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6576FDF5-0C89-4EFB-AC3C-47D68520EEAB}" xr6:coauthVersionLast="47" xr6:coauthVersionMax="47" xr10:uidLastSave="{00000000-0000-0000-0000-000000000000}"/>
  <bookViews>
    <workbookView xWindow="28680" yWindow="-120" windowWidth="29040" windowHeight="15720" xr2:uid="{00000000-000D-0000-FFFF-FFFF00000000}"/>
  </bookViews>
  <sheets>
    <sheet name="APPRENTISSAGE.TRANSITION.1" sheetId="4" r:id="rId1"/>
    <sheet name="Questions-Réponses.1" sheetId="5" r:id="rId2"/>
    <sheet name="INFOS" sheetId="6" r:id="rId3"/>
    <sheet name="Mode_d'emploi.2" sheetId="8" r:id="rId4"/>
    <sheet name="MOTEUR_TRANSITION.2" sheetId="9" r:id="rId5"/>
    <sheet name="Questions.Réponses.2" sheetId="10" r:id="rId6"/>
    <sheet name="AUDIT_TECHNIQUE.2" sheetId="11" r:id="rId7"/>
    <sheet name="PROMPTS_CFA" sheetId="13" r:id="rId8"/>
    <sheet name="Transmission des savoirs" sheetId="1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2" i="13" l="1"/>
  <c r="F5" i="13" s="1"/>
  <c r="E43" i="13"/>
  <c r="E32" i="13"/>
  <c r="BS43" i="12" l="1"/>
  <c r="BR7" i="12" s="1"/>
  <c r="D31" i="12"/>
  <c r="BT7" i="12"/>
  <c r="BT6" i="12"/>
  <c r="BN2" i="12"/>
  <c r="BM2" i="12"/>
  <c r="BL2" i="12"/>
  <c r="BK2" i="12"/>
  <c r="BJ2" i="12"/>
  <c r="BI2" i="12"/>
  <c r="BH2" i="12"/>
  <c r="BG2" i="12"/>
  <c r="BF2" i="12"/>
  <c r="BE2" i="12"/>
  <c r="BD2" i="12"/>
  <c r="BC2" i="12"/>
  <c r="BB2" i="12"/>
  <c r="BA2" i="12"/>
  <c r="AZ2" i="12"/>
  <c r="AX2" i="12"/>
  <c r="AW2" i="12"/>
  <c r="AV2" i="12"/>
  <c r="AU2" i="12"/>
  <c r="AT2" i="12"/>
  <c r="AS2" i="12"/>
  <c r="AR2" i="12"/>
  <c r="AQ2" i="12"/>
  <c r="AP2" i="12"/>
  <c r="AO2" i="12"/>
  <c r="AN2" i="12"/>
  <c r="AM2" i="12"/>
  <c r="AL2" i="12"/>
  <c r="AK2" i="12"/>
  <c r="AJ2" i="12"/>
  <c r="AH2" i="12"/>
  <c r="AG2" i="12"/>
  <c r="AF2" i="12"/>
  <c r="AE2" i="12"/>
  <c r="AD2" i="12"/>
  <c r="AC2" i="12"/>
  <c r="AB2" i="12"/>
  <c r="AA2" i="12"/>
  <c r="Z2" i="12"/>
  <c r="Y2" i="12"/>
  <c r="X2" i="12"/>
  <c r="W2" i="12"/>
  <c r="V2" i="12"/>
  <c r="U2" i="12"/>
  <c r="T2" i="12"/>
  <c r="R2" i="12"/>
  <c r="Q2" i="12"/>
  <c r="P2" i="12"/>
  <c r="O2" i="12"/>
  <c r="N2" i="12"/>
  <c r="M2" i="12"/>
  <c r="L2" i="12"/>
  <c r="K2" i="12"/>
  <c r="J2" i="12"/>
  <c r="I2" i="12"/>
  <c r="H2" i="12"/>
  <c r="G2" i="12"/>
  <c r="F2" i="12"/>
  <c r="E2" i="12"/>
  <c r="D2" i="12"/>
  <c r="C2" i="12"/>
  <c r="BU1" i="12"/>
  <c r="BT1" i="12"/>
  <c r="BN1" i="12"/>
  <c r="BM1" i="12"/>
  <c r="BL1" i="12"/>
  <c r="BK1" i="12"/>
  <c r="BJ1" i="12"/>
  <c r="BI1" i="12"/>
  <c r="BH1" i="12"/>
  <c r="BG1" i="12"/>
  <c r="BF1" i="12"/>
  <c r="BE1" i="12"/>
  <c r="BD1" i="12"/>
  <c r="BC1" i="12"/>
  <c r="BB1" i="12"/>
  <c r="BA1" i="12"/>
  <c r="AZ1" i="12"/>
  <c r="AX1" i="12"/>
  <c r="AW1" i="12"/>
  <c r="AV1" i="12"/>
  <c r="AU1" i="12"/>
  <c r="AT1" i="12"/>
  <c r="AS1" i="12"/>
  <c r="AR1" i="12"/>
  <c r="AQ1" i="12"/>
  <c r="AP1" i="12"/>
  <c r="AO1" i="12"/>
  <c r="AN1" i="12"/>
  <c r="AM1" i="12"/>
  <c r="AL1" i="12"/>
  <c r="AK1" i="12"/>
  <c r="AJ1" i="12"/>
  <c r="AH1" i="12"/>
  <c r="AG1" i="12"/>
  <c r="AF1" i="12"/>
  <c r="AE1" i="12"/>
  <c r="AD1" i="12"/>
  <c r="AC1" i="12"/>
  <c r="AB1" i="12"/>
  <c r="AA1" i="12"/>
  <c r="Z1" i="12"/>
  <c r="Y1" i="12"/>
  <c r="X1" i="12"/>
  <c r="W1" i="12"/>
  <c r="V1" i="12"/>
  <c r="U1" i="12"/>
  <c r="T1" i="12"/>
  <c r="R1" i="12"/>
  <c r="Q1" i="12"/>
  <c r="P1" i="12"/>
  <c r="O1" i="12"/>
  <c r="N1" i="12"/>
  <c r="M1" i="12"/>
  <c r="L1" i="12"/>
  <c r="K1" i="12"/>
  <c r="J1" i="12"/>
  <c r="I1" i="12"/>
  <c r="H1" i="12"/>
  <c r="G1" i="12"/>
  <c r="F1" i="12"/>
  <c r="E1" i="12"/>
  <c r="D1" i="12"/>
  <c r="C1" i="12"/>
  <c r="A1" i="12"/>
  <c r="D4" i="10"/>
  <c r="E4" i="10"/>
  <c r="F4" i="10"/>
  <c r="G4" i="10"/>
  <c r="H4" i="10"/>
  <c r="I4" i="10"/>
  <c r="J4" i="10"/>
  <c r="K4" i="10"/>
  <c r="L4" i="10"/>
  <c r="M4" i="10"/>
  <c r="N4" i="10"/>
  <c r="O4" i="10"/>
  <c r="P4" i="10"/>
  <c r="A15" i="9"/>
  <c r="B20" i="9"/>
  <c r="R540" i="9" s="1"/>
  <c r="BU3" i="12" l="1"/>
  <c r="BT3" i="12"/>
  <c r="BT5" i="12"/>
  <c r="BT4" i="12"/>
  <c r="S1663" i="9"/>
  <c r="S1597" i="9"/>
  <c r="W1597" i="9" s="1"/>
  <c r="AA1597" i="9" s="1"/>
  <c r="S1465" i="9"/>
  <c r="W1465" i="9" s="1"/>
  <c r="S1628" i="9"/>
  <c r="R1465" i="9"/>
  <c r="S1375" i="9"/>
  <c r="S1270" i="9"/>
  <c r="V1270" i="9" s="1"/>
  <c r="S1673" i="9"/>
  <c r="S1620" i="9"/>
  <c r="S1564" i="9"/>
  <c r="R1375" i="9"/>
  <c r="R1270" i="9"/>
  <c r="R1190" i="9"/>
  <c r="S1113" i="9"/>
  <c r="R714" i="9"/>
  <c r="R1681" i="9"/>
  <c r="R1671" i="9"/>
  <c r="R1640" i="9"/>
  <c r="R1620" i="9"/>
  <c r="T1620" i="9" s="1"/>
  <c r="X1620" i="9" s="1"/>
  <c r="S1590" i="9"/>
  <c r="W1590" i="9" s="1"/>
  <c r="R1564" i="9"/>
  <c r="S1541" i="9"/>
  <c r="S1520" i="9"/>
  <c r="S1491" i="9"/>
  <c r="R1448" i="9"/>
  <c r="U1448" i="9" s="1"/>
  <c r="Y1448" i="9" s="1"/>
  <c r="S1374" i="9"/>
  <c r="S1323" i="9"/>
  <c r="S1269" i="9"/>
  <c r="S1189" i="9"/>
  <c r="R1095" i="9"/>
  <c r="U1095" i="9" s="1"/>
  <c r="Y1095" i="9" s="1"/>
  <c r="S972" i="9"/>
  <c r="S697" i="9"/>
  <c r="S1588" i="9"/>
  <c r="W1588" i="9" s="1"/>
  <c r="AA1588" i="9" s="1"/>
  <c r="S1563" i="9"/>
  <c r="V1563" i="9" s="1"/>
  <c r="Z1563" i="9" s="1"/>
  <c r="R1491" i="9"/>
  <c r="T1491" i="9" s="1"/>
  <c r="X1491" i="9" s="1"/>
  <c r="S1447" i="9"/>
  <c r="V1447" i="9" s="1"/>
  <c r="Z1447" i="9" s="1"/>
  <c r="S1416" i="9"/>
  <c r="W1416" i="9" s="1"/>
  <c r="AA1416" i="9" s="1"/>
  <c r="R1374" i="9"/>
  <c r="R1323" i="9"/>
  <c r="S1262" i="9"/>
  <c r="R1189" i="9"/>
  <c r="R1089" i="9"/>
  <c r="R949" i="9"/>
  <c r="S671" i="9"/>
  <c r="R1685" i="9"/>
  <c r="S1528" i="9"/>
  <c r="R1390" i="9"/>
  <c r="S1300" i="9"/>
  <c r="S1126" i="9"/>
  <c r="S1547" i="9"/>
  <c r="W1547" i="9" s="1"/>
  <c r="AA1547" i="9" s="1"/>
  <c r="S1012" i="9"/>
  <c r="R1628" i="9"/>
  <c r="S1592" i="9"/>
  <c r="S1339" i="9"/>
  <c r="V1339" i="9" s="1"/>
  <c r="Z1339" i="9" s="1"/>
  <c r="S1121" i="9"/>
  <c r="S1627" i="9"/>
  <c r="W1627" i="9" s="1"/>
  <c r="AA1627" i="9" s="1"/>
  <c r="R1462" i="9"/>
  <c r="U1462" i="9" s="1"/>
  <c r="R1339" i="9"/>
  <c r="T1339" i="9" s="1"/>
  <c r="S1205" i="9"/>
  <c r="S714" i="9"/>
  <c r="S1683" i="9"/>
  <c r="S1456" i="9"/>
  <c r="R1511" i="9"/>
  <c r="R1187" i="9"/>
  <c r="R1656" i="9"/>
  <c r="R1583" i="9"/>
  <c r="U1583" i="9" s="1"/>
  <c r="S1538" i="9"/>
  <c r="W1538" i="9" s="1"/>
  <c r="AA1538" i="9" s="1"/>
  <c r="R1444" i="9"/>
  <c r="U1444" i="9" s="1"/>
  <c r="R1319" i="9"/>
  <c r="U1319" i="9" s="1"/>
  <c r="Y1319" i="9" s="1"/>
  <c r="R1246" i="9"/>
  <c r="T1246" i="9" s="1"/>
  <c r="S1158" i="9"/>
  <c r="W1158" i="9" s="1"/>
  <c r="R1636" i="9"/>
  <c r="R1616" i="9"/>
  <c r="R1556" i="9"/>
  <c r="T1556" i="9" s="1"/>
  <c r="R1483" i="9"/>
  <c r="R1404" i="9"/>
  <c r="S1359" i="9"/>
  <c r="S1314" i="9"/>
  <c r="S1243" i="9"/>
  <c r="R1154" i="9"/>
  <c r="S1067" i="9"/>
  <c r="W1067" i="9" s="1"/>
  <c r="R903" i="9"/>
  <c r="T903" i="9" s="1"/>
  <c r="S540" i="9"/>
  <c r="R1572" i="9"/>
  <c r="R1344" i="9"/>
  <c r="U1344" i="9" s="1"/>
  <c r="Y1344" i="9" s="1"/>
  <c r="R1663" i="9"/>
  <c r="S1645" i="9"/>
  <c r="S1421" i="9"/>
  <c r="R973" i="9"/>
  <c r="U973" i="9" s="1"/>
  <c r="S1565" i="9"/>
  <c r="R1421" i="9"/>
  <c r="R1584" i="9"/>
  <c r="S1083" i="9"/>
  <c r="S1638" i="9"/>
  <c r="S1246" i="9"/>
  <c r="R1082" i="9"/>
  <c r="S1636" i="9"/>
  <c r="V1636" i="9" s="1"/>
  <c r="R1510" i="9"/>
  <c r="T1510" i="9" s="1"/>
  <c r="R541" i="9"/>
  <c r="R1679" i="9"/>
  <c r="R1668" i="9"/>
  <c r="U1668" i="9" s="1"/>
  <c r="S1653" i="9"/>
  <c r="V1653" i="9" s="1"/>
  <c r="S1634" i="9"/>
  <c r="S1555" i="9"/>
  <c r="V1555" i="9" s="1"/>
  <c r="Z1555" i="9" s="1"/>
  <c r="R1509" i="9"/>
  <c r="U1509" i="9" s="1"/>
  <c r="R1481" i="9"/>
  <c r="U1481" i="9" s="1"/>
  <c r="Y1481" i="9" s="1"/>
  <c r="S1403" i="9"/>
  <c r="W1403" i="9" s="1"/>
  <c r="R1357" i="9"/>
  <c r="S1302" i="9"/>
  <c r="S1239" i="9"/>
  <c r="S1040" i="9"/>
  <c r="S902" i="9"/>
  <c r="S189" i="9"/>
  <c r="V189" i="9" s="1"/>
  <c r="Z189" i="9" s="1"/>
  <c r="S225" i="9"/>
  <c r="V225" i="9" s="1"/>
  <c r="R260" i="9"/>
  <c r="T260" i="9" s="1"/>
  <c r="X260" i="9" s="1"/>
  <c r="S325" i="9"/>
  <c r="V325" i="9" s="1"/>
  <c r="S352" i="9"/>
  <c r="W352" i="9" s="1"/>
  <c r="S380" i="9"/>
  <c r="W380" i="9" s="1"/>
  <c r="S408" i="9"/>
  <c r="W408" i="9" s="1"/>
  <c r="R451" i="9"/>
  <c r="S474" i="9"/>
  <c r="R494" i="9"/>
  <c r="U494" i="9" s="1"/>
  <c r="R509" i="9"/>
  <c r="R525" i="9"/>
  <c r="U525" i="9" s="1"/>
  <c r="Y525" i="9" s="1"/>
  <c r="S558" i="9"/>
  <c r="S569" i="9"/>
  <c r="S583" i="9"/>
  <c r="S593" i="9"/>
  <c r="S605" i="9"/>
  <c r="S618" i="9"/>
  <c r="W618" i="9" s="1"/>
  <c r="AA618" i="9" s="1"/>
  <c r="S629" i="9"/>
  <c r="V629" i="9" s="1"/>
  <c r="R641" i="9"/>
  <c r="T641" i="9" s="1"/>
  <c r="X641" i="9" s="1"/>
  <c r="S675" i="9"/>
  <c r="W675" i="9" s="1"/>
  <c r="R687" i="9"/>
  <c r="U687" i="9" s="1"/>
  <c r="S701" i="9"/>
  <c r="V701" i="9" s="1"/>
  <c r="R715" i="9"/>
  <c r="R732" i="9"/>
  <c r="R767" i="9"/>
  <c r="R778" i="9"/>
  <c r="R799" i="9"/>
  <c r="T799" i="9" s="1"/>
  <c r="S808" i="9"/>
  <c r="S817" i="9"/>
  <c r="R828" i="9"/>
  <c r="R837" i="9"/>
  <c r="S847" i="9"/>
  <c r="W847" i="9" s="1"/>
  <c r="S858" i="9"/>
  <c r="V858" i="9" s="1"/>
  <c r="Z858" i="9" s="1"/>
  <c r="R868" i="9"/>
  <c r="R886" i="9"/>
  <c r="S893" i="9"/>
  <c r="W893" i="9" s="1"/>
  <c r="S903" i="9"/>
  <c r="V903" i="9" s="1"/>
  <c r="Z903" i="9" s="1"/>
  <c r="R915" i="9"/>
  <c r="S920" i="9"/>
  <c r="R932" i="9"/>
  <c r="T932" i="9" s="1"/>
  <c r="X932" i="9" s="1"/>
  <c r="R942" i="9"/>
  <c r="S953" i="9"/>
  <c r="R959" i="9"/>
  <c r="R964" i="9"/>
  <c r="S974" i="9"/>
  <c r="S980" i="9"/>
  <c r="R988" i="9"/>
  <c r="S993" i="9"/>
  <c r="V993" i="9" s="1"/>
  <c r="Z993" i="9" s="1"/>
  <c r="R999" i="9"/>
  <c r="U999" i="9" s="1"/>
  <c r="Y999" i="9" s="1"/>
  <c r="S1009" i="9"/>
  <c r="S1015" i="9"/>
  <c r="V1015" i="9" s="1"/>
  <c r="Z1015" i="9" s="1"/>
  <c r="S1020" i="9"/>
  <c r="S1026" i="9"/>
  <c r="S1031" i="9"/>
  <c r="V1031" i="9" s="1"/>
  <c r="Z1031" i="9" s="1"/>
  <c r="R1042" i="9"/>
  <c r="R1047" i="9"/>
  <c r="S1063" i="9"/>
  <c r="S1069" i="9"/>
  <c r="S1084" i="9"/>
  <c r="S1090" i="9"/>
  <c r="S194" i="9"/>
  <c r="S231" i="9"/>
  <c r="V231" i="9" s="1"/>
  <c r="Z231" i="9" s="1"/>
  <c r="R262" i="9"/>
  <c r="S294" i="9"/>
  <c r="S326" i="9"/>
  <c r="W326" i="9" s="1"/>
  <c r="AA326" i="9" s="1"/>
  <c r="S353" i="9"/>
  <c r="S383" i="9"/>
  <c r="V383" i="9" s="1"/>
  <c r="Z383" i="9" s="1"/>
  <c r="S410" i="9"/>
  <c r="V410" i="9" s="1"/>
  <c r="R453" i="9"/>
  <c r="T453" i="9" s="1"/>
  <c r="X453" i="9" s="1"/>
  <c r="S494" i="9"/>
  <c r="R513" i="9"/>
  <c r="R526" i="9"/>
  <c r="U526" i="9" s="1"/>
  <c r="Y526" i="9" s="1"/>
  <c r="S570" i="9"/>
  <c r="V570" i="9" s="1"/>
  <c r="R584" i="9"/>
  <c r="S607" i="9"/>
  <c r="W607" i="9" s="1"/>
  <c r="R619" i="9"/>
  <c r="R630" i="9"/>
  <c r="S641" i="9"/>
  <c r="S651" i="9"/>
  <c r="R659" i="9"/>
  <c r="T659" i="9" s="1"/>
  <c r="S676" i="9"/>
  <c r="R688" i="9"/>
  <c r="U688" i="9" s="1"/>
  <c r="S715" i="9"/>
  <c r="V715" i="9" s="1"/>
  <c r="Z715" i="9" s="1"/>
  <c r="R733" i="9"/>
  <c r="U733" i="9" s="1"/>
  <c r="R745" i="9"/>
  <c r="T745" i="9" s="1"/>
  <c r="R768" i="9"/>
  <c r="S778" i="9"/>
  <c r="S799" i="9"/>
  <c r="R818" i="9"/>
  <c r="S828" i="9"/>
  <c r="R838" i="9"/>
  <c r="T838" i="9" s="1"/>
  <c r="X838" i="9" s="1"/>
  <c r="R848" i="9"/>
  <c r="S868" i="9"/>
  <c r="S886" i="9"/>
  <c r="W886" i="9" s="1"/>
  <c r="AA886" i="9" s="1"/>
  <c r="R898" i="9"/>
  <c r="R904" i="9"/>
  <c r="R910" i="9"/>
  <c r="S915" i="9"/>
  <c r="V915" i="9" s="1"/>
  <c r="R921" i="9"/>
  <c r="U921" i="9" s="1"/>
  <c r="Y921" i="9" s="1"/>
  <c r="R927" i="9"/>
  <c r="U927" i="9" s="1"/>
  <c r="Y927" i="9" s="1"/>
  <c r="S932" i="9"/>
  <c r="S942" i="9"/>
  <c r="V942" i="9" s="1"/>
  <c r="Z942" i="9" s="1"/>
  <c r="R954" i="9"/>
  <c r="S959" i="9"/>
  <c r="V959" i="9" s="1"/>
  <c r="Z959" i="9" s="1"/>
  <c r="S964" i="9"/>
  <c r="R969" i="9"/>
  <c r="U969" i="9" s="1"/>
  <c r="Y969" i="9" s="1"/>
  <c r="R975" i="9"/>
  <c r="R981" i="9"/>
  <c r="T981" i="9" s="1"/>
  <c r="X981" i="9" s="1"/>
  <c r="S988" i="9"/>
  <c r="R994" i="9"/>
  <c r="S999" i="9"/>
  <c r="R1004" i="9"/>
  <c r="R1010" i="9"/>
  <c r="R1016" i="9"/>
  <c r="T1016" i="9" s="1"/>
  <c r="R1027" i="9"/>
  <c r="R1032" i="9"/>
  <c r="S1042" i="9"/>
  <c r="S1047" i="9"/>
  <c r="R1057" i="9"/>
  <c r="U1057" i="9" s="1"/>
  <c r="Y1057" i="9" s="1"/>
  <c r="R1064" i="9"/>
  <c r="R1080" i="9"/>
  <c r="T1080" i="9" s="1"/>
  <c r="X1080" i="9" s="1"/>
  <c r="R1085" i="9"/>
  <c r="R1091" i="9"/>
  <c r="S200" i="9"/>
  <c r="R233" i="9"/>
  <c r="S263" i="9"/>
  <c r="S296" i="9"/>
  <c r="R327" i="9"/>
  <c r="T327" i="9" s="1"/>
  <c r="X327" i="9" s="1"/>
  <c r="S355" i="9"/>
  <c r="S385" i="9"/>
  <c r="W385" i="9" s="1"/>
  <c r="AA385" i="9" s="1"/>
  <c r="S413" i="9"/>
  <c r="S432" i="9"/>
  <c r="V432" i="9" s="1"/>
  <c r="Z432" i="9" s="1"/>
  <c r="R454" i="9"/>
  <c r="T454" i="9" s="1"/>
  <c r="S513" i="9"/>
  <c r="W513" i="9" s="1"/>
  <c r="AA513" i="9" s="1"/>
  <c r="R542" i="9"/>
  <c r="U542" i="9" s="1"/>
  <c r="R559" i="9"/>
  <c r="U559" i="9" s="1"/>
  <c r="Y559" i="9" s="1"/>
  <c r="R571" i="9"/>
  <c r="U571" i="9" s="1"/>
  <c r="AC571" i="9" s="1"/>
  <c r="S584" i="9"/>
  <c r="R609" i="9"/>
  <c r="R621" i="9"/>
  <c r="S630" i="9"/>
  <c r="R652" i="9"/>
  <c r="R661" i="9"/>
  <c r="R689" i="9"/>
  <c r="S702" i="9"/>
  <c r="V702" i="9" s="1"/>
  <c r="Z702" i="9" s="1"/>
  <c r="R717" i="9"/>
  <c r="T717" i="9" s="1"/>
  <c r="X717" i="9" s="1"/>
  <c r="R734" i="9"/>
  <c r="S745" i="9"/>
  <c r="V745" i="9" s="1"/>
  <c r="Z745" i="9" s="1"/>
  <c r="R757" i="9"/>
  <c r="S768" i="9"/>
  <c r="R779" i="9"/>
  <c r="R790" i="9"/>
  <c r="S800" i="9"/>
  <c r="R809" i="9"/>
  <c r="U809" i="9" s="1"/>
  <c r="S818" i="9"/>
  <c r="R829" i="9"/>
  <c r="S838" i="9"/>
  <c r="S848" i="9"/>
  <c r="R863" i="9"/>
  <c r="R869" i="9"/>
  <c r="U869" i="9" s="1"/>
  <c r="R875" i="9"/>
  <c r="R880" i="9"/>
  <c r="U880" i="9" s="1"/>
  <c r="Y880" i="9" s="1"/>
  <c r="R887" i="9"/>
  <c r="T887" i="9" s="1"/>
  <c r="X887" i="9" s="1"/>
  <c r="S898" i="9"/>
  <c r="S904" i="9"/>
  <c r="V904" i="9" s="1"/>
  <c r="S910" i="9"/>
  <c r="V910" i="9" s="1"/>
  <c r="Z910" i="9" s="1"/>
  <c r="R916" i="9"/>
  <c r="T916" i="9" s="1"/>
  <c r="X916" i="9" s="1"/>
  <c r="S921" i="9"/>
  <c r="W921" i="9" s="1"/>
  <c r="S927" i="9"/>
  <c r="R943" i="9"/>
  <c r="R948" i="9"/>
  <c r="S954" i="9"/>
  <c r="R960" i="9"/>
  <c r="T960" i="9" s="1"/>
  <c r="X960" i="9" s="1"/>
  <c r="S969" i="9"/>
  <c r="S975" i="9"/>
  <c r="S981" i="9"/>
  <c r="V981" i="9" s="1"/>
  <c r="R989" i="9"/>
  <c r="U989" i="9" s="1"/>
  <c r="S994" i="9"/>
  <c r="V994" i="9" s="1"/>
  <c r="S1004" i="9"/>
  <c r="V1004" i="9" s="1"/>
  <c r="Z1004" i="9" s="1"/>
  <c r="S1010" i="9"/>
  <c r="S1016" i="9"/>
  <c r="V1016" i="9" s="1"/>
  <c r="Z1016" i="9" s="1"/>
  <c r="S1027" i="9"/>
  <c r="S1032" i="9"/>
  <c r="W1032" i="9" s="1"/>
  <c r="AA1032" i="9" s="1"/>
  <c r="R1048" i="9"/>
  <c r="S1057" i="9"/>
  <c r="V1057" i="9" s="1"/>
  <c r="S1064" i="9"/>
  <c r="R1070" i="9"/>
  <c r="U1070" i="9" s="1"/>
  <c r="R1076" i="9"/>
  <c r="S1080" i="9"/>
  <c r="S1085" i="9"/>
  <c r="S1091" i="9"/>
  <c r="R1097" i="9"/>
  <c r="U1097" i="9" s="1"/>
  <c r="Y1097" i="9" s="1"/>
  <c r="R201" i="9"/>
  <c r="U201" i="9" s="1"/>
  <c r="Y201" i="9" s="1"/>
  <c r="S234" i="9"/>
  <c r="W234" i="9" s="1"/>
  <c r="S266" i="9"/>
  <c r="W266" i="9" s="1"/>
  <c r="AA266" i="9" s="1"/>
  <c r="R298" i="9"/>
  <c r="U298" i="9" s="1"/>
  <c r="Y298" i="9" s="1"/>
  <c r="S327" i="9"/>
  <c r="R386" i="9"/>
  <c r="T386" i="9" s="1"/>
  <c r="R414" i="9"/>
  <c r="R435" i="9"/>
  <c r="U435" i="9" s="1"/>
  <c r="Y435" i="9" s="1"/>
  <c r="R455" i="9"/>
  <c r="R514" i="9"/>
  <c r="R529" i="9"/>
  <c r="R545" i="9"/>
  <c r="S559" i="9"/>
  <c r="S571" i="9"/>
  <c r="S596" i="9"/>
  <c r="S609" i="9"/>
  <c r="V609" i="9" s="1"/>
  <c r="R622" i="9"/>
  <c r="T622" i="9" s="1"/>
  <c r="X622" i="9" s="1"/>
  <c r="S652" i="9"/>
  <c r="R664" i="9"/>
  <c r="R677" i="9"/>
  <c r="U677" i="9" s="1"/>
  <c r="S689" i="9"/>
  <c r="S705" i="9"/>
  <c r="R718" i="9"/>
  <c r="S734" i="9"/>
  <c r="S757" i="9"/>
  <c r="S779" i="9"/>
  <c r="R791" i="9"/>
  <c r="S809" i="9"/>
  <c r="S829" i="9"/>
  <c r="R851" i="9"/>
  <c r="R859" i="9"/>
  <c r="S863" i="9"/>
  <c r="W863" i="9" s="1"/>
  <c r="AA863" i="9" s="1"/>
  <c r="S869" i="9"/>
  <c r="W869" i="9" s="1"/>
  <c r="S875" i="9"/>
  <c r="S880" i="9"/>
  <c r="V880" i="9" s="1"/>
  <c r="Z880" i="9" s="1"/>
  <c r="S887" i="9"/>
  <c r="V887" i="9" s="1"/>
  <c r="Z887" i="9" s="1"/>
  <c r="R894" i="9"/>
  <c r="R905" i="9"/>
  <c r="U905" i="9" s="1"/>
  <c r="Y905" i="9" s="1"/>
  <c r="S916" i="9"/>
  <c r="R922" i="9"/>
  <c r="R928" i="9"/>
  <c r="S943" i="9"/>
  <c r="S948" i="9"/>
  <c r="S960" i="9"/>
  <c r="R976" i="9"/>
  <c r="S989" i="9"/>
  <c r="W989" i="9" s="1"/>
  <c r="AA989" i="9" s="1"/>
  <c r="R1017" i="9"/>
  <c r="U1017" i="9" s="1"/>
  <c r="R1037" i="9"/>
  <c r="U1037" i="9" s="1"/>
  <c r="Y1037" i="9" s="1"/>
  <c r="S1048" i="9"/>
  <c r="W1048" i="9" s="1"/>
  <c r="AA1048" i="9" s="1"/>
  <c r="S1070" i="9"/>
  <c r="V1070" i="9" s="1"/>
  <c r="Z1070" i="9" s="1"/>
  <c r="S1076" i="9"/>
  <c r="R1092" i="9"/>
  <c r="T1092" i="9" s="1"/>
  <c r="S1097" i="9"/>
  <c r="V1097" i="9" s="1"/>
  <c r="S202" i="9"/>
  <c r="V202" i="9" s="1"/>
  <c r="Z202" i="9" s="1"/>
  <c r="R240" i="9"/>
  <c r="T240" i="9" s="1"/>
  <c r="R270" i="9"/>
  <c r="U270" i="9" s="1"/>
  <c r="S299" i="9"/>
  <c r="R357" i="9"/>
  <c r="R390" i="9"/>
  <c r="S437" i="9"/>
  <c r="V437" i="9" s="1"/>
  <c r="S514" i="9"/>
  <c r="R533" i="9"/>
  <c r="R547" i="9"/>
  <c r="R572" i="9"/>
  <c r="T572" i="9" s="1"/>
  <c r="X572" i="9" s="1"/>
  <c r="S597" i="9"/>
  <c r="S610" i="9"/>
  <c r="V610" i="9" s="1"/>
  <c r="S622" i="9"/>
  <c r="R643" i="9"/>
  <c r="U643" i="9" s="1"/>
  <c r="Y643" i="9" s="1"/>
  <c r="S664" i="9"/>
  <c r="V664" i="9" s="1"/>
  <c r="AD664" i="9" s="1"/>
  <c r="S677" i="9"/>
  <c r="S718" i="9"/>
  <c r="R746" i="9"/>
  <c r="T746" i="9" s="1"/>
  <c r="R758" i="9"/>
  <c r="U758" i="9" s="1"/>
  <c r="Y758" i="9" s="1"/>
  <c r="R781" i="9"/>
  <c r="U781" i="9" s="1"/>
  <c r="Y781" i="9" s="1"/>
  <c r="S791" i="9"/>
  <c r="R801" i="9"/>
  <c r="R810" i="9"/>
  <c r="S819" i="9"/>
  <c r="R830" i="9"/>
  <c r="S851" i="9"/>
  <c r="S859" i="9"/>
  <c r="R870" i="9"/>
  <c r="R881" i="9"/>
  <c r="T881" i="9" s="1"/>
  <c r="X881" i="9" s="1"/>
  <c r="R888" i="9"/>
  <c r="U888" i="9" s="1"/>
  <c r="S894" i="9"/>
  <c r="W894" i="9" s="1"/>
  <c r="R899" i="9"/>
  <c r="U899" i="9" s="1"/>
  <c r="S905" i="9"/>
  <c r="R911" i="9"/>
  <c r="U911" i="9" s="1"/>
  <c r="Y911" i="9" s="1"/>
  <c r="R917" i="9"/>
  <c r="U917" i="9" s="1"/>
  <c r="Y917" i="9" s="1"/>
  <c r="S922" i="9"/>
  <c r="W922" i="9" s="1"/>
  <c r="S928" i="9"/>
  <c r="V928" i="9" s="1"/>
  <c r="Z928" i="9" s="1"/>
  <c r="R933" i="9"/>
  <c r="R965" i="9"/>
  <c r="U965" i="9" s="1"/>
  <c r="R970" i="9"/>
  <c r="S976" i="9"/>
  <c r="R982" i="9"/>
  <c r="U982" i="9" s="1"/>
  <c r="R990" i="9"/>
  <c r="T990" i="9" s="1"/>
  <c r="X990" i="9" s="1"/>
  <c r="R995" i="9"/>
  <c r="T995" i="9" s="1"/>
  <c r="R1005" i="9"/>
  <c r="T1005" i="9" s="1"/>
  <c r="X1005" i="9" s="1"/>
  <c r="R1011" i="9"/>
  <c r="T1011" i="9" s="1"/>
  <c r="S1017" i="9"/>
  <c r="R1021" i="9"/>
  <c r="S1037" i="9"/>
  <c r="R1043" i="9"/>
  <c r="R1058" i="9"/>
  <c r="U1058" i="9" s="1"/>
  <c r="R1071" i="9"/>
  <c r="R1086" i="9"/>
  <c r="U1086" i="9" s="1"/>
  <c r="S1092" i="9"/>
  <c r="R1098" i="9"/>
  <c r="R203" i="9"/>
  <c r="S240" i="9"/>
  <c r="S272" i="9"/>
  <c r="R300" i="9"/>
  <c r="T300" i="9" s="1"/>
  <c r="X300" i="9" s="1"/>
  <c r="S357" i="9"/>
  <c r="S390" i="9"/>
  <c r="W390" i="9" s="1"/>
  <c r="R415" i="9"/>
  <c r="T415" i="9" s="1"/>
  <c r="R438" i="9"/>
  <c r="S459" i="9"/>
  <c r="R475" i="9"/>
  <c r="T475" i="9" s="1"/>
  <c r="R496" i="9"/>
  <c r="U496" i="9" s="1"/>
  <c r="Y496" i="9" s="1"/>
  <c r="R515" i="9"/>
  <c r="S533" i="9"/>
  <c r="S547" i="9"/>
  <c r="R560" i="9"/>
  <c r="S572" i="9"/>
  <c r="R598" i="9"/>
  <c r="R631" i="9"/>
  <c r="R654" i="9"/>
  <c r="U654" i="9" s="1"/>
  <c r="Y654" i="9" s="1"/>
  <c r="S665" i="9"/>
  <c r="W665" i="9" s="1"/>
  <c r="S678" i="9"/>
  <c r="W678" i="9" s="1"/>
  <c r="R690" i="9"/>
  <c r="R706" i="9"/>
  <c r="T706" i="9" s="1"/>
  <c r="X706" i="9" s="1"/>
  <c r="R719" i="9"/>
  <c r="T719" i="9" s="1"/>
  <c r="R735" i="9"/>
  <c r="U735" i="9" s="1"/>
  <c r="S746" i="9"/>
  <c r="S759" i="9"/>
  <c r="R769" i="9"/>
  <c r="R782" i="9"/>
  <c r="R794" i="9"/>
  <c r="S801" i="9"/>
  <c r="R811" i="9"/>
  <c r="R820" i="9"/>
  <c r="S830" i="9"/>
  <c r="R839" i="9"/>
  <c r="T839" i="9" s="1"/>
  <c r="R852" i="9"/>
  <c r="R864" i="9"/>
  <c r="U864" i="9" s="1"/>
  <c r="S870" i="9"/>
  <c r="W870" i="9" s="1"/>
  <c r="R245" i="9"/>
  <c r="U245" i="9" s="1"/>
  <c r="R274" i="9"/>
  <c r="S306" i="9"/>
  <c r="S328" i="9"/>
  <c r="V328" i="9" s="1"/>
  <c r="Z328" i="9" s="1"/>
  <c r="R392" i="9"/>
  <c r="T392" i="9" s="1"/>
  <c r="X392" i="9" s="1"/>
  <c r="R417" i="9"/>
  <c r="S462" i="9"/>
  <c r="V462" i="9" s="1"/>
  <c r="Z462" i="9" s="1"/>
  <c r="R478" i="9"/>
  <c r="U478" i="9" s="1"/>
  <c r="Y478" i="9" s="1"/>
  <c r="S516" i="9"/>
  <c r="R534" i="9"/>
  <c r="S560" i="9"/>
  <c r="R574" i="9"/>
  <c r="T574" i="9" s="1"/>
  <c r="S585" i="9"/>
  <c r="S598" i="9"/>
  <c r="R611" i="9"/>
  <c r="U611" i="9" s="1"/>
  <c r="S631" i="9"/>
  <c r="W631" i="9" s="1"/>
  <c r="AA631" i="9" s="1"/>
  <c r="S644" i="9"/>
  <c r="V644" i="9" s="1"/>
  <c r="Z644" i="9" s="1"/>
  <c r="R679" i="9"/>
  <c r="U679" i="9" s="1"/>
  <c r="Y679" i="9" s="1"/>
  <c r="R691" i="9"/>
  <c r="R710" i="9"/>
  <c r="S719" i="9"/>
  <c r="S735" i="9"/>
  <c r="V735" i="9" s="1"/>
  <c r="Z735" i="9" s="1"/>
  <c r="S747" i="9"/>
  <c r="V747" i="9" s="1"/>
  <c r="S761" i="9"/>
  <c r="V761" i="9" s="1"/>
  <c r="Z761" i="9" s="1"/>
  <c r="S783" i="9"/>
  <c r="S794" i="9"/>
  <c r="R812" i="9"/>
  <c r="S820" i="9"/>
  <c r="S839" i="9"/>
  <c r="S852" i="9"/>
  <c r="V852" i="9" s="1"/>
  <c r="S864" i="9"/>
  <c r="R876" i="9"/>
  <c r="T876" i="9" s="1"/>
  <c r="R882" i="9"/>
  <c r="U882" i="9" s="1"/>
  <c r="R889" i="9"/>
  <c r="T889" i="9" s="1"/>
  <c r="X889" i="9" s="1"/>
  <c r="S906" i="9"/>
  <c r="V906" i="9" s="1"/>
  <c r="R923" i="9"/>
  <c r="S929" i="9"/>
  <c r="V929" i="9" s="1"/>
  <c r="Z929" i="9" s="1"/>
  <c r="R934" i="9"/>
  <c r="S938" i="9"/>
  <c r="S949" i="9"/>
  <c r="R955" i="9"/>
  <c r="R983" i="9"/>
  <c r="R996" i="9"/>
  <c r="S1000" i="9"/>
  <c r="R1012" i="9"/>
  <c r="U1012" i="9" s="1"/>
  <c r="R1018" i="9"/>
  <c r="R1022" i="9"/>
  <c r="R1028" i="9"/>
  <c r="T1028" i="9" s="1"/>
  <c r="X1028" i="9" s="1"/>
  <c r="S1033" i="9"/>
  <c r="W1033" i="9" s="1"/>
  <c r="S1038" i="9"/>
  <c r="V1038" i="9" s="1"/>
  <c r="Z1038" i="9" s="1"/>
  <c r="S1049" i="9"/>
  <c r="S1053" i="9"/>
  <c r="R1059" i="9"/>
  <c r="T1059" i="9" s="1"/>
  <c r="S1065" i="9"/>
  <c r="R1072" i="9"/>
  <c r="S1081" i="9"/>
  <c r="R1087" i="9"/>
  <c r="S1093" i="9"/>
  <c r="R1099" i="9"/>
  <c r="R210" i="9"/>
  <c r="S258" i="9"/>
  <c r="W258" i="9" s="1"/>
  <c r="AA258" i="9" s="1"/>
  <c r="S315" i="9"/>
  <c r="W315" i="9" s="1"/>
  <c r="AA315" i="9" s="1"/>
  <c r="S369" i="9"/>
  <c r="V369" i="9" s="1"/>
  <c r="Z369" i="9" s="1"/>
  <c r="S420" i="9"/>
  <c r="V420" i="9" s="1"/>
  <c r="Z420" i="9" s="1"/>
  <c r="S487" i="9"/>
  <c r="W487" i="9" s="1"/>
  <c r="AA487" i="9" s="1"/>
  <c r="S522" i="9"/>
  <c r="W522" i="9" s="1"/>
  <c r="AA522" i="9" s="1"/>
  <c r="R553" i="9"/>
  <c r="T553" i="9" s="1"/>
  <c r="X553" i="9" s="1"/>
  <c r="R575" i="9"/>
  <c r="R592" i="9"/>
  <c r="U592" i="9" s="1"/>
  <c r="Y592" i="9" s="1"/>
  <c r="R635" i="9"/>
  <c r="S655" i="9"/>
  <c r="S673" i="9"/>
  <c r="R700" i="9"/>
  <c r="R726" i="9"/>
  <c r="S750" i="9"/>
  <c r="R772" i="9"/>
  <c r="S789" i="9"/>
  <c r="R807" i="9"/>
  <c r="R822" i="9"/>
  <c r="S843" i="9"/>
  <c r="R858" i="9"/>
  <c r="U858" i="9" s="1"/>
  <c r="Y858" i="9" s="1"/>
  <c r="S866" i="9"/>
  <c r="W866" i="9" s="1"/>
  <c r="AA866" i="9" s="1"/>
  <c r="S888" i="9"/>
  <c r="R897" i="9"/>
  <c r="S907" i="9"/>
  <c r="W907" i="9" s="1"/>
  <c r="R914" i="9"/>
  <c r="U914" i="9" s="1"/>
  <c r="S933" i="9"/>
  <c r="S950" i="9"/>
  <c r="S958" i="9"/>
  <c r="S966" i="9"/>
  <c r="W966" i="9" s="1"/>
  <c r="R986" i="9"/>
  <c r="R1003" i="9"/>
  <c r="U1003" i="9" s="1"/>
  <c r="Y1003" i="9" s="1"/>
  <c r="R1013" i="9"/>
  <c r="T1013" i="9" s="1"/>
  <c r="X1013" i="9" s="1"/>
  <c r="S1021" i="9"/>
  <c r="W1021" i="9" s="1"/>
  <c r="AA1021" i="9" s="1"/>
  <c r="S1029" i="9"/>
  <c r="W1029" i="9" s="1"/>
  <c r="R1046" i="9"/>
  <c r="S1054" i="9"/>
  <c r="W1054" i="9" s="1"/>
  <c r="AA1054" i="9" s="1"/>
  <c r="R1065" i="9"/>
  <c r="S1082" i="9"/>
  <c r="V1082" i="9" s="1"/>
  <c r="R1100" i="9"/>
  <c r="S1106" i="9"/>
  <c r="R1117" i="9"/>
  <c r="S1146" i="9"/>
  <c r="R1151" i="9"/>
  <c r="S1163" i="9"/>
  <c r="S1169" i="9"/>
  <c r="R1175" i="9"/>
  <c r="R1181" i="9"/>
  <c r="R1192" i="9"/>
  <c r="U1192" i="9" s="1"/>
  <c r="R1207" i="9"/>
  <c r="T1207" i="9" s="1"/>
  <c r="R1214" i="9"/>
  <c r="T1214" i="9" s="1"/>
  <c r="X1214" i="9" s="1"/>
  <c r="S1220" i="9"/>
  <c r="W1220" i="9" s="1"/>
  <c r="AA1220" i="9" s="1"/>
  <c r="R1242" i="9"/>
  <c r="U1242" i="9" s="1"/>
  <c r="S1251" i="9"/>
  <c r="W1251" i="9" s="1"/>
  <c r="R1258" i="9"/>
  <c r="R1268" i="9"/>
  <c r="S1273" i="9"/>
  <c r="S1279" i="9"/>
  <c r="V1279" i="9" s="1"/>
  <c r="Z1279" i="9" s="1"/>
  <c r="R212" i="9"/>
  <c r="S259" i="9"/>
  <c r="V259" i="9" s="1"/>
  <c r="R316" i="9"/>
  <c r="R370" i="9"/>
  <c r="R425" i="9"/>
  <c r="R463" i="9"/>
  <c r="R488" i="9"/>
  <c r="T488" i="9" s="1"/>
  <c r="X488" i="9" s="1"/>
  <c r="R523" i="9"/>
  <c r="U523" i="9" s="1"/>
  <c r="Y523" i="9" s="1"/>
  <c r="S553" i="9"/>
  <c r="V553" i="9" s="1"/>
  <c r="Z553" i="9" s="1"/>
  <c r="S575" i="9"/>
  <c r="V575" i="9" s="1"/>
  <c r="R593" i="9"/>
  <c r="S635" i="9"/>
  <c r="W635" i="9" s="1"/>
  <c r="R656" i="9"/>
  <c r="S680" i="9"/>
  <c r="S700" i="9"/>
  <c r="S726" i="9"/>
  <c r="V726" i="9" s="1"/>
  <c r="Z726" i="9" s="1"/>
  <c r="R751" i="9"/>
  <c r="R773" i="9"/>
  <c r="S807" i="9"/>
  <c r="R824" i="9"/>
  <c r="R844" i="9"/>
  <c r="R867" i="9"/>
  <c r="S889" i="9"/>
  <c r="S897" i="9"/>
  <c r="S914" i="9"/>
  <c r="R925" i="9"/>
  <c r="S934" i="9"/>
  <c r="V934" i="9" s="1"/>
  <c r="AD934" i="9" s="1"/>
  <c r="R941" i="9"/>
  <c r="R951" i="9"/>
  <c r="R967" i="9"/>
  <c r="R977" i="9"/>
  <c r="U977" i="9" s="1"/>
  <c r="Y977" i="9" s="1"/>
  <c r="S986" i="9"/>
  <c r="S1003" i="9"/>
  <c r="S1013" i="9"/>
  <c r="W1013" i="9" s="1"/>
  <c r="AA1013" i="9" s="1"/>
  <c r="S1022" i="9"/>
  <c r="R1030" i="9"/>
  <c r="R1039" i="9"/>
  <c r="S1046" i="9"/>
  <c r="W1046" i="9" s="1"/>
  <c r="AA1046" i="9" s="1"/>
  <c r="R1055" i="9"/>
  <c r="R1090" i="9"/>
  <c r="T1090" i="9" s="1"/>
  <c r="S1100" i="9"/>
  <c r="V1100" i="9" s="1"/>
  <c r="S1117" i="9"/>
  <c r="R1123" i="9"/>
  <c r="U1123" i="9" s="1"/>
  <c r="R1134" i="9"/>
  <c r="T1134" i="9" s="1"/>
  <c r="X1134" i="9" s="1"/>
  <c r="R1140" i="9"/>
  <c r="U1140" i="9" s="1"/>
  <c r="S1151" i="9"/>
  <c r="R1157" i="9"/>
  <c r="T1157" i="9" s="1"/>
  <c r="X1157" i="9" s="1"/>
  <c r="S1175" i="9"/>
  <c r="S1181" i="9"/>
  <c r="S1192" i="9"/>
  <c r="R1202" i="9"/>
  <c r="S1207" i="9"/>
  <c r="S1214" i="9"/>
  <c r="R1221" i="9"/>
  <c r="R1226" i="9"/>
  <c r="T1226" i="9" s="1"/>
  <c r="X1226" i="9" s="1"/>
  <c r="R1231" i="9"/>
  <c r="R1236" i="9"/>
  <c r="S1242" i="9"/>
  <c r="R1252" i="9"/>
  <c r="T1252" i="9" s="1"/>
  <c r="S1258" i="9"/>
  <c r="W1258" i="9" s="1"/>
  <c r="AA1258" i="9" s="1"/>
  <c r="R1263" i="9"/>
  <c r="S1268" i="9"/>
  <c r="R1274" i="9"/>
  <c r="R1280" i="9"/>
  <c r="T1280" i="9" s="1"/>
  <c r="X1280" i="9" s="1"/>
  <c r="R1286" i="9"/>
  <c r="T1286" i="9" s="1"/>
  <c r="X1286" i="9" s="1"/>
  <c r="R1292" i="9"/>
  <c r="S214" i="9"/>
  <c r="V214" i="9" s="1"/>
  <c r="Z214" i="9" s="1"/>
  <c r="R317" i="9"/>
  <c r="S370" i="9"/>
  <c r="S426" i="9"/>
  <c r="W426" i="9" s="1"/>
  <c r="S463" i="9"/>
  <c r="S492" i="9"/>
  <c r="W492" i="9" s="1"/>
  <c r="AA492" i="9" s="1"/>
  <c r="S554" i="9"/>
  <c r="V554" i="9" s="1"/>
  <c r="Z554" i="9" s="1"/>
  <c r="R577" i="9"/>
  <c r="U577" i="9" s="1"/>
  <c r="Y577" i="9" s="1"/>
  <c r="R636" i="9"/>
  <c r="T636" i="9" s="1"/>
  <c r="AB636" i="9" s="1"/>
  <c r="S657" i="9"/>
  <c r="W657" i="9" s="1"/>
  <c r="AA657" i="9" s="1"/>
  <c r="S683" i="9"/>
  <c r="R701" i="9"/>
  <c r="R728" i="9"/>
  <c r="S751" i="9"/>
  <c r="S773" i="9"/>
  <c r="S824" i="9"/>
  <c r="S844" i="9"/>
  <c r="S867" i="9"/>
  <c r="R878" i="9"/>
  <c r="R890" i="9"/>
  <c r="S917" i="9"/>
  <c r="S925" i="9"/>
  <c r="S941" i="9"/>
  <c r="S951" i="9"/>
  <c r="S967" i="9"/>
  <c r="V967" i="9" s="1"/>
  <c r="Z967" i="9" s="1"/>
  <c r="S977" i="9"/>
  <c r="V977" i="9" s="1"/>
  <c r="Z977" i="9" s="1"/>
  <c r="R987" i="9"/>
  <c r="T987" i="9" s="1"/>
  <c r="X987" i="9" s="1"/>
  <c r="S1005" i="9"/>
  <c r="R1014" i="9"/>
  <c r="R1023" i="9"/>
  <c r="T1023" i="9" s="1"/>
  <c r="S1030" i="9"/>
  <c r="S1039" i="9"/>
  <c r="R1049" i="9"/>
  <c r="S1055" i="9"/>
  <c r="R1066" i="9"/>
  <c r="R1075" i="9"/>
  <c r="R1093" i="9"/>
  <c r="T1093" i="9" s="1"/>
  <c r="R1101" i="9"/>
  <c r="U1101" i="9" s="1"/>
  <c r="R1107" i="9"/>
  <c r="U1107" i="9" s="1"/>
  <c r="Y1107" i="9" s="1"/>
  <c r="R1112" i="9"/>
  <c r="R1118" i="9"/>
  <c r="S1123" i="9"/>
  <c r="W1123" i="9" s="1"/>
  <c r="S1134" i="9"/>
  <c r="S1140" i="9"/>
  <c r="R1147" i="9"/>
  <c r="R1152" i="9"/>
  <c r="S1157" i="9"/>
  <c r="R1170" i="9"/>
  <c r="R1188" i="9"/>
  <c r="R1198" i="9"/>
  <c r="S1202" i="9"/>
  <c r="R1208" i="9"/>
  <c r="R1215" i="9"/>
  <c r="T1215" i="9" s="1"/>
  <c r="S1221" i="9"/>
  <c r="V1221" i="9" s="1"/>
  <c r="Z1221" i="9" s="1"/>
  <c r="S1226" i="9"/>
  <c r="V1226" i="9" s="1"/>
  <c r="S1231" i="9"/>
  <c r="W1231" i="9" s="1"/>
  <c r="S1236" i="9"/>
  <c r="W1236" i="9" s="1"/>
  <c r="R1247" i="9"/>
  <c r="S1252" i="9"/>
  <c r="R1259" i="9"/>
  <c r="S1263" i="9"/>
  <c r="W1263" i="9" s="1"/>
  <c r="S1274" i="9"/>
  <c r="W1274" i="9" s="1"/>
  <c r="S1280" i="9"/>
  <c r="S1286" i="9"/>
  <c r="S1292" i="9"/>
  <c r="R215" i="9"/>
  <c r="R320" i="9"/>
  <c r="R374" i="9"/>
  <c r="S427" i="9"/>
  <c r="W427" i="9" s="1"/>
  <c r="AA427" i="9" s="1"/>
  <c r="R464" i="9"/>
  <c r="T464" i="9" s="1"/>
  <c r="X464" i="9" s="1"/>
  <c r="R498" i="9"/>
  <c r="T498" i="9" s="1"/>
  <c r="X498" i="9" s="1"/>
  <c r="S555" i="9"/>
  <c r="V555" i="9" s="1"/>
  <c r="Z555" i="9" s="1"/>
  <c r="S577" i="9"/>
  <c r="W577" i="9" s="1"/>
  <c r="S617" i="9"/>
  <c r="V617" i="9" s="1"/>
  <c r="Z617" i="9" s="1"/>
  <c r="R637" i="9"/>
  <c r="T637" i="9" s="1"/>
  <c r="X637" i="9" s="1"/>
  <c r="R658" i="9"/>
  <c r="R684" i="9"/>
  <c r="S710" i="9"/>
  <c r="W710" i="9" s="1"/>
  <c r="AA710" i="9" s="1"/>
  <c r="R730" i="9"/>
  <c r="R752" i="9"/>
  <c r="R774" i="9"/>
  <c r="R795" i="9"/>
  <c r="R808" i="9"/>
  <c r="R860" i="9"/>
  <c r="S878" i="9"/>
  <c r="V878" i="9" s="1"/>
  <c r="Z878" i="9" s="1"/>
  <c r="S890" i="9"/>
  <c r="W890" i="9" s="1"/>
  <c r="AA890" i="9" s="1"/>
  <c r="R908" i="9"/>
  <c r="T908" i="9" s="1"/>
  <c r="R968" i="9"/>
  <c r="S987" i="9"/>
  <c r="V987" i="9" s="1"/>
  <c r="Z987" i="9" s="1"/>
  <c r="R997" i="9"/>
  <c r="T997" i="9" s="1"/>
  <c r="X997" i="9" s="1"/>
  <c r="S1014" i="9"/>
  <c r="S1023" i="9"/>
  <c r="V1023" i="9" s="1"/>
  <c r="Z1023" i="9" s="1"/>
  <c r="R1031" i="9"/>
  <c r="T1031" i="9" s="1"/>
  <c r="X1031" i="9" s="1"/>
  <c r="R1050" i="9"/>
  <c r="S1066" i="9"/>
  <c r="S1075" i="9"/>
  <c r="S1101" i="9"/>
  <c r="S1107" i="9"/>
  <c r="S1112" i="9"/>
  <c r="S1118" i="9"/>
  <c r="R1124" i="9"/>
  <c r="R1128" i="9"/>
  <c r="T1128" i="9" s="1"/>
  <c r="R1135" i="9"/>
  <c r="T1135" i="9" s="1"/>
  <c r="X1135" i="9" s="1"/>
  <c r="R1141" i="9"/>
  <c r="U1141" i="9" s="1"/>
  <c r="S1147" i="9"/>
  <c r="V1147" i="9" s="1"/>
  <c r="Z1147" i="9" s="1"/>
  <c r="S1152" i="9"/>
  <c r="W1152" i="9" s="1"/>
  <c r="AA1152" i="9" s="1"/>
  <c r="R1164" i="9"/>
  <c r="S1170" i="9"/>
  <c r="R1176" i="9"/>
  <c r="S1188" i="9"/>
  <c r="R1193" i="9"/>
  <c r="S1198" i="9"/>
  <c r="R1203" i="9"/>
  <c r="S1208" i="9"/>
  <c r="S1215" i="9"/>
  <c r="R1227" i="9"/>
  <c r="R1232" i="9"/>
  <c r="T1232" i="9" s="1"/>
  <c r="X1232" i="9" s="1"/>
  <c r="S1247" i="9"/>
  <c r="W1247" i="9" s="1"/>
  <c r="R1253" i="9"/>
  <c r="U1253" i="9" s="1"/>
  <c r="S1259" i="9"/>
  <c r="R1264" i="9"/>
  <c r="U1264" i="9" s="1"/>
  <c r="Y1264" i="9" s="1"/>
  <c r="R1281" i="9"/>
  <c r="U1281" i="9" s="1"/>
  <c r="R1287" i="9"/>
  <c r="S216" i="9"/>
  <c r="W216" i="9" s="1"/>
  <c r="AA216" i="9" s="1"/>
  <c r="S275" i="9"/>
  <c r="W275" i="9" s="1"/>
  <c r="S329" i="9"/>
  <c r="V329" i="9" s="1"/>
  <c r="AD329" i="9" s="1"/>
  <c r="R379" i="9"/>
  <c r="U379" i="9" s="1"/>
  <c r="Y379" i="9" s="1"/>
  <c r="R429" i="9"/>
  <c r="R465" i="9"/>
  <c r="R502" i="9"/>
  <c r="S524" i="9"/>
  <c r="V524" i="9" s="1"/>
  <c r="Z524" i="9" s="1"/>
  <c r="R556" i="9"/>
  <c r="U556" i="9" s="1"/>
  <c r="Y556" i="9" s="1"/>
  <c r="S578" i="9"/>
  <c r="R623" i="9"/>
  <c r="R640" i="9"/>
  <c r="U640" i="9" s="1"/>
  <c r="S658" i="9"/>
  <c r="S684" i="9"/>
  <c r="W684" i="9" s="1"/>
  <c r="R731" i="9"/>
  <c r="T731" i="9" s="1"/>
  <c r="S752" i="9"/>
  <c r="S775" i="9"/>
  <c r="V775" i="9" s="1"/>
  <c r="Z775" i="9" s="1"/>
  <c r="S795" i="9"/>
  <c r="W795" i="9" s="1"/>
  <c r="S812" i="9"/>
  <c r="R825" i="9"/>
  <c r="S845" i="9"/>
  <c r="S860" i="9"/>
  <c r="R871" i="9"/>
  <c r="U871" i="9" s="1"/>
  <c r="Y871" i="9" s="1"/>
  <c r="R879" i="9"/>
  <c r="R891" i="9"/>
  <c r="S899" i="9"/>
  <c r="S908" i="9"/>
  <c r="R926" i="9"/>
  <c r="T926" i="9" s="1"/>
  <c r="R935" i="9"/>
  <c r="T935" i="9" s="1"/>
  <c r="X935" i="9" s="1"/>
  <c r="R961" i="9"/>
  <c r="T961" i="9" s="1"/>
  <c r="X961" i="9" s="1"/>
  <c r="S968" i="9"/>
  <c r="V968" i="9" s="1"/>
  <c r="Z968" i="9" s="1"/>
  <c r="R978" i="9"/>
  <c r="S990" i="9"/>
  <c r="S997" i="9"/>
  <c r="R1006" i="9"/>
  <c r="T1006" i="9" s="1"/>
  <c r="R1024" i="9"/>
  <c r="R1033" i="9"/>
  <c r="R1040" i="9"/>
  <c r="T1040" i="9" s="1"/>
  <c r="S1050" i="9"/>
  <c r="V1050" i="9" s="1"/>
  <c r="Z1050" i="9" s="1"/>
  <c r="R1056" i="9"/>
  <c r="R1083" i="9"/>
  <c r="R1102" i="9"/>
  <c r="T1102" i="9" s="1"/>
  <c r="X1102" i="9" s="1"/>
  <c r="R1113" i="9"/>
  <c r="T1113" i="9" s="1"/>
  <c r="X1113" i="9" s="1"/>
  <c r="S1124" i="9"/>
  <c r="S1128" i="9"/>
  <c r="W1128" i="9" s="1"/>
  <c r="S1135" i="9"/>
  <c r="V1135" i="9" s="1"/>
  <c r="S1141" i="9"/>
  <c r="R1148" i="9"/>
  <c r="R1153" i="9"/>
  <c r="R1158" i="9"/>
  <c r="U1158" i="9" s="1"/>
  <c r="Y1158" i="9" s="1"/>
  <c r="S1164" i="9"/>
  <c r="R1171" i="9"/>
  <c r="S1176" i="9"/>
  <c r="R1182" i="9"/>
  <c r="S1193" i="9"/>
  <c r="R1199" i="9"/>
  <c r="S1203" i="9"/>
  <c r="R1209" i="9"/>
  <c r="R1216" i="9"/>
  <c r="U1216" i="9" s="1"/>
  <c r="R1222" i="9"/>
  <c r="T1222" i="9" s="1"/>
  <c r="X1222" i="9" s="1"/>
  <c r="S1227" i="9"/>
  <c r="W1227" i="9" s="1"/>
  <c r="S1232" i="9"/>
  <c r="R1248" i="9"/>
  <c r="T1248" i="9" s="1"/>
  <c r="X1248" i="9" s="1"/>
  <c r="S1253" i="9"/>
  <c r="W1253" i="9" s="1"/>
  <c r="S1264" i="9"/>
  <c r="R1275" i="9"/>
  <c r="S1281" i="9"/>
  <c r="S1287" i="9"/>
  <c r="R1293" i="9"/>
  <c r="S222" i="9"/>
  <c r="R290" i="9"/>
  <c r="R339" i="9"/>
  <c r="S401" i="9"/>
  <c r="S471" i="9"/>
  <c r="S504" i="9"/>
  <c r="W504" i="9" s="1"/>
  <c r="AA504" i="9" s="1"/>
  <c r="R537" i="9"/>
  <c r="S564" i="9"/>
  <c r="W564" i="9" s="1"/>
  <c r="AA564" i="9" s="1"/>
  <c r="R581" i="9"/>
  <c r="T581" i="9" s="1"/>
  <c r="X581" i="9" s="1"/>
  <c r="R603" i="9"/>
  <c r="R625" i="9"/>
  <c r="R647" i="9"/>
  <c r="S667" i="9"/>
  <c r="S713" i="9"/>
  <c r="S762" i="9"/>
  <c r="S777" i="9"/>
  <c r="R797" i="9"/>
  <c r="R814" i="9"/>
  <c r="U814" i="9" s="1"/>
  <c r="Y814" i="9" s="1"/>
  <c r="S833" i="9"/>
  <c r="S862" i="9"/>
  <c r="R873" i="9"/>
  <c r="T873" i="9" s="1"/>
  <c r="X873" i="9" s="1"/>
  <c r="S892" i="9"/>
  <c r="S901" i="9"/>
  <c r="V901" i="9" s="1"/>
  <c r="Z901" i="9" s="1"/>
  <c r="S911" i="9"/>
  <c r="S919" i="9"/>
  <c r="R930" i="9"/>
  <c r="R937" i="9"/>
  <c r="R945" i="9"/>
  <c r="S971" i="9"/>
  <c r="S979" i="9"/>
  <c r="V979" i="9" s="1"/>
  <c r="Z979" i="9" s="1"/>
  <c r="R1000" i="9"/>
  <c r="S1007" i="9"/>
  <c r="S248" i="9"/>
  <c r="S290" i="9"/>
  <c r="R342" i="9"/>
  <c r="R403" i="9"/>
  <c r="S439" i="9"/>
  <c r="R474" i="9"/>
  <c r="R505" i="9"/>
  <c r="R539" i="9"/>
  <c r="T539" i="9" s="1"/>
  <c r="R565" i="9"/>
  <c r="S586" i="9"/>
  <c r="V586" i="9" s="1"/>
  <c r="Z586" i="9" s="1"/>
  <c r="S604" i="9"/>
  <c r="V604" i="9" s="1"/>
  <c r="Z604" i="9" s="1"/>
  <c r="S625" i="9"/>
  <c r="S647" i="9"/>
  <c r="W647" i="9" s="1"/>
  <c r="AE647" i="9" s="1"/>
  <c r="S668" i="9"/>
  <c r="S740" i="9"/>
  <c r="R763" i="9"/>
  <c r="R784" i="9"/>
  <c r="T784" i="9" s="1"/>
  <c r="S797" i="9"/>
  <c r="R815" i="9"/>
  <c r="R834" i="9"/>
  <c r="R853" i="9"/>
  <c r="U853" i="9" s="1"/>
  <c r="S873" i="9"/>
  <c r="V873" i="9" s="1"/>
  <c r="Z873" i="9" s="1"/>
  <c r="R893" i="9"/>
  <c r="S930" i="9"/>
  <c r="W930" i="9" s="1"/>
  <c r="AA930" i="9" s="1"/>
  <c r="S937" i="9"/>
  <c r="S945" i="9"/>
  <c r="S955" i="9"/>
  <c r="R972" i="9"/>
  <c r="R980" i="9"/>
  <c r="T980" i="9" s="1"/>
  <c r="R1001" i="9"/>
  <c r="R1008" i="9"/>
  <c r="T1008" i="9" s="1"/>
  <c r="X1008" i="9" s="1"/>
  <c r="R1026" i="9"/>
  <c r="R1035" i="9"/>
  <c r="S1051" i="9"/>
  <c r="S1060" i="9"/>
  <c r="R1069" i="9"/>
  <c r="R1078" i="9"/>
  <c r="T1078" i="9" s="1"/>
  <c r="X1078" i="9" s="1"/>
  <c r="S1087" i="9"/>
  <c r="R1104" i="9"/>
  <c r="R1109" i="9"/>
  <c r="R1115" i="9"/>
  <c r="T1115" i="9" s="1"/>
  <c r="X1115" i="9" s="1"/>
  <c r="R1120" i="9"/>
  <c r="T1120" i="9" s="1"/>
  <c r="X1120" i="9" s="1"/>
  <c r="R1126" i="9"/>
  <c r="R1131" i="9"/>
  <c r="U1131" i="9" s="1"/>
  <c r="Y1131" i="9" s="1"/>
  <c r="R1138" i="9"/>
  <c r="R1144" i="9"/>
  <c r="R1155" i="9"/>
  <c r="S1160" i="9"/>
  <c r="R1166" i="9"/>
  <c r="S1178" i="9"/>
  <c r="W1178" i="9" s="1"/>
  <c r="AA1178" i="9" s="1"/>
  <c r="S1184" i="9"/>
  <c r="R1196" i="9"/>
  <c r="S190" i="9"/>
  <c r="V190" i="9" s="1"/>
  <c r="Z190" i="9" s="1"/>
  <c r="R258" i="9"/>
  <c r="T258" i="9" s="1"/>
  <c r="X258" i="9" s="1"/>
  <c r="R314" i="9"/>
  <c r="U314" i="9" s="1"/>
  <c r="Y314" i="9" s="1"/>
  <c r="S365" i="9"/>
  <c r="V365" i="9" s="1"/>
  <c r="S417" i="9"/>
  <c r="W417" i="9" s="1"/>
  <c r="AA417" i="9" s="1"/>
  <c r="S450" i="9"/>
  <c r="V450" i="9" s="1"/>
  <c r="Z450" i="9" s="1"/>
  <c r="S485" i="9"/>
  <c r="W485" i="9" s="1"/>
  <c r="R522" i="9"/>
  <c r="T522" i="9" s="1"/>
  <c r="X522" i="9" s="1"/>
  <c r="S548" i="9"/>
  <c r="R569" i="9"/>
  <c r="U569" i="9" s="1"/>
  <c r="Y569" i="9" s="1"/>
  <c r="S591" i="9"/>
  <c r="V591" i="9" s="1"/>
  <c r="Z591" i="9" s="1"/>
  <c r="S634" i="9"/>
  <c r="R655" i="9"/>
  <c r="T655" i="9" s="1"/>
  <c r="X655" i="9" s="1"/>
  <c r="R672" i="9"/>
  <c r="S699" i="9"/>
  <c r="S725" i="9"/>
  <c r="V725" i="9" s="1"/>
  <c r="R750" i="9"/>
  <c r="U750" i="9" s="1"/>
  <c r="S766" i="9"/>
  <c r="R789" i="9"/>
  <c r="R805" i="9"/>
  <c r="U805" i="9" s="1"/>
  <c r="Y805" i="9" s="1"/>
  <c r="S842" i="9"/>
  <c r="V842" i="9" s="1"/>
  <c r="Z842" i="9" s="1"/>
  <c r="S857" i="9"/>
  <c r="R866" i="9"/>
  <c r="S877" i="9"/>
  <c r="S885" i="9"/>
  <c r="S896" i="9"/>
  <c r="R907" i="9"/>
  <c r="S913" i="9"/>
  <c r="S924" i="9"/>
  <c r="R950" i="9"/>
  <c r="R958" i="9"/>
  <c r="R966" i="9"/>
  <c r="R974" i="9"/>
  <c r="T974" i="9" s="1"/>
  <c r="S985" i="9"/>
  <c r="W985" i="9" s="1"/>
  <c r="S996" i="9"/>
  <c r="S1002" i="9"/>
  <c r="V1002" i="9" s="1"/>
  <c r="Z1002" i="9" s="1"/>
  <c r="S221" i="9"/>
  <c r="V221" i="9" s="1"/>
  <c r="S336" i="9"/>
  <c r="V336" i="9" s="1"/>
  <c r="Z336" i="9" s="1"/>
  <c r="R430" i="9"/>
  <c r="S601" i="9"/>
  <c r="S645" i="9"/>
  <c r="V645" i="9" s="1"/>
  <c r="R686" i="9"/>
  <c r="R739" i="9"/>
  <c r="S776" i="9"/>
  <c r="R813" i="9"/>
  <c r="T813" i="9" s="1"/>
  <c r="X813" i="9" s="1"/>
  <c r="S846" i="9"/>
  <c r="R872" i="9"/>
  <c r="S909" i="9"/>
  <c r="R929" i="9"/>
  <c r="S944" i="9"/>
  <c r="R962" i="9"/>
  <c r="S998" i="9"/>
  <c r="S1056" i="9"/>
  <c r="W1056" i="9" s="1"/>
  <c r="AA1056" i="9" s="1"/>
  <c r="R1073" i="9"/>
  <c r="R1084" i="9"/>
  <c r="T1084" i="9" s="1"/>
  <c r="S1109" i="9"/>
  <c r="R1119" i="9"/>
  <c r="T1119" i="9" s="1"/>
  <c r="X1119" i="9" s="1"/>
  <c r="R1137" i="9"/>
  <c r="U1137" i="9" s="1"/>
  <c r="Y1137" i="9" s="1"/>
  <c r="S1155" i="9"/>
  <c r="R1165" i="9"/>
  <c r="S1173" i="9"/>
  <c r="S1183" i="9"/>
  <c r="R1217" i="9"/>
  <c r="R1225" i="9"/>
  <c r="S1233" i="9"/>
  <c r="S1240" i="9"/>
  <c r="W1240" i="9" s="1"/>
  <c r="R1256" i="9"/>
  <c r="S1271" i="9"/>
  <c r="R1279" i="9"/>
  <c r="T1279" i="9" s="1"/>
  <c r="X1279" i="9" s="1"/>
  <c r="R1290" i="9"/>
  <c r="S1297" i="9"/>
  <c r="V1297" i="9" s="1"/>
  <c r="S1303" i="9"/>
  <c r="S1310" i="9"/>
  <c r="S1315" i="9"/>
  <c r="R1329" i="9"/>
  <c r="U1329" i="9" s="1"/>
  <c r="S1340" i="9"/>
  <c r="R1346" i="9"/>
  <c r="S1350" i="9"/>
  <c r="R1356" i="9"/>
  <c r="R1381" i="9"/>
  <c r="R1401" i="9"/>
  <c r="U1401" i="9" s="1"/>
  <c r="R1405" i="9"/>
  <c r="T1405" i="9" s="1"/>
  <c r="X1405" i="9" s="1"/>
  <c r="R1412" i="9"/>
  <c r="U1412" i="9" s="1"/>
  <c r="Y1412" i="9" s="1"/>
  <c r="S1427" i="9"/>
  <c r="S1438" i="9"/>
  <c r="V1438" i="9" s="1"/>
  <c r="S1444" i="9"/>
  <c r="V1444" i="9" s="1"/>
  <c r="S1450" i="9"/>
  <c r="W1450" i="9" s="1"/>
  <c r="R1457" i="9"/>
  <c r="R1463" i="9"/>
  <c r="U1463" i="9" s="1"/>
  <c r="R1468" i="9"/>
  <c r="U1468" i="9" s="1"/>
  <c r="S1474" i="9"/>
  <c r="V1474" i="9" s="1"/>
  <c r="S1481" i="9"/>
  <c r="R222" i="9"/>
  <c r="S337" i="9"/>
  <c r="S430" i="9"/>
  <c r="S562" i="9"/>
  <c r="W562" i="9" s="1"/>
  <c r="AA562" i="9" s="1"/>
  <c r="S602" i="9"/>
  <c r="V602" i="9" s="1"/>
  <c r="R646" i="9"/>
  <c r="S686" i="9"/>
  <c r="V686" i="9" s="1"/>
  <c r="Z686" i="9" s="1"/>
  <c r="S739" i="9"/>
  <c r="V739" i="9" s="1"/>
  <c r="R777" i="9"/>
  <c r="U777" i="9" s="1"/>
  <c r="Y777" i="9" s="1"/>
  <c r="S813" i="9"/>
  <c r="W813" i="9" s="1"/>
  <c r="AA813" i="9" s="1"/>
  <c r="R847" i="9"/>
  <c r="S872" i="9"/>
  <c r="R892" i="9"/>
  <c r="S962" i="9"/>
  <c r="W962" i="9" s="1"/>
  <c r="AA962" i="9" s="1"/>
  <c r="R979" i="9"/>
  <c r="T979" i="9" s="1"/>
  <c r="S1018" i="9"/>
  <c r="R1029" i="9"/>
  <c r="R1044" i="9"/>
  <c r="S1058" i="9"/>
  <c r="S1073" i="9"/>
  <c r="S1086" i="9"/>
  <c r="V1086" i="9" s="1"/>
  <c r="S1119" i="9"/>
  <c r="R1127" i="9"/>
  <c r="S1137" i="9"/>
  <c r="W1137" i="9" s="1"/>
  <c r="R1146" i="9"/>
  <c r="U1146" i="9" s="1"/>
  <c r="Y1146" i="9" s="1"/>
  <c r="S1165" i="9"/>
  <c r="W1165" i="9" s="1"/>
  <c r="R1174" i="9"/>
  <c r="R1184" i="9"/>
  <c r="T1184" i="9" s="1"/>
  <c r="R1200" i="9"/>
  <c r="S1217" i="9"/>
  <c r="W1217" i="9" s="1"/>
  <c r="AA1217" i="9" s="1"/>
  <c r="S1225" i="9"/>
  <c r="R1241" i="9"/>
  <c r="S1256" i="9"/>
  <c r="R1282" i="9"/>
  <c r="S1290" i="9"/>
  <c r="R1298" i="9"/>
  <c r="T1298" i="9" s="1"/>
  <c r="R1304" i="9"/>
  <c r="R1325" i="9"/>
  <c r="T1325" i="9" s="1"/>
  <c r="S1329" i="9"/>
  <c r="W1329" i="9" s="1"/>
  <c r="AA1329" i="9" s="1"/>
  <c r="R1336" i="9"/>
  <c r="U1336" i="9" s="1"/>
  <c r="Y1336" i="9" s="1"/>
  <c r="S1346" i="9"/>
  <c r="V1346" i="9" s="1"/>
  <c r="Z1346" i="9" s="1"/>
  <c r="R1351" i="9"/>
  <c r="U1351" i="9" s="1"/>
  <c r="S1356" i="9"/>
  <c r="R1366" i="9"/>
  <c r="R1376" i="9"/>
  <c r="S1381" i="9"/>
  <c r="S1401" i="9"/>
  <c r="S1405" i="9"/>
  <c r="S1412" i="9"/>
  <c r="R1418" i="9"/>
  <c r="R1435" i="9"/>
  <c r="T1435" i="9" s="1"/>
  <c r="X1435" i="9" s="1"/>
  <c r="R1445" i="9"/>
  <c r="S1457" i="9"/>
  <c r="S1463" i="9"/>
  <c r="S1468" i="9"/>
  <c r="R1475" i="9"/>
  <c r="U1475" i="9" s="1"/>
  <c r="Y1475" i="9" s="1"/>
  <c r="R249" i="9"/>
  <c r="T249" i="9" s="1"/>
  <c r="S342" i="9"/>
  <c r="V342" i="9" s="1"/>
  <c r="Z342" i="9" s="1"/>
  <c r="S441" i="9"/>
  <c r="S505" i="9"/>
  <c r="R605" i="9"/>
  <c r="S694" i="9"/>
  <c r="V694" i="9" s="1"/>
  <c r="Z694" i="9" s="1"/>
  <c r="R741" i="9"/>
  <c r="U741" i="9" s="1"/>
  <c r="S784" i="9"/>
  <c r="R816" i="9"/>
  <c r="S853" i="9"/>
  <c r="R874" i="9"/>
  <c r="R931" i="9"/>
  <c r="R946" i="9"/>
  <c r="T946" i="9" s="1"/>
  <c r="X946" i="9" s="1"/>
  <c r="R963" i="9"/>
  <c r="U963" i="9" s="1"/>
  <c r="S982" i="9"/>
  <c r="V982" i="9" s="1"/>
  <c r="Z982" i="9" s="1"/>
  <c r="S1001" i="9"/>
  <c r="V1001" i="9" s="1"/>
  <c r="Z1001" i="9" s="1"/>
  <c r="R1034" i="9"/>
  <c r="T1034" i="9" s="1"/>
  <c r="X1034" i="9" s="1"/>
  <c r="S1044" i="9"/>
  <c r="V1044" i="9" s="1"/>
  <c r="Z1044" i="9" s="1"/>
  <c r="S1059" i="9"/>
  <c r="R1074" i="9"/>
  <c r="S1102" i="9"/>
  <c r="V1102" i="9" s="1"/>
  <c r="Z1102" i="9" s="1"/>
  <c r="R1110" i="9"/>
  <c r="S1127" i="9"/>
  <c r="S1138" i="9"/>
  <c r="S1148" i="9"/>
  <c r="S1174" i="9"/>
  <c r="R1185" i="9"/>
  <c r="R1194" i="9"/>
  <c r="S1200" i="9"/>
  <c r="S1209" i="9"/>
  <c r="V1209" i="9" s="1"/>
  <c r="R1218" i="9"/>
  <c r="T1218" i="9" s="1"/>
  <c r="X1218" i="9" s="1"/>
  <c r="S1241" i="9"/>
  <c r="V1241" i="9" s="1"/>
  <c r="R1249" i="9"/>
  <c r="T1249" i="9" s="1"/>
  <c r="X1249" i="9" s="1"/>
  <c r="R1272" i="9"/>
  <c r="T1272" i="9" s="1"/>
  <c r="X1272" i="9" s="1"/>
  <c r="S1282" i="9"/>
  <c r="V1282" i="9" s="1"/>
  <c r="S1298" i="9"/>
  <c r="S1304" i="9"/>
  <c r="R1311" i="9"/>
  <c r="T1311" i="9" s="1"/>
  <c r="S1325" i="9"/>
  <c r="R1330" i="9"/>
  <c r="S1336" i="9"/>
  <c r="S1351" i="9"/>
  <c r="V1351" i="9" s="1"/>
  <c r="R1361" i="9"/>
  <c r="S1366" i="9"/>
  <c r="R1371" i="9"/>
  <c r="U1371" i="9" s="1"/>
  <c r="S1376" i="9"/>
  <c r="W1376" i="9" s="1"/>
  <c r="AA1376" i="9" s="1"/>
  <c r="R1391" i="9"/>
  <c r="U1391" i="9" s="1"/>
  <c r="R1396" i="9"/>
  <c r="T1396" i="9" s="1"/>
  <c r="R1406" i="9"/>
  <c r="U1406" i="9" s="1"/>
  <c r="R1413" i="9"/>
  <c r="S1418" i="9"/>
  <c r="S1435" i="9"/>
  <c r="R1439" i="9"/>
  <c r="S1445" i="9"/>
  <c r="V1445" i="9" s="1"/>
  <c r="R1451" i="9"/>
  <c r="U1451" i="9" s="1"/>
  <c r="Y1451" i="9" s="1"/>
  <c r="S1475" i="9"/>
  <c r="R1482" i="9"/>
  <c r="S249" i="9"/>
  <c r="S344" i="9"/>
  <c r="S443" i="9"/>
  <c r="S507" i="9"/>
  <c r="V507" i="9" s="1"/>
  <c r="Z507" i="9" s="1"/>
  <c r="S611" i="9"/>
  <c r="V611" i="9" s="1"/>
  <c r="R695" i="9"/>
  <c r="S741" i="9"/>
  <c r="R785" i="9"/>
  <c r="S816" i="9"/>
  <c r="W816" i="9" s="1"/>
  <c r="R854" i="9"/>
  <c r="U854" i="9" s="1"/>
  <c r="S874" i="9"/>
  <c r="S931" i="9"/>
  <c r="S946" i="9"/>
  <c r="V946" i="9" s="1"/>
  <c r="Z946" i="9" s="1"/>
  <c r="S963" i="9"/>
  <c r="S983" i="9"/>
  <c r="R1019" i="9"/>
  <c r="S1034" i="9"/>
  <c r="R1045" i="9"/>
  <c r="R1060" i="9"/>
  <c r="S1074" i="9"/>
  <c r="R1088" i="9"/>
  <c r="T1088" i="9" s="1"/>
  <c r="X1088" i="9" s="1"/>
  <c r="S1110" i="9"/>
  <c r="V1110" i="9" s="1"/>
  <c r="Z1110" i="9" s="1"/>
  <c r="R1156" i="9"/>
  <c r="S1185" i="9"/>
  <c r="V1185" i="9" s="1"/>
  <c r="Z1185" i="9" s="1"/>
  <c r="S1194" i="9"/>
  <c r="V1194" i="9" s="1"/>
  <c r="Z1194" i="9" s="1"/>
  <c r="R1210" i="9"/>
  <c r="T1210" i="9" s="1"/>
  <c r="S1218" i="9"/>
  <c r="W1218" i="9" s="1"/>
  <c r="R1234" i="9"/>
  <c r="S1249" i="9"/>
  <c r="R1257" i="9"/>
  <c r="R1265" i="9"/>
  <c r="S1272" i="9"/>
  <c r="W1272" i="9" s="1"/>
  <c r="R1291" i="9"/>
  <c r="T1291" i="9" s="1"/>
  <c r="R1305" i="9"/>
  <c r="S1311" i="9"/>
  <c r="R1320" i="9"/>
  <c r="S1330" i="9"/>
  <c r="W1330" i="9" s="1"/>
  <c r="AA1330" i="9" s="1"/>
  <c r="R1347" i="9"/>
  <c r="T1347" i="9" s="1"/>
  <c r="R1352" i="9"/>
  <c r="S1361" i="9"/>
  <c r="V1361" i="9" s="1"/>
  <c r="S1371" i="9"/>
  <c r="V1371" i="9" s="1"/>
  <c r="Z1371" i="9" s="1"/>
  <c r="S1391" i="9"/>
  <c r="S1396" i="9"/>
  <c r="W1396" i="9" s="1"/>
  <c r="S1406" i="9"/>
  <c r="V1406" i="9" s="1"/>
  <c r="Z1406" i="9" s="1"/>
  <c r="S1413" i="9"/>
  <c r="R1422" i="9"/>
  <c r="R1431" i="9"/>
  <c r="R1436" i="9"/>
  <c r="S1439" i="9"/>
  <c r="R1446" i="9"/>
  <c r="S1451" i="9"/>
  <c r="R1458" i="9"/>
  <c r="U1458" i="9" s="1"/>
  <c r="R1476" i="9"/>
  <c r="U1476" i="9" s="1"/>
  <c r="S1482" i="9"/>
  <c r="V1482" i="9" s="1"/>
  <c r="Z1482" i="9" s="1"/>
  <c r="S250" i="9"/>
  <c r="V250" i="9" s="1"/>
  <c r="Z250" i="9" s="1"/>
  <c r="R350" i="9"/>
  <c r="T350" i="9" s="1"/>
  <c r="X350" i="9" s="1"/>
  <c r="R448" i="9"/>
  <c r="U448" i="9" s="1"/>
  <c r="R517" i="9"/>
  <c r="T517" i="9" s="1"/>
  <c r="R566" i="9"/>
  <c r="R613" i="9"/>
  <c r="R648" i="9"/>
  <c r="T648" i="9" s="1"/>
  <c r="X648" i="9" s="1"/>
  <c r="S695" i="9"/>
  <c r="W695" i="9" s="1"/>
  <c r="S742" i="9"/>
  <c r="S785" i="9"/>
  <c r="R817" i="9"/>
  <c r="S854" i="9"/>
  <c r="R895" i="9"/>
  <c r="R912" i="9"/>
  <c r="T912" i="9" s="1"/>
  <c r="X912" i="9" s="1"/>
  <c r="R947" i="9"/>
  <c r="S965" i="9"/>
  <c r="R984" i="9"/>
  <c r="S1019" i="9"/>
  <c r="W1019" i="9" s="1"/>
  <c r="AA1019" i="9" s="1"/>
  <c r="S1045" i="9"/>
  <c r="S1088" i="9"/>
  <c r="V1088" i="9" s="1"/>
  <c r="Z1088" i="9" s="1"/>
  <c r="R1103" i="9"/>
  <c r="R1111" i="9"/>
  <c r="T1111" i="9" s="1"/>
  <c r="AB1111" i="9" s="1"/>
  <c r="S1120" i="9"/>
  <c r="V1120" i="9" s="1"/>
  <c r="R1129" i="9"/>
  <c r="R1139" i="9"/>
  <c r="T1139" i="9" s="1"/>
  <c r="X1139" i="9" s="1"/>
  <c r="S1156" i="9"/>
  <c r="S1166" i="9"/>
  <c r="R1186" i="9"/>
  <c r="R1195" i="9"/>
  <c r="S1210" i="9"/>
  <c r="R1219" i="9"/>
  <c r="T1219" i="9" s="1"/>
  <c r="S1234" i="9"/>
  <c r="W1234" i="9" s="1"/>
  <c r="AA1234" i="9" s="1"/>
  <c r="S1257" i="9"/>
  <c r="V1257" i="9" s="1"/>
  <c r="Z1257" i="9" s="1"/>
  <c r="S1265" i="9"/>
  <c r="S1291" i="9"/>
  <c r="S1305" i="9"/>
  <c r="W1305" i="9" s="1"/>
  <c r="S1320" i="9"/>
  <c r="R1326" i="9"/>
  <c r="R1331" i="9"/>
  <c r="R1341" i="9"/>
  <c r="U1341" i="9" s="1"/>
  <c r="Y1341" i="9" s="1"/>
  <c r="S1347" i="9"/>
  <c r="S1352" i="9"/>
  <c r="R1362" i="9"/>
  <c r="R1372" i="9"/>
  <c r="R1377" i="9"/>
  <c r="R1382" i="9"/>
  <c r="R1386" i="9"/>
  <c r="T1386" i="9" s="1"/>
  <c r="R1392" i="9"/>
  <c r="R1397" i="9"/>
  <c r="T1397" i="9" s="1"/>
  <c r="X1397" i="9" s="1"/>
  <c r="R1402" i="9"/>
  <c r="T1402" i="9" s="1"/>
  <c r="R1407" i="9"/>
  <c r="T1407" i="9" s="1"/>
  <c r="R1419" i="9"/>
  <c r="S1422" i="9"/>
  <c r="S1431" i="9"/>
  <c r="V1431" i="9" s="1"/>
  <c r="S1436" i="9"/>
  <c r="S1446" i="9"/>
  <c r="R1452" i="9"/>
  <c r="U1452" i="9" s="1"/>
  <c r="Y1452" i="9" s="1"/>
  <c r="S1458" i="9"/>
  <c r="R1464" i="9"/>
  <c r="S1476" i="9"/>
  <c r="W1476" i="9" s="1"/>
  <c r="AA1476" i="9" s="1"/>
  <c r="R257" i="9"/>
  <c r="R358" i="9"/>
  <c r="T358" i="9" s="1"/>
  <c r="X358" i="9" s="1"/>
  <c r="R449" i="9"/>
  <c r="U449" i="9" s="1"/>
  <c r="Y449" i="9" s="1"/>
  <c r="S517" i="9"/>
  <c r="W517" i="9" s="1"/>
  <c r="S566" i="9"/>
  <c r="V566" i="9" s="1"/>
  <c r="R616" i="9"/>
  <c r="S649" i="9"/>
  <c r="V649" i="9" s="1"/>
  <c r="Z649" i="9" s="1"/>
  <c r="S744" i="9"/>
  <c r="R821" i="9"/>
  <c r="S855" i="9"/>
  <c r="V855" i="9" s="1"/>
  <c r="S876" i="9"/>
  <c r="W876" i="9" s="1"/>
  <c r="AA876" i="9" s="1"/>
  <c r="S895" i="9"/>
  <c r="S912" i="9"/>
  <c r="S947" i="9"/>
  <c r="S984" i="9"/>
  <c r="R1061" i="9"/>
  <c r="R1077" i="9"/>
  <c r="S1103" i="9"/>
  <c r="V1103" i="9" s="1"/>
  <c r="S1111" i="9"/>
  <c r="R1121" i="9"/>
  <c r="S1129" i="9"/>
  <c r="W1129" i="9" s="1"/>
  <c r="S1139" i="9"/>
  <c r="R1167" i="9"/>
  <c r="T1167" i="9" s="1"/>
  <c r="R1177" i="9"/>
  <c r="S1186" i="9"/>
  <c r="S1195" i="9"/>
  <c r="R1201" i="9"/>
  <c r="R1211" i="9"/>
  <c r="S1219" i="9"/>
  <c r="R1228" i="9"/>
  <c r="R1243" i="9"/>
  <c r="U1243" i="9" s="1"/>
  <c r="Y1243" i="9" s="1"/>
  <c r="R1273" i="9"/>
  <c r="R1283" i="9"/>
  <c r="R1299" i="9"/>
  <c r="U1299" i="9" s="1"/>
  <c r="R1306" i="9"/>
  <c r="U1306" i="9" s="1"/>
  <c r="R1316" i="9"/>
  <c r="U1316" i="9" s="1"/>
  <c r="R1321" i="9"/>
  <c r="U1321" i="9" s="1"/>
  <c r="Y1321" i="9" s="1"/>
  <c r="S1326" i="9"/>
  <c r="V1326" i="9" s="1"/>
  <c r="S1331" i="9"/>
  <c r="W1331" i="9" s="1"/>
  <c r="S1341" i="9"/>
  <c r="W1341" i="9" s="1"/>
  <c r="AA1341" i="9" s="1"/>
  <c r="S1362" i="9"/>
  <c r="V1362" i="9" s="1"/>
  <c r="S1372" i="9"/>
  <c r="W1372" i="9" s="1"/>
  <c r="S1377" i="9"/>
  <c r="R285" i="9"/>
  <c r="R401" i="9"/>
  <c r="R469" i="9"/>
  <c r="R536" i="9"/>
  <c r="S580" i="9"/>
  <c r="R762" i="9"/>
  <c r="T762" i="9" s="1"/>
  <c r="R833" i="9"/>
  <c r="U833" i="9" s="1"/>
  <c r="R862" i="9"/>
  <c r="U862" i="9" s="1"/>
  <c r="Y862" i="9" s="1"/>
  <c r="S882" i="9"/>
  <c r="R901" i="9"/>
  <c r="U901" i="9" s="1"/>
  <c r="R919" i="9"/>
  <c r="T919" i="9" s="1"/>
  <c r="S936" i="9"/>
  <c r="V936" i="9" s="1"/>
  <c r="Z936" i="9" s="1"/>
  <c r="R953" i="9"/>
  <c r="T953" i="9" s="1"/>
  <c r="R971" i="9"/>
  <c r="S991" i="9"/>
  <c r="R1007" i="9"/>
  <c r="S1036" i="9"/>
  <c r="R1051" i="9"/>
  <c r="R1063" i="9"/>
  <c r="R1079" i="9"/>
  <c r="S1094" i="9"/>
  <c r="R1105" i="9"/>
  <c r="S1122" i="9"/>
  <c r="R1132" i="9"/>
  <c r="U1132" i="9" s="1"/>
  <c r="Y1132" i="9" s="1"/>
  <c r="S1142" i="9"/>
  <c r="W1142" i="9" s="1"/>
  <c r="R1160" i="9"/>
  <c r="T1160" i="9" s="1"/>
  <c r="R1169" i="9"/>
  <c r="T1169" i="9" s="1"/>
  <c r="X1169" i="9" s="1"/>
  <c r="R1179" i="9"/>
  <c r="R1204" i="9"/>
  <c r="R1229" i="9"/>
  <c r="T1229" i="9" s="1"/>
  <c r="X1229" i="9" s="1"/>
  <c r="R1237" i="9"/>
  <c r="S1244" i="9"/>
  <c r="R1251" i="9"/>
  <c r="R1261" i="9"/>
  <c r="R1267" i="9"/>
  <c r="S1276" i="9"/>
  <c r="R1285" i="9"/>
  <c r="S1294" i="9"/>
  <c r="R1300" i="9"/>
  <c r="U1300" i="9" s="1"/>
  <c r="S1322" i="9"/>
  <c r="S1332" i="9"/>
  <c r="W1332" i="9" s="1"/>
  <c r="AA1332" i="9" s="1"/>
  <c r="S1343" i="9"/>
  <c r="V1343" i="9" s="1"/>
  <c r="S1349" i="9"/>
  <c r="R1353" i="9"/>
  <c r="U1353" i="9" s="1"/>
  <c r="S1368" i="9"/>
  <c r="R1373" i="9"/>
  <c r="R1388" i="9"/>
  <c r="R1393" i="9"/>
  <c r="T1393" i="9" s="1"/>
  <c r="S1399" i="9"/>
  <c r="R1403" i="9"/>
  <c r="S1409" i="9"/>
  <c r="S1415" i="9"/>
  <c r="R1424" i="9"/>
  <c r="S1433" i="9"/>
  <c r="S1437" i="9"/>
  <c r="S1441" i="9"/>
  <c r="V1441" i="9" s="1"/>
  <c r="Z1441" i="9" s="1"/>
  <c r="S1448" i="9"/>
  <c r="S1454" i="9"/>
  <c r="V1454" i="9" s="1"/>
  <c r="R1471" i="9"/>
  <c r="T1471" i="9" s="1"/>
  <c r="X1471" i="9" s="1"/>
  <c r="R1479" i="9"/>
  <c r="T1479" i="9" s="1"/>
  <c r="S1484" i="9"/>
  <c r="S218" i="9"/>
  <c r="W218" i="9" s="1"/>
  <c r="S330" i="9"/>
  <c r="S429" i="9"/>
  <c r="S502" i="9"/>
  <c r="W502" i="9" s="1"/>
  <c r="AA502" i="9" s="1"/>
  <c r="S556" i="9"/>
  <c r="S599" i="9"/>
  <c r="S640" i="9"/>
  <c r="R685" i="9"/>
  <c r="R736" i="9"/>
  <c r="R776" i="9"/>
  <c r="U776" i="9" s="1"/>
  <c r="R846" i="9"/>
  <c r="U846" i="9" s="1"/>
  <c r="S871" i="9"/>
  <c r="S891" i="9"/>
  <c r="W891" i="9" s="1"/>
  <c r="AA891" i="9" s="1"/>
  <c r="R909" i="9"/>
  <c r="S926" i="9"/>
  <c r="W926" i="9" s="1"/>
  <c r="R944" i="9"/>
  <c r="S961" i="9"/>
  <c r="S978" i="9"/>
  <c r="V978" i="9" s="1"/>
  <c r="Z978" i="9" s="1"/>
  <c r="R998" i="9"/>
  <c r="R1015" i="9"/>
  <c r="S1043" i="9"/>
  <c r="R1054" i="9"/>
  <c r="S1072" i="9"/>
  <c r="W1072" i="9" s="1"/>
  <c r="S1099" i="9"/>
  <c r="S1136" i="9"/>
  <c r="W1136" i="9" s="1"/>
  <c r="AA1136" i="9" s="1"/>
  <c r="S1154" i="9"/>
  <c r="W1154" i="9" s="1"/>
  <c r="AA1154" i="9" s="1"/>
  <c r="R1163" i="9"/>
  <c r="R1173" i="9"/>
  <c r="T1173" i="9" s="1"/>
  <c r="X1173" i="9" s="1"/>
  <c r="R1183" i="9"/>
  <c r="S1191" i="9"/>
  <c r="W1191" i="9" s="1"/>
  <c r="S1224" i="9"/>
  <c r="W1224" i="9" s="1"/>
  <c r="AA1224" i="9" s="1"/>
  <c r="R1233" i="9"/>
  <c r="R1240" i="9"/>
  <c r="S1248" i="9"/>
  <c r="S1255" i="9"/>
  <c r="R1271" i="9"/>
  <c r="S1289" i="9"/>
  <c r="R1297" i="9"/>
  <c r="R1303" i="9"/>
  <c r="R1310" i="9"/>
  <c r="R1315" i="9"/>
  <c r="S1319" i="9"/>
  <c r="S1335" i="9"/>
  <c r="R1340" i="9"/>
  <c r="R1350" i="9"/>
  <c r="U1350" i="9" s="1"/>
  <c r="Y1350" i="9" s="1"/>
  <c r="S1355" i="9"/>
  <c r="V1355" i="9" s="1"/>
  <c r="S1360" i="9"/>
  <c r="W1360" i="9" s="1"/>
  <c r="AA1360" i="9" s="1"/>
  <c r="R277" i="9"/>
  <c r="S466" i="9"/>
  <c r="R579" i="9"/>
  <c r="T579" i="9" s="1"/>
  <c r="X579" i="9" s="1"/>
  <c r="R756" i="9"/>
  <c r="U756" i="9" s="1"/>
  <c r="S825" i="9"/>
  <c r="W825" i="9" s="1"/>
  <c r="AA825" i="9" s="1"/>
  <c r="S879" i="9"/>
  <c r="R918" i="9"/>
  <c r="R952" i="9"/>
  <c r="R1020" i="9"/>
  <c r="R1159" i="9"/>
  <c r="R1178" i="9"/>
  <c r="T1178" i="9" s="1"/>
  <c r="R1197" i="9"/>
  <c r="R1212" i="9"/>
  <c r="S1260" i="9"/>
  <c r="V1260" i="9" s="1"/>
  <c r="Z1260" i="9" s="1"/>
  <c r="S1293" i="9"/>
  <c r="V1293" i="9" s="1"/>
  <c r="R1307" i="9"/>
  <c r="T1307" i="9" s="1"/>
  <c r="R1317" i="9"/>
  <c r="R1327" i="9"/>
  <c r="S1337" i="9"/>
  <c r="S1348" i="9"/>
  <c r="V1348" i="9" s="1"/>
  <c r="S1357" i="9"/>
  <c r="W1357" i="9" s="1"/>
  <c r="AA1357" i="9" s="1"/>
  <c r="S1367" i="9"/>
  <c r="R1385" i="9"/>
  <c r="S1400" i="9"/>
  <c r="S1410" i="9"/>
  <c r="R1426" i="9"/>
  <c r="R1433" i="9"/>
  <c r="R1438" i="9"/>
  <c r="R1459" i="9"/>
  <c r="S1478" i="9"/>
  <c r="R1487" i="9"/>
  <c r="T1487" i="9" s="1"/>
  <c r="R1492" i="9"/>
  <c r="U1492" i="9" s="1"/>
  <c r="S1501" i="9"/>
  <c r="S1507" i="9"/>
  <c r="S1512" i="9"/>
  <c r="S1529" i="9"/>
  <c r="S1534" i="9"/>
  <c r="S1543" i="9"/>
  <c r="S1548" i="9"/>
  <c r="R1562" i="9"/>
  <c r="S1567" i="9"/>
  <c r="S1572" i="9"/>
  <c r="S1584" i="9"/>
  <c r="V1584" i="9" s="1"/>
  <c r="Z1584" i="9" s="1"/>
  <c r="R1594" i="9"/>
  <c r="S1609" i="9"/>
  <c r="V1609" i="9" s="1"/>
  <c r="Z1609" i="9" s="1"/>
  <c r="R1613" i="9"/>
  <c r="T1613" i="9" s="1"/>
  <c r="X1613" i="9" s="1"/>
  <c r="S1616" i="9"/>
  <c r="W1616" i="9" s="1"/>
  <c r="R1621" i="9"/>
  <c r="T1621" i="9" s="1"/>
  <c r="X1621" i="9" s="1"/>
  <c r="R1626" i="9"/>
  <c r="S1631" i="9"/>
  <c r="R1657" i="9"/>
  <c r="R1661" i="9"/>
  <c r="T1661" i="9" s="1"/>
  <c r="X1661" i="9" s="1"/>
  <c r="R1666" i="9"/>
  <c r="R1670" i="9"/>
  <c r="R1676" i="9"/>
  <c r="R280" i="9"/>
  <c r="S468" i="9"/>
  <c r="R580" i="9"/>
  <c r="T580" i="9" s="1"/>
  <c r="S756" i="9"/>
  <c r="S831" i="9"/>
  <c r="W831" i="9" s="1"/>
  <c r="S881" i="9"/>
  <c r="V881" i="9" s="1"/>
  <c r="Z881" i="9" s="1"/>
  <c r="S918" i="9"/>
  <c r="W918" i="9" s="1"/>
  <c r="AA918" i="9" s="1"/>
  <c r="S952" i="9"/>
  <c r="W952" i="9" s="1"/>
  <c r="R991" i="9"/>
  <c r="S1024" i="9"/>
  <c r="S1078" i="9"/>
  <c r="R1122" i="9"/>
  <c r="U1122" i="9" s="1"/>
  <c r="Y1122" i="9" s="1"/>
  <c r="R1142" i="9"/>
  <c r="S1159" i="9"/>
  <c r="S1197" i="9"/>
  <c r="S1212" i="9"/>
  <c r="R1244" i="9"/>
  <c r="R1276" i="9"/>
  <c r="R1294" i="9"/>
  <c r="S1307" i="9"/>
  <c r="S1317" i="9"/>
  <c r="V1317" i="9" s="1"/>
  <c r="Z1317" i="9" s="1"/>
  <c r="S1327" i="9"/>
  <c r="R1349" i="9"/>
  <c r="R1368" i="9"/>
  <c r="R1378" i="9"/>
  <c r="S1385" i="9"/>
  <c r="S1393" i="9"/>
  <c r="S1402" i="9"/>
  <c r="S1426" i="9"/>
  <c r="V1426" i="9" s="1"/>
  <c r="Z1426" i="9" s="1"/>
  <c r="R1449" i="9"/>
  <c r="S1459" i="9"/>
  <c r="R1467" i="9"/>
  <c r="S1479" i="9"/>
  <c r="S1487" i="9"/>
  <c r="S1492" i="9"/>
  <c r="R1496" i="9"/>
  <c r="T1496" i="9" s="1"/>
  <c r="R1513" i="9"/>
  <c r="T1513" i="9" s="1"/>
  <c r="X1513" i="9" s="1"/>
  <c r="R1523" i="9"/>
  <c r="R1530" i="9"/>
  <c r="R1544" i="9"/>
  <c r="R1549" i="9"/>
  <c r="T1549" i="9" s="1"/>
  <c r="X1549" i="9" s="1"/>
  <c r="S1562" i="9"/>
  <c r="R1568" i="9"/>
  <c r="R1573" i="9"/>
  <c r="R1578" i="9"/>
  <c r="R1585" i="9"/>
  <c r="S1594" i="9"/>
  <c r="R1606" i="9"/>
  <c r="R1610" i="9"/>
  <c r="S1613" i="9"/>
  <c r="S1621" i="9"/>
  <c r="S1626" i="9"/>
  <c r="R1642" i="9"/>
  <c r="R1652" i="9"/>
  <c r="T1652" i="9" s="1"/>
  <c r="X1652" i="9" s="1"/>
  <c r="S1657" i="9"/>
  <c r="V1657" i="9" s="1"/>
  <c r="Z1657" i="9" s="1"/>
  <c r="S1661" i="9"/>
  <c r="W1661" i="9" s="1"/>
  <c r="S1666" i="9"/>
  <c r="W1666" i="9" s="1"/>
  <c r="AA1666" i="9" s="1"/>
  <c r="S1670" i="9"/>
  <c r="S1676" i="9"/>
  <c r="S480" i="9"/>
  <c r="S587" i="9"/>
  <c r="S669" i="9"/>
  <c r="S763" i="9"/>
  <c r="S834" i="9"/>
  <c r="R883" i="9"/>
  <c r="T883" i="9" s="1"/>
  <c r="X883" i="9" s="1"/>
  <c r="R956" i="9"/>
  <c r="R1025" i="9"/>
  <c r="R1052" i="9"/>
  <c r="S1079" i="9"/>
  <c r="V1079" i="9" s="1"/>
  <c r="Z1079" i="9" s="1"/>
  <c r="S1105" i="9"/>
  <c r="W1105" i="9" s="1"/>
  <c r="AA1105" i="9" s="1"/>
  <c r="R1143" i="9"/>
  <c r="U1143" i="9" s="1"/>
  <c r="Y1143" i="9" s="1"/>
  <c r="R1161" i="9"/>
  <c r="T1161" i="9" s="1"/>
  <c r="S1179" i="9"/>
  <c r="V1179" i="9" s="1"/>
  <c r="S1229" i="9"/>
  <c r="V1229" i="9" s="1"/>
  <c r="Z1229" i="9" s="1"/>
  <c r="R1245" i="9"/>
  <c r="S1261" i="9"/>
  <c r="R1277" i="9"/>
  <c r="T1277" i="9" s="1"/>
  <c r="R1338" i="9"/>
  <c r="R1358" i="9"/>
  <c r="S1378" i="9"/>
  <c r="R1394" i="9"/>
  <c r="R1427" i="9"/>
  <c r="R1434" i="9"/>
  <c r="R1440" i="9"/>
  <c r="S1449" i="9"/>
  <c r="W1449" i="9" s="1"/>
  <c r="AA1449" i="9" s="1"/>
  <c r="S1467" i="9"/>
  <c r="R1480" i="9"/>
  <c r="R1493" i="9"/>
  <c r="S1496" i="9"/>
  <c r="S1513" i="9"/>
  <c r="W1513" i="9" s="1"/>
  <c r="AA1513" i="9" s="1"/>
  <c r="R1519" i="9"/>
  <c r="U1519" i="9" s="1"/>
  <c r="S1523" i="9"/>
  <c r="S1530" i="9"/>
  <c r="R1540" i="9"/>
  <c r="S1544" i="9"/>
  <c r="S1549" i="9"/>
  <c r="V1549" i="9" s="1"/>
  <c r="R1554" i="9"/>
  <c r="S1568" i="9"/>
  <c r="S1573" i="9"/>
  <c r="S1578" i="9"/>
  <c r="S1585" i="9"/>
  <c r="W1585" i="9" s="1"/>
  <c r="R1602" i="9"/>
  <c r="S1606" i="9"/>
  <c r="S1610" i="9"/>
  <c r="V1610" i="9" s="1"/>
  <c r="Z1610" i="9" s="1"/>
  <c r="R1614" i="9"/>
  <c r="R1617" i="9"/>
  <c r="R1622" i="9"/>
  <c r="R1637" i="9"/>
  <c r="S1642" i="9"/>
  <c r="V1642" i="9" s="1"/>
  <c r="R1647" i="9"/>
  <c r="T1647" i="9" s="1"/>
  <c r="S1652" i="9"/>
  <c r="R1662" i="9"/>
  <c r="R1667" i="9"/>
  <c r="R1677" i="9"/>
  <c r="S311" i="9"/>
  <c r="R481" i="9"/>
  <c r="R588" i="9"/>
  <c r="U588" i="9" s="1"/>
  <c r="Y588" i="9" s="1"/>
  <c r="S764" i="9"/>
  <c r="S883" i="9"/>
  <c r="V883" i="9" s="1"/>
  <c r="R920" i="9"/>
  <c r="U920" i="9" s="1"/>
  <c r="S956" i="9"/>
  <c r="V956" i="9" s="1"/>
  <c r="R992" i="9"/>
  <c r="S1025" i="9"/>
  <c r="W1025" i="9" s="1"/>
  <c r="S1052" i="9"/>
  <c r="R1106" i="9"/>
  <c r="S1143" i="9"/>
  <c r="S1161" i="9"/>
  <c r="R1180" i="9"/>
  <c r="R1213" i="9"/>
  <c r="S1245" i="9"/>
  <c r="S1277" i="9"/>
  <c r="V1277" i="9" s="1"/>
  <c r="Z1277" i="9" s="1"/>
  <c r="R1295" i="9"/>
  <c r="R1308" i="9"/>
  <c r="R1318" i="9"/>
  <c r="S1338" i="9"/>
  <c r="S1358" i="9"/>
  <c r="V1358" i="9" s="1"/>
  <c r="R1369" i="9"/>
  <c r="T1369" i="9" s="1"/>
  <c r="R1379" i="9"/>
  <c r="S1386" i="9"/>
  <c r="S1394" i="9"/>
  <c r="W1394" i="9" s="1"/>
  <c r="AA1394" i="9" s="1"/>
  <c r="R1411" i="9"/>
  <c r="U1411" i="9" s="1"/>
  <c r="Y1411" i="9" s="1"/>
  <c r="R1420" i="9"/>
  <c r="R1428" i="9"/>
  <c r="S1434" i="9"/>
  <c r="S1440" i="9"/>
  <c r="R1460" i="9"/>
  <c r="U1460" i="9" s="1"/>
  <c r="R1469" i="9"/>
  <c r="S1480" i="9"/>
  <c r="V1480" i="9" s="1"/>
  <c r="Z1480" i="9" s="1"/>
  <c r="R1488" i="9"/>
  <c r="T1488" i="9" s="1"/>
  <c r="S1493" i="9"/>
  <c r="R1497" i="9"/>
  <c r="T1497" i="9" s="1"/>
  <c r="X1497" i="9" s="1"/>
  <c r="R1502" i="9"/>
  <c r="T1502" i="9" s="1"/>
  <c r="X1502" i="9" s="1"/>
  <c r="S1519" i="9"/>
  <c r="R1524" i="9"/>
  <c r="R1535" i="9"/>
  <c r="S1540" i="9"/>
  <c r="R1550" i="9"/>
  <c r="S1554" i="9"/>
  <c r="R1558" i="9"/>
  <c r="R1579" i="9"/>
  <c r="R1586" i="9"/>
  <c r="R1589" i="9"/>
  <c r="U1589" i="9" s="1"/>
  <c r="R1599" i="9"/>
  <c r="S1602" i="9"/>
  <c r="V1602" i="9" s="1"/>
  <c r="S1614" i="9"/>
  <c r="S1617" i="9"/>
  <c r="S1622" i="9"/>
  <c r="R1632" i="9"/>
  <c r="S1637" i="9"/>
  <c r="V1637" i="9" s="1"/>
  <c r="R1643" i="9"/>
  <c r="S1647" i="9"/>
  <c r="S1662" i="9"/>
  <c r="S1667" i="9"/>
  <c r="S312" i="9"/>
  <c r="R590" i="9"/>
  <c r="R670" i="9"/>
  <c r="R884" i="9"/>
  <c r="R957" i="9"/>
  <c r="S992" i="9"/>
  <c r="R1053" i="9"/>
  <c r="T1053" i="9" s="1"/>
  <c r="X1053" i="9" s="1"/>
  <c r="R1081" i="9"/>
  <c r="U1081" i="9" s="1"/>
  <c r="Y1081" i="9" s="1"/>
  <c r="R1108" i="9"/>
  <c r="T1108" i="9" s="1"/>
  <c r="R1125" i="9"/>
  <c r="T1125" i="9" s="1"/>
  <c r="S1144" i="9"/>
  <c r="W1144" i="9" s="1"/>
  <c r="AA1144" i="9" s="1"/>
  <c r="R1162" i="9"/>
  <c r="S1180" i="9"/>
  <c r="S1199" i="9"/>
  <c r="S1213" i="9"/>
  <c r="V1213" i="9" s="1"/>
  <c r="Z1213" i="9" s="1"/>
  <c r="R1230" i="9"/>
  <c r="S1295" i="9"/>
  <c r="S1308" i="9"/>
  <c r="S1318" i="9"/>
  <c r="R1359" i="9"/>
  <c r="S1369" i="9"/>
  <c r="S1379" i="9"/>
  <c r="R1387" i="9"/>
  <c r="U1387" i="9" s="1"/>
  <c r="R1395" i="9"/>
  <c r="U1395" i="9" s="1"/>
  <c r="S1411" i="9"/>
  <c r="S1420" i="9"/>
  <c r="V1420" i="9" s="1"/>
  <c r="S1428" i="9"/>
  <c r="V1428" i="9" s="1"/>
  <c r="R1441" i="9"/>
  <c r="U1441" i="9" s="1"/>
  <c r="Y1441" i="9" s="1"/>
  <c r="R1450" i="9"/>
  <c r="S1460" i="9"/>
  <c r="V1460" i="9" s="1"/>
  <c r="S1469" i="9"/>
  <c r="W1469" i="9" s="1"/>
  <c r="S1488" i="9"/>
  <c r="W1488" i="9" s="1"/>
  <c r="S1497" i="9"/>
  <c r="S1502" i="9"/>
  <c r="R1508" i="9"/>
  <c r="R1514" i="9"/>
  <c r="R1520" i="9"/>
  <c r="S1524" i="9"/>
  <c r="W1524" i="9" s="1"/>
  <c r="AE1524" i="9" s="1"/>
  <c r="S1535" i="9"/>
  <c r="R1541" i="9"/>
  <c r="S1550" i="9"/>
  <c r="S1558" i="9"/>
  <c r="R1563" i="9"/>
  <c r="U1563" i="9" s="1"/>
  <c r="Y1563" i="9" s="1"/>
  <c r="S1579" i="9"/>
  <c r="V1579" i="9" s="1"/>
  <c r="Z1579" i="9" s="1"/>
  <c r="S1586" i="9"/>
  <c r="S1589" i="9"/>
  <c r="S1599" i="9"/>
  <c r="V1599" i="9" s="1"/>
  <c r="R1603" i="9"/>
  <c r="U1603" i="9" s="1"/>
  <c r="R1627" i="9"/>
  <c r="S1632" i="9"/>
  <c r="R1638" i="9"/>
  <c r="S1643" i="9"/>
  <c r="R1648" i="9"/>
  <c r="R1653" i="9"/>
  <c r="U1653" i="9" s="1"/>
  <c r="R1658" i="9"/>
  <c r="R1674" i="9"/>
  <c r="S379" i="9"/>
  <c r="V379" i="9" s="1"/>
  <c r="R535" i="9"/>
  <c r="R624" i="9"/>
  <c r="U624" i="9" s="1"/>
  <c r="Y624" i="9" s="1"/>
  <c r="R711" i="9"/>
  <c r="U711" i="9" s="1"/>
  <c r="Y711" i="9" s="1"/>
  <c r="R796" i="9"/>
  <c r="T796" i="9" s="1"/>
  <c r="R861" i="9"/>
  <c r="U861" i="9" s="1"/>
  <c r="Y861" i="9" s="1"/>
  <c r="R900" i="9"/>
  <c r="S935" i="9"/>
  <c r="S1006" i="9"/>
  <c r="R1062" i="9"/>
  <c r="S1089" i="9"/>
  <c r="R1114" i="9"/>
  <c r="T1114" i="9" s="1"/>
  <c r="S1130" i="9"/>
  <c r="V1130" i="9" s="1"/>
  <c r="Z1130" i="9" s="1"/>
  <c r="S1149" i="9"/>
  <c r="R1168" i="9"/>
  <c r="S1187" i="9"/>
  <c r="R1220" i="9"/>
  <c r="U1220" i="9" s="1"/>
  <c r="S1235" i="9"/>
  <c r="W1235" i="9" s="1"/>
  <c r="R1250" i="9"/>
  <c r="T1250" i="9" s="1"/>
  <c r="R1266" i="9"/>
  <c r="T1266" i="9" s="1"/>
  <c r="X1266" i="9" s="1"/>
  <c r="R1284" i="9"/>
  <c r="S1312" i="9"/>
  <c r="S1342" i="9"/>
  <c r="S1363" i="9"/>
  <c r="W1363" i="9" s="1"/>
  <c r="R1389" i="9"/>
  <c r="R1398" i="9"/>
  <c r="R1415" i="9"/>
  <c r="R1443" i="9"/>
  <c r="R1454" i="9"/>
  <c r="S1462" i="9"/>
  <c r="R1472" i="9"/>
  <c r="T1472" i="9" s="1"/>
  <c r="X1472" i="9" s="1"/>
  <c r="S1483" i="9"/>
  <c r="V1483" i="9" s="1"/>
  <c r="Z1483" i="9" s="1"/>
  <c r="S1494" i="9"/>
  <c r="V1494" i="9" s="1"/>
  <c r="Z1494" i="9" s="1"/>
  <c r="S1498" i="9"/>
  <c r="S1504" i="9"/>
  <c r="S1509" i="9"/>
  <c r="W1509" i="9" s="1"/>
  <c r="AA1509" i="9" s="1"/>
  <c r="R1516" i="9"/>
  <c r="T1516" i="9" s="1"/>
  <c r="X1516" i="9" s="1"/>
  <c r="R1526" i="9"/>
  <c r="T1526" i="9" s="1"/>
  <c r="X1526" i="9" s="1"/>
  <c r="R1531" i="9"/>
  <c r="T1531" i="9" s="1"/>
  <c r="S1536" i="9"/>
  <c r="V1536" i="9" s="1"/>
  <c r="Z1536" i="9" s="1"/>
  <c r="R1569" i="9"/>
  <c r="S1581" i="9"/>
  <c r="R1591" i="9"/>
  <c r="S1595" i="9"/>
  <c r="R1600" i="9"/>
  <c r="R1604" i="9"/>
  <c r="R1607" i="9"/>
  <c r="S1615" i="9"/>
  <c r="R1624" i="9"/>
  <c r="R1639" i="9"/>
  <c r="U1639" i="9" s="1"/>
  <c r="Y1639" i="9" s="1"/>
  <c r="R1650" i="9"/>
  <c r="R398" i="9"/>
  <c r="T398" i="9" s="1"/>
  <c r="X398" i="9" s="1"/>
  <c r="S535" i="9"/>
  <c r="S624" i="9"/>
  <c r="V624" i="9" s="1"/>
  <c r="S711" i="9"/>
  <c r="S796" i="9"/>
  <c r="S861" i="9"/>
  <c r="S900" i="9"/>
  <c r="R936" i="9"/>
  <c r="S970" i="9"/>
  <c r="R1036" i="9"/>
  <c r="S1062" i="9"/>
  <c r="R1094" i="9"/>
  <c r="T1094" i="9" s="1"/>
  <c r="X1094" i="9" s="1"/>
  <c r="S1114" i="9"/>
  <c r="S1131" i="9"/>
  <c r="S1168" i="9"/>
  <c r="V1168" i="9" s="1"/>
  <c r="Z1168" i="9" s="1"/>
  <c r="S1222" i="9"/>
  <c r="S1250" i="9"/>
  <c r="V1250" i="9" s="1"/>
  <c r="Z1250" i="9" s="1"/>
  <c r="S1266" i="9"/>
  <c r="S1284" i="9"/>
  <c r="R1322" i="9"/>
  <c r="T1322" i="9" s="1"/>
  <c r="R1332" i="9"/>
  <c r="T1332" i="9" s="1"/>
  <c r="X1332" i="9" s="1"/>
  <c r="R1343" i="9"/>
  <c r="S1382" i="9"/>
  <c r="S1389" i="9"/>
  <c r="S1398" i="9"/>
  <c r="R1416" i="9"/>
  <c r="R1423" i="9"/>
  <c r="R1430" i="9"/>
  <c r="S1443" i="9"/>
  <c r="R1455" i="9"/>
  <c r="T1455" i="9" s="1"/>
  <c r="S1464" i="9"/>
  <c r="S1472" i="9"/>
  <c r="V1472" i="9" s="1"/>
  <c r="Z1472" i="9" s="1"/>
  <c r="R1490" i="9"/>
  <c r="S1516" i="9"/>
  <c r="V1516" i="9" s="1"/>
  <c r="R1521" i="9"/>
  <c r="S1526" i="9"/>
  <c r="S1531" i="9"/>
  <c r="R1537" i="9"/>
  <c r="R1546" i="9"/>
  <c r="R1555" i="9"/>
  <c r="R1559" i="9"/>
  <c r="R1565" i="9"/>
  <c r="S1569" i="9"/>
  <c r="R1575" i="9"/>
  <c r="U1575" i="9" s="1"/>
  <c r="Y1575" i="9" s="1"/>
  <c r="R1582" i="9"/>
  <c r="U1582" i="9" s="1"/>
  <c r="Y1582" i="9" s="1"/>
  <c r="R1587" i="9"/>
  <c r="S1591" i="9"/>
  <c r="V1591" i="9" s="1"/>
  <c r="Z1591" i="9" s="1"/>
  <c r="R1596" i="9"/>
  <c r="T1596" i="9" s="1"/>
  <c r="X1596" i="9" s="1"/>
  <c r="S1600" i="9"/>
  <c r="S1604" i="9"/>
  <c r="S1607" i="9"/>
  <c r="S1624" i="9"/>
  <c r="S1639" i="9"/>
  <c r="W1639" i="9" s="1"/>
  <c r="AA1639" i="9" s="1"/>
  <c r="R1644" i="9"/>
  <c r="S1650" i="9"/>
  <c r="R1655" i="9"/>
  <c r="S1660" i="9"/>
  <c r="S1668" i="9"/>
  <c r="S1672" i="9"/>
  <c r="S1675" i="9"/>
  <c r="R548" i="9"/>
  <c r="U548" i="9" s="1"/>
  <c r="Y548" i="9" s="1"/>
  <c r="S722" i="9"/>
  <c r="R924" i="9"/>
  <c r="T924" i="9" s="1"/>
  <c r="X924" i="9" s="1"/>
  <c r="R985" i="9"/>
  <c r="T985" i="9" s="1"/>
  <c r="X985" i="9" s="1"/>
  <c r="R1041" i="9"/>
  <c r="U1041" i="9" s="1"/>
  <c r="S1095" i="9"/>
  <c r="R1130" i="9"/>
  <c r="S1162" i="9"/>
  <c r="R1191" i="9"/>
  <c r="R1223" i="9"/>
  <c r="S1278" i="9"/>
  <c r="S1306" i="9"/>
  <c r="W1306" i="9" s="1"/>
  <c r="R1324" i="9"/>
  <c r="S1344" i="9"/>
  <c r="R1363" i="9"/>
  <c r="R1380" i="9"/>
  <c r="R1408" i="9"/>
  <c r="U1408" i="9" s="1"/>
  <c r="Y1408" i="9" s="1"/>
  <c r="S1423" i="9"/>
  <c r="V1423" i="9" s="1"/>
  <c r="R1485" i="9"/>
  <c r="U1485" i="9" s="1"/>
  <c r="R1494" i="9"/>
  <c r="U1494" i="9" s="1"/>
  <c r="Y1494" i="9" s="1"/>
  <c r="R1503" i="9"/>
  <c r="S1511" i="9"/>
  <c r="W1511" i="9" s="1"/>
  <c r="AA1511" i="9" s="1"/>
  <c r="R1522" i="9"/>
  <c r="U1522" i="9" s="1"/>
  <c r="R1532" i="9"/>
  <c r="T1532" i="9" s="1"/>
  <c r="X1532" i="9" s="1"/>
  <c r="R1548" i="9"/>
  <c r="T1548" i="9" s="1"/>
  <c r="R1557" i="9"/>
  <c r="S1574" i="9"/>
  <c r="R1593" i="9"/>
  <c r="R1630" i="9"/>
  <c r="S1640" i="9"/>
  <c r="S1649" i="9"/>
  <c r="S1658" i="9"/>
  <c r="V1658" i="9" s="1"/>
  <c r="Z1658" i="9" s="1"/>
  <c r="S1671" i="9"/>
  <c r="V1671" i="9" s="1"/>
  <c r="S1681" i="9"/>
  <c r="R627" i="9"/>
  <c r="U627" i="9" s="1"/>
  <c r="Y627" i="9" s="1"/>
  <c r="R1136" i="9"/>
  <c r="T1136" i="9" s="1"/>
  <c r="X1136" i="9" s="1"/>
  <c r="S1288" i="9"/>
  <c r="W1288" i="9" s="1"/>
  <c r="AA1288" i="9" s="1"/>
  <c r="R1489" i="9"/>
  <c r="R1534" i="9"/>
  <c r="S1633" i="9"/>
  <c r="R1673" i="9"/>
  <c r="R1333" i="9"/>
  <c r="U1333" i="9" s="1"/>
  <c r="Y1333" i="9" s="1"/>
  <c r="S1517" i="9"/>
  <c r="S568" i="9"/>
  <c r="S724" i="9"/>
  <c r="R993" i="9"/>
  <c r="S1041" i="9"/>
  <c r="R1096" i="9"/>
  <c r="S1132" i="9"/>
  <c r="W1132" i="9" s="1"/>
  <c r="AE1132" i="9" s="1"/>
  <c r="S1196" i="9"/>
  <c r="S1223" i="9"/>
  <c r="V1223" i="9" s="1"/>
  <c r="R1254" i="9"/>
  <c r="U1254" i="9" s="1"/>
  <c r="S1283" i="9"/>
  <c r="R1309" i="9"/>
  <c r="S1324" i="9"/>
  <c r="W1324" i="9" s="1"/>
  <c r="AA1324" i="9" s="1"/>
  <c r="R1345" i="9"/>
  <c r="U1345" i="9" s="1"/>
  <c r="R1364" i="9"/>
  <c r="S1380" i="9"/>
  <c r="V1380" i="9" s="1"/>
  <c r="S1408" i="9"/>
  <c r="S1452" i="9"/>
  <c r="R1466" i="9"/>
  <c r="S1485" i="9"/>
  <c r="S1503" i="9"/>
  <c r="V1503" i="9" s="1"/>
  <c r="R1512" i="9"/>
  <c r="T1512" i="9" s="1"/>
  <c r="X1512" i="9" s="1"/>
  <c r="S1522" i="9"/>
  <c r="S1532" i="9"/>
  <c r="W1532" i="9" s="1"/>
  <c r="AA1532" i="9" s="1"/>
  <c r="S1557" i="9"/>
  <c r="S1575" i="9"/>
  <c r="S1593" i="9"/>
  <c r="W1593" i="9" s="1"/>
  <c r="R1601" i="9"/>
  <c r="R1615" i="9"/>
  <c r="S1630" i="9"/>
  <c r="W1630" i="9" s="1"/>
  <c r="R1659" i="9"/>
  <c r="R1672" i="9"/>
  <c r="R877" i="9"/>
  <c r="R940" i="9"/>
  <c r="S1108" i="9"/>
  <c r="R1399" i="9"/>
  <c r="S1542" i="9"/>
  <c r="S1596" i="9"/>
  <c r="W1596" i="9" s="1"/>
  <c r="S1625" i="9"/>
  <c r="S405" i="9"/>
  <c r="W405" i="9" s="1"/>
  <c r="AA405" i="9" s="1"/>
  <c r="R1205" i="9"/>
  <c r="T1205" i="9" s="1"/>
  <c r="R1384" i="9"/>
  <c r="U1384" i="9" s="1"/>
  <c r="Y1384" i="9" s="1"/>
  <c r="R1473" i="9"/>
  <c r="T1473" i="9" s="1"/>
  <c r="X1473" i="9" s="1"/>
  <c r="S1577" i="9"/>
  <c r="S361" i="9"/>
  <c r="S590" i="9"/>
  <c r="W590" i="9" s="1"/>
  <c r="AA590" i="9" s="1"/>
  <c r="R725" i="9"/>
  <c r="U725" i="9" s="1"/>
  <c r="R938" i="9"/>
  <c r="S995" i="9"/>
  <c r="S1096" i="9"/>
  <c r="S1167" i="9"/>
  <c r="R1224" i="9"/>
  <c r="S1254" i="9"/>
  <c r="S1285" i="9"/>
  <c r="S1309" i="9"/>
  <c r="S1345" i="9"/>
  <c r="S1364" i="9"/>
  <c r="V1364" i="9" s="1"/>
  <c r="S1395" i="9"/>
  <c r="R1409" i="9"/>
  <c r="T1409" i="9" s="1"/>
  <c r="X1409" i="9" s="1"/>
  <c r="R1437" i="9"/>
  <c r="R1453" i="9"/>
  <c r="S1466" i="9"/>
  <c r="R1486" i="9"/>
  <c r="R1495" i="9"/>
  <c r="R1504" i="9"/>
  <c r="S1514" i="9"/>
  <c r="R1533" i="9"/>
  <c r="R1566" i="9"/>
  <c r="T1566" i="9" s="1"/>
  <c r="S1601" i="9"/>
  <c r="R1608" i="9"/>
  <c r="R1623" i="9"/>
  <c r="U1623" i="9" s="1"/>
  <c r="Y1623" i="9" s="1"/>
  <c r="R1631" i="9"/>
  <c r="S1659" i="9"/>
  <c r="W1659" i="9" s="1"/>
  <c r="AA1659" i="9" s="1"/>
  <c r="R1665" i="9"/>
  <c r="T1665" i="9" s="1"/>
  <c r="X1665" i="9" s="1"/>
  <c r="S1677" i="9"/>
  <c r="V1677" i="9" s="1"/>
  <c r="R1686" i="9"/>
  <c r="S404" i="9"/>
  <c r="W404" i="9" s="1"/>
  <c r="S1204" i="9"/>
  <c r="W1204" i="9" s="1"/>
  <c r="S1425" i="9"/>
  <c r="W1425" i="9" s="1"/>
  <c r="AA1425" i="9" s="1"/>
  <c r="S1505" i="9"/>
  <c r="W1505" i="9" s="1"/>
  <c r="R1609" i="9"/>
  <c r="S1651" i="9"/>
  <c r="S628" i="9"/>
  <c r="R1067" i="9"/>
  <c r="R1262" i="9"/>
  <c r="R1429" i="9"/>
  <c r="R1506" i="9"/>
  <c r="U1506" i="9" s="1"/>
  <c r="Y1506" i="9" s="1"/>
  <c r="S1559" i="9"/>
  <c r="W1559" i="9" s="1"/>
  <c r="S403" i="9"/>
  <c r="V403" i="9" s="1"/>
  <c r="Z403" i="9" s="1"/>
  <c r="R591" i="9"/>
  <c r="U591" i="9" s="1"/>
  <c r="Y591" i="9" s="1"/>
  <c r="S749" i="9"/>
  <c r="V749" i="9" s="1"/>
  <c r="Z749" i="9" s="1"/>
  <c r="R865" i="9"/>
  <c r="R939" i="9"/>
  <c r="R1002" i="9"/>
  <c r="S1098" i="9"/>
  <c r="R1133" i="9"/>
  <c r="S1171" i="9"/>
  <c r="S1228" i="9"/>
  <c r="R1312" i="9"/>
  <c r="R1328" i="9"/>
  <c r="R1383" i="9"/>
  <c r="R1410" i="9"/>
  <c r="U1410" i="9" s="1"/>
  <c r="Y1410" i="9" s="1"/>
  <c r="S1424" i="9"/>
  <c r="W1424" i="9" s="1"/>
  <c r="AA1424" i="9" s="1"/>
  <c r="S1453" i="9"/>
  <c r="W1453" i="9" s="1"/>
  <c r="AA1453" i="9" s="1"/>
  <c r="R1470" i="9"/>
  <c r="S1486" i="9"/>
  <c r="S1495" i="9"/>
  <c r="W1495" i="9" s="1"/>
  <c r="AA1495" i="9" s="1"/>
  <c r="R1515" i="9"/>
  <c r="T1515" i="9" s="1"/>
  <c r="S1533" i="9"/>
  <c r="V1533" i="9" s="1"/>
  <c r="Z1533" i="9" s="1"/>
  <c r="S1566" i="9"/>
  <c r="W1566" i="9" s="1"/>
  <c r="R1576" i="9"/>
  <c r="S1587" i="9"/>
  <c r="S1608" i="9"/>
  <c r="S1623" i="9"/>
  <c r="R1641" i="9"/>
  <c r="R1660" i="9"/>
  <c r="S1665" i="9"/>
  <c r="V1665" i="9" s="1"/>
  <c r="R1678" i="9"/>
  <c r="R1682" i="9"/>
  <c r="T1682" i="9" s="1"/>
  <c r="X1682" i="9" s="1"/>
  <c r="S1686" i="9"/>
  <c r="R766" i="9"/>
  <c r="R1009" i="9"/>
  <c r="U1009" i="9" s="1"/>
  <c r="Y1009" i="9" s="1"/>
  <c r="S1172" i="9"/>
  <c r="S1313" i="9"/>
  <c r="R1414" i="9"/>
  <c r="T1414" i="9" s="1"/>
  <c r="X1414" i="9" s="1"/>
  <c r="S1471" i="9"/>
  <c r="W1471" i="9" s="1"/>
  <c r="AA1471" i="9" s="1"/>
  <c r="R1517" i="9"/>
  <c r="S1551" i="9"/>
  <c r="W1551" i="9" s="1"/>
  <c r="AA1551" i="9" s="1"/>
  <c r="R1683" i="9"/>
  <c r="S884" i="9"/>
  <c r="R1289" i="9"/>
  <c r="R1367" i="9"/>
  <c r="S1414" i="9"/>
  <c r="R1456" i="9"/>
  <c r="U1456" i="9" s="1"/>
  <c r="S1525" i="9"/>
  <c r="W1525" i="9" s="1"/>
  <c r="AE1525" i="9" s="1"/>
  <c r="R1552" i="9"/>
  <c r="T1552" i="9" s="1"/>
  <c r="X1552" i="9" s="1"/>
  <c r="R1588" i="9"/>
  <c r="S616" i="9"/>
  <c r="S865" i="9"/>
  <c r="V865" i="9" s="1"/>
  <c r="Z865" i="9" s="1"/>
  <c r="S939" i="9"/>
  <c r="V939" i="9" s="1"/>
  <c r="S1008" i="9"/>
  <c r="S1104" i="9"/>
  <c r="W1104" i="9" s="1"/>
  <c r="AA1104" i="9" s="1"/>
  <c r="S1133" i="9"/>
  <c r="W1133" i="9" s="1"/>
  <c r="AA1133" i="9" s="1"/>
  <c r="R1172" i="9"/>
  <c r="T1172" i="9" s="1"/>
  <c r="X1172" i="9" s="1"/>
  <c r="S1201" i="9"/>
  <c r="S1230" i="9"/>
  <c r="R1255" i="9"/>
  <c r="R1288" i="9"/>
  <c r="R1313" i="9"/>
  <c r="S1328" i="9"/>
  <c r="V1328" i="9" s="1"/>
  <c r="Z1328" i="9" s="1"/>
  <c r="R1348" i="9"/>
  <c r="T1348" i="9" s="1"/>
  <c r="R1365" i="9"/>
  <c r="S1383" i="9"/>
  <c r="V1383" i="9" s="1"/>
  <c r="Z1383" i="9" s="1"/>
  <c r="S1397" i="9"/>
  <c r="W1397" i="9" s="1"/>
  <c r="R1425" i="9"/>
  <c r="U1425" i="9" s="1"/>
  <c r="S1455" i="9"/>
  <c r="S1470" i="9"/>
  <c r="R1505" i="9"/>
  <c r="S1515" i="9"/>
  <c r="R1542" i="9"/>
  <c r="T1542" i="9" s="1"/>
  <c r="R1551" i="9"/>
  <c r="U1551" i="9" s="1"/>
  <c r="R1567" i="9"/>
  <c r="S1576" i="9"/>
  <c r="R1595" i="9"/>
  <c r="S1603" i="9"/>
  <c r="R1625" i="9"/>
  <c r="R1633" i="9"/>
  <c r="U1633" i="9" s="1"/>
  <c r="S1641" i="9"/>
  <c r="W1641" i="9" s="1"/>
  <c r="AA1641" i="9" s="1"/>
  <c r="R1651" i="9"/>
  <c r="S1678" i="9"/>
  <c r="S1682" i="9"/>
  <c r="R1687" i="9"/>
  <c r="S1061" i="9"/>
  <c r="W1061" i="9" s="1"/>
  <c r="R1260" i="9"/>
  <c r="T1260" i="9" s="1"/>
  <c r="X1260" i="9" s="1"/>
  <c r="S1365" i="9"/>
  <c r="R1525" i="9"/>
  <c r="R1577" i="9"/>
  <c r="S1687" i="9"/>
  <c r="R786" i="9"/>
  <c r="S940" i="9"/>
  <c r="S1011" i="9"/>
  <c r="W1011" i="9" s="1"/>
  <c r="R1235" i="9"/>
  <c r="U1235" i="9" s="1"/>
  <c r="R1314" i="9"/>
  <c r="U1314" i="9" s="1"/>
  <c r="Y1314" i="9" s="1"/>
  <c r="S1489" i="9"/>
  <c r="R1597" i="9"/>
  <c r="R450" i="9"/>
  <c r="T450" i="9" s="1"/>
  <c r="X450" i="9" s="1"/>
  <c r="S632" i="9"/>
  <c r="V632" i="9" s="1"/>
  <c r="Z632" i="9" s="1"/>
  <c r="R803" i="9"/>
  <c r="R896" i="9"/>
  <c r="S957" i="9"/>
  <c r="R1068" i="9"/>
  <c r="S1115" i="9"/>
  <c r="S1145" i="9"/>
  <c r="S1177" i="9"/>
  <c r="R1206" i="9"/>
  <c r="R1238" i="9"/>
  <c r="R1296" i="9"/>
  <c r="R1334" i="9"/>
  <c r="S1353" i="9"/>
  <c r="V1353" i="9" s="1"/>
  <c r="S1370" i="9"/>
  <c r="W1370" i="9" s="1"/>
  <c r="R1442" i="9"/>
  <c r="R1474" i="9"/>
  <c r="T1474" i="9" s="1"/>
  <c r="X1474" i="9" s="1"/>
  <c r="S1490" i="9"/>
  <c r="R1507" i="9"/>
  <c r="R1518" i="9"/>
  <c r="R1527" i="9"/>
  <c r="U1527" i="9" s="1"/>
  <c r="Y1527" i="9" s="1"/>
  <c r="R1536" i="9"/>
  <c r="T1536" i="9" s="1"/>
  <c r="X1536" i="9" s="1"/>
  <c r="R1553" i="9"/>
  <c r="S1560" i="9"/>
  <c r="R1570" i="9"/>
  <c r="S1580" i="9"/>
  <c r="S1605" i="9"/>
  <c r="S1611" i="9"/>
  <c r="R1618" i="9"/>
  <c r="U1618" i="9" s="1"/>
  <c r="Y1618" i="9" s="1"/>
  <c r="R1635" i="9"/>
  <c r="U1635" i="9" s="1"/>
  <c r="S1644" i="9"/>
  <c r="R1654" i="9"/>
  <c r="T1654" i="9" s="1"/>
  <c r="X1654" i="9" s="1"/>
  <c r="R1669" i="9"/>
  <c r="S1674" i="9"/>
  <c r="V1674" i="9" s="1"/>
  <c r="Z1674" i="9" s="1"/>
  <c r="R1684" i="9"/>
  <c r="S482" i="9"/>
  <c r="R633" i="9"/>
  <c r="T633" i="9" s="1"/>
  <c r="X633" i="9" s="1"/>
  <c r="R804" i="9"/>
  <c r="S1068" i="9"/>
  <c r="R1149" i="9"/>
  <c r="S1206" i="9"/>
  <c r="S1238" i="9"/>
  <c r="S1267" i="9"/>
  <c r="S1296" i="9"/>
  <c r="S1316" i="9"/>
  <c r="S1334" i="9"/>
  <c r="V1334" i="9" s="1"/>
  <c r="R1354" i="9"/>
  <c r="S1387" i="9"/>
  <c r="V1387" i="9" s="1"/>
  <c r="Z1387" i="9" s="1"/>
  <c r="R1417" i="9"/>
  <c r="T1417" i="9" s="1"/>
  <c r="S1430" i="9"/>
  <c r="W1430" i="9" s="1"/>
  <c r="S1442" i="9"/>
  <c r="R1477" i="9"/>
  <c r="R1498" i="9"/>
  <c r="S1508" i="9"/>
  <c r="S1518" i="9"/>
  <c r="S1527" i="9"/>
  <c r="S1537" i="9"/>
  <c r="V1537" i="9" s="1"/>
  <c r="Z1537" i="9" s="1"/>
  <c r="R1545" i="9"/>
  <c r="S1553" i="9"/>
  <c r="R1561" i="9"/>
  <c r="S1570" i="9"/>
  <c r="R1581" i="9"/>
  <c r="U1581" i="9" s="1"/>
  <c r="Y1581" i="9" s="1"/>
  <c r="R1590" i="9"/>
  <c r="U1590" i="9" s="1"/>
  <c r="Y1590" i="9" s="1"/>
  <c r="R1598" i="9"/>
  <c r="R1612" i="9"/>
  <c r="T1612" i="9" s="1"/>
  <c r="S1618" i="9"/>
  <c r="S1635" i="9"/>
  <c r="W1635" i="9" s="1"/>
  <c r="AA1635" i="9" s="1"/>
  <c r="R1645" i="9"/>
  <c r="S1654" i="9"/>
  <c r="S1669" i="9"/>
  <c r="W1669" i="9" s="1"/>
  <c r="AA1669" i="9" s="1"/>
  <c r="S1684" i="9"/>
  <c r="R483" i="9"/>
  <c r="S650" i="9"/>
  <c r="S804" i="9"/>
  <c r="R902" i="9"/>
  <c r="U902" i="9" s="1"/>
  <c r="Y902" i="9" s="1"/>
  <c r="S1028" i="9"/>
  <c r="S1071" i="9"/>
  <c r="W1071" i="9" s="1"/>
  <c r="AA1071" i="9" s="1"/>
  <c r="R1150" i="9"/>
  <c r="T1150" i="9" s="1"/>
  <c r="X1150" i="9" s="1"/>
  <c r="S1182" i="9"/>
  <c r="W1182" i="9" s="1"/>
  <c r="S1211" i="9"/>
  <c r="R1239" i="9"/>
  <c r="T1239" i="9" s="1"/>
  <c r="R1269" i="9"/>
  <c r="U1269" i="9" s="1"/>
  <c r="Y1269" i="9" s="1"/>
  <c r="S1299" i="9"/>
  <c r="V1299" i="9" s="1"/>
  <c r="Z1299" i="9" s="1"/>
  <c r="R1335" i="9"/>
  <c r="T1335" i="9" s="1"/>
  <c r="X1335" i="9" s="1"/>
  <c r="S1354" i="9"/>
  <c r="W1354" i="9" s="1"/>
  <c r="AA1354" i="9" s="1"/>
  <c r="S1373" i="9"/>
  <c r="R1400" i="9"/>
  <c r="T1400" i="9" s="1"/>
  <c r="S1417" i="9"/>
  <c r="R1461" i="9"/>
  <c r="S1477" i="9"/>
  <c r="R1528" i="9"/>
  <c r="R1538" i="9"/>
  <c r="S1545" i="9"/>
  <c r="S1561" i="9"/>
  <c r="S1582" i="9"/>
  <c r="S1598" i="9"/>
  <c r="R1675" i="9"/>
  <c r="S1275" i="9"/>
  <c r="W1275" i="9" s="1"/>
  <c r="R1619" i="9"/>
  <c r="S1583" i="9"/>
  <c r="S1510" i="9"/>
  <c r="W1510" i="9" s="1"/>
  <c r="AA1510" i="9" s="1"/>
  <c r="S1321" i="9"/>
  <c r="S1404" i="9"/>
  <c r="R1634" i="9"/>
  <c r="R1580" i="9"/>
  <c r="S1506" i="9"/>
  <c r="S1432" i="9"/>
  <c r="R1355" i="9"/>
  <c r="U1355" i="9" s="1"/>
  <c r="Y1355" i="9" s="1"/>
  <c r="R1302" i="9"/>
  <c r="U1302" i="9" s="1"/>
  <c r="S1237" i="9"/>
  <c r="V1237" i="9" s="1"/>
  <c r="Z1237" i="9" s="1"/>
  <c r="S1153" i="9"/>
  <c r="V1153" i="9" s="1"/>
  <c r="R885" i="9"/>
  <c r="T885" i="9" s="1"/>
  <c r="X885" i="9" s="1"/>
  <c r="S539" i="9"/>
  <c r="W539" i="9" s="1"/>
  <c r="R1500" i="9"/>
  <c r="U1500" i="9" s="1"/>
  <c r="Y1500" i="9" s="1"/>
  <c r="S257" i="9"/>
  <c r="S1646" i="9"/>
  <c r="S1571" i="9"/>
  <c r="V1571" i="9" s="1"/>
  <c r="Z1571" i="9" s="1"/>
  <c r="S1499" i="9"/>
  <c r="V1499" i="9" s="1"/>
  <c r="Z1499" i="9" s="1"/>
  <c r="R1342" i="9"/>
  <c r="S1125" i="9"/>
  <c r="R1646" i="9"/>
  <c r="R1547" i="9"/>
  <c r="R1278" i="9"/>
  <c r="S973" i="9"/>
  <c r="R1592" i="9"/>
  <c r="U1592" i="9" s="1"/>
  <c r="Y1592" i="9" s="1"/>
  <c r="S1521" i="9"/>
  <c r="V1521" i="9" s="1"/>
  <c r="S1384" i="9"/>
  <c r="S1116" i="9"/>
  <c r="S1461" i="9"/>
  <c r="W1461" i="9" s="1"/>
  <c r="AA1461" i="9" s="1"/>
  <c r="R1116" i="9"/>
  <c r="T1116" i="9" s="1"/>
  <c r="X1116" i="9" s="1"/>
  <c r="R1543" i="9"/>
  <c r="S1333" i="9"/>
  <c r="R1447" i="9"/>
  <c r="S923" i="9"/>
  <c r="S1656" i="9"/>
  <c r="R1539" i="9"/>
  <c r="R1370" i="9"/>
  <c r="R629" i="9"/>
  <c r="S1556" i="9"/>
  <c r="R1360" i="9"/>
  <c r="R906" i="9"/>
  <c r="T906" i="9" s="1"/>
  <c r="S1664" i="9"/>
  <c r="R1649" i="9"/>
  <c r="S1629" i="9"/>
  <c r="V1629" i="9" s="1"/>
  <c r="Z1629" i="9" s="1"/>
  <c r="R1574" i="9"/>
  <c r="R1501" i="9"/>
  <c r="R1478" i="9"/>
  <c r="R1432" i="9"/>
  <c r="S1392" i="9"/>
  <c r="S1301" i="9"/>
  <c r="V1301" i="9" s="1"/>
  <c r="Z1301" i="9" s="1"/>
  <c r="S1150" i="9"/>
  <c r="R1038" i="9"/>
  <c r="R857" i="9"/>
  <c r="S519" i="9"/>
  <c r="S1429" i="9"/>
  <c r="S821" i="9"/>
  <c r="S1612" i="9"/>
  <c r="R1571" i="9"/>
  <c r="U1571" i="9" s="1"/>
  <c r="Y1571" i="9" s="1"/>
  <c r="R1499" i="9"/>
  <c r="S1388" i="9"/>
  <c r="W1388" i="9" s="1"/>
  <c r="AA1388" i="9" s="1"/>
  <c r="S1216" i="9"/>
  <c r="R1611" i="9"/>
  <c r="T1611" i="9" s="1"/>
  <c r="S798" i="9"/>
  <c r="S1546" i="9"/>
  <c r="R1337" i="9"/>
  <c r="T1337" i="9" s="1"/>
  <c r="X1337" i="9" s="1"/>
  <c r="S1190" i="9"/>
  <c r="W1190" i="9" s="1"/>
  <c r="S1419" i="9"/>
  <c r="S1680" i="9"/>
  <c r="R1680" i="9"/>
  <c r="S1619" i="9"/>
  <c r="S1539" i="9"/>
  <c r="S1407" i="9"/>
  <c r="R671" i="9"/>
  <c r="T671" i="9" s="1"/>
  <c r="R1560" i="9"/>
  <c r="T1560" i="9" s="1"/>
  <c r="X1560" i="9" s="1"/>
  <c r="R913" i="9"/>
  <c r="T913" i="9" s="1"/>
  <c r="X913" i="9" s="1"/>
  <c r="S1679" i="9"/>
  <c r="V1679" i="9" s="1"/>
  <c r="Z1679" i="9" s="1"/>
  <c r="R1605" i="9"/>
  <c r="U1605" i="9" s="1"/>
  <c r="Y1605" i="9" s="1"/>
  <c r="R1484" i="9"/>
  <c r="T1484" i="9" s="1"/>
  <c r="S1077" i="9"/>
  <c r="S1655" i="9"/>
  <c r="S1685" i="9"/>
  <c r="R1664" i="9"/>
  <c r="U1664" i="9" s="1"/>
  <c r="Y1664" i="9" s="1"/>
  <c r="S1648" i="9"/>
  <c r="W1648" i="9" s="1"/>
  <c r="R1629" i="9"/>
  <c r="S1552" i="9"/>
  <c r="W1552" i="9" s="1"/>
  <c r="AA1552" i="9" s="1"/>
  <c r="R1529" i="9"/>
  <c r="S1500" i="9"/>
  <c r="S1473" i="9"/>
  <c r="S1390" i="9"/>
  <c r="R1301" i="9"/>
  <c r="T1301" i="9" s="1"/>
  <c r="X1301" i="9" s="1"/>
  <c r="R1145" i="9"/>
  <c r="S1035" i="9"/>
  <c r="V1035" i="9" s="1"/>
  <c r="R835" i="9"/>
  <c r="U835" i="9" s="1"/>
  <c r="R407" i="9"/>
  <c r="T407" i="9" s="1"/>
  <c r="U1325" i="9"/>
  <c r="V1525" i="9"/>
  <c r="Z1525" i="9" s="1"/>
  <c r="T1658" i="9"/>
  <c r="X1658" i="9" s="1"/>
  <c r="T1623" i="9"/>
  <c r="X1623" i="9" s="1"/>
  <c r="V1329" i="9"/>
  <c r="U1214" i="9"/>
  <c r="Y1214" i="9" s="1"/>
  <c r="U1440" i="9"/>
  <c r="T1440" i="9"/>
  <c r="V1532" i="9"/>
  <c r="AE1532" i="9"/>
  <c r="AE1329" i="9"/>
  <c r="V1234" i="9"/>
  <c r="Z1234" i="9" s="1"/>
  <c r="U1150" i="9"/>
  <c r="Y1150" i="9" s="1"/>
  <c r="T1408" i="9"/>
  <c r="V839" i="9"/>
  <c r="W839" i="9"/>
  <c r="AE839" i="9" s="1"/>
  <c r="AC858" i="9"/>
  <c r="U822" i="9"/>
  <c r="Y822" i="9" s="1"/>
  <c r="V385" i="9"/>
  <c r="Z385" i="9" s="1"/>
  <c r="R849" i="9"/>
  <c r="R840" i="9"/>
  <c r="U840" i="9" s="1"/>
  <c r="R836" i="9"/>
  <c r="U836" i="9" s="1"/>
  <c r="Y836" i="9" s="1"/>
  <c r="R826" i="9"/>
  <c r="S822" i="9"/>
  <c r="S814" i="9"/>
  <c r="V814" i="9" s="1"/>
  <c r="Z814" i="9" s="1"/>
  <c r="S810" i="9"/>
  <c r="S805" i="9"/>
  <c r="R802" i="9"/>
  <c r="S786" i="9"/>
  <c r="R780" i="9"/>
  <c r="S769" i="9"/>
  <c r="S758" i="9"/>
  <c r="V758" i="9" s="1"/>
  <c r="S736" i="9"/>
  <c r="R727" i="9"/>
  <c r="U727" i="9" s="1"/>
  <c r="Y727" i="9" s="1"/>
  <c r="R720" i="9"/>
  <c r="S706" i="9"/>
  <c r="R703" i="9"/>
  <c r="S696" i="9"/>
  <c r="S692" i="9"/>
  <c r="S687" i="9"/>
  <c r="W687" i="9" s="1"/>
  <c r="AA687" i="9" s="1"/>
  <c r="S679" i="9"/>
  <c r="S672" i="9"/>
  <c r="W672" i="9" s="1"/>
  <c r="R666" i="9"/>
  <c r="U666" i="9" s="1"/>
  <c r="Y666" i="9" s="1"/>
  <c r="R660" i="9"/>
  <c r="T660" i="9" s="1"/>
  <c r="X660" i="9" s="1"/>
  <c r="S656" i="9"/>
  <c r="S648" i="9"/>
  <c r="W648" i="9" s="1"/>
  <c r="AA648" i="9" s="1"/>
  <c r="S637" i="9"/>
  <c r="V637" i="9" s="1"/>
  <c r="Z637" i="9" s="1"/>
  <c r="S619" i="9"/>
  <c r="R612" i="9"/>
  <c r="R606" i="9"/>
  <c r="T606" i="9" s="1"/>
  <c r="R595" i="9"/>
  <c r="S588" i="9"/>
  <c r="S581" i="9"/>
  <c r="V581" i="9" s="1"/>
  <c r="Z581" i="9" s="1"/>
  <c r="R573" i="9"/>
  <c r="T573" i="9" s="1"/>
  <c r="X573" i="9" s="1"/>
  <c r="R567" i="9"/>
  <c r="R561" i="9"/>
  <c r="U561" i="9" s="1"/>
  <c r="Y561" i="9" s="1"/>
  <c r="R550" i="9"/>
  <c r="S542" i="9"/>
  <c r="W542" i="9" s="1"/>
  <c r="AA542" i="9" s="1"/>
  <c r="R527" i="9"/>
  <c r="U527" i="9" s="1"/>
  <c r="Y527" i="9" s="1"/>
  <c r="R518" i="9"/>
  <c r="U518" i="9" s="1"/>
  <c r="S508" i="9"/>
  <c r="S478" i="9"/>
  <c r="W478" i="9" s="1"/>
  <c r="AA478" i="9" s="1"/>
  <c r="S469" i="9"/>
  <c r="S456" i="9"/>
  <c r="R442" i="9"/>
  <c r="R421" i="9"/>
  <c r="S409" i="9"/>
  <c r="S394" i="9"/>
  <c r="W394" i="9" s="1"/>
  <c r="S376" i="9"/>
  <c r="S359" i="9"/>
  <c r="R346" i="9"/>
  <c r="T346" i="9" s="1"/>
  <c r="X346" i="9" s="1"/>
  <c r="R281" i="9"/>
  <c r="T281" i="9" s="1"/>
  <c r="R224" i="9"/>
  <c r="S205" i="9"/>
  <c r="S850" i="9"/>
  <c r="W850" i="9" s="1"/>
  <c r="AA850" i="9" s="1"/>
  <c r="R842" i="9"/>
  <c r="U842" i="9" s="1"/>
  <c r="Y842" i="9" s="1"/>
  <c r="S832" i="9"/>
  <c r="V832" i="9" s="1"/>
  <c r="Z832" i="9" s="1"/>
  <c r="S827" i="9"/>
  <c r="S823" i="9"/>
  <c r="S793" i="9"/>
  <c r="R788" i="9"/>
  <c r="T788" i="9" s="1"/>
  <c r="R775" i="9"/>
  <c r="T775" i="9" s="1"/>
  <c r="X775" i="9" s="1"/>
  <c r="S771" i="9"/>
  <c r="S755" i="9"/>
  <c r="R743" i="9"/>
  <c r="S738" i="9"/>
  <c r="S729" i="9"/>
  <c r="R724" i="9"/>
  <c r="S712" i="9"/>
  <c r="S709" i="9"/>
  <c r="R699" i="9"/>
  <c r="S693" i="9"/>
  <c r="R683" i="9"/>
  <c r="S674" i="9"/>
  <c r="R668" i="9"/>
  <c r="S663" i="9"/>
  <c r="W663" i="9" s="1"/>
  <c r="R650" i="9"/>
  <c r="T650" i="9" s="1"/>
  <c r="R645" i="9"/>
  <c r="U645" i="9" s="1"/>
  <c r="Y645" i="9" s="1"/>
  <c r="R615" i="9"/>
  <c r="U615" i="9" s="1"/>
  <c r="S608" i="9"/>
  <c r="R601" i="9"/>
  <c r="R596" i="9"/>
  <c r="U596" i="9" s="1"/>
  <c r="R583" i="9"/>
  <c r="R568" i="9"/>
  <c r="U568" i="9" s="1"/>
  <c r="R564" i="9"/>
  <c r="R558" i="9"/>
  <c r="R552" i="9"/>
  <c r="T552" i="9" s="1"/>
  <c r="X552" i="9" s="1"/>
  <c r="S532" i="9"/>
  <c r="W532" i="9" s="1"/>
  <c r="AA532" i="9" s="1"/>
  <c r="S521" i="9"/>
  <c r="S511" i="9"/>
  <c r="R501" i="9"/>
  <c r="S491" i="9"/>
  <c r="R480" i="9"/>
  <c r="T480" i="9" s="1"/>
  <c r="S473" i="9"/>
  <c r="S461" i="9"/>
  <c r="S447" i="9"/>
  <c r="S424" i="9"/>
  <c r="W424" i="9" s="1"/>
  <c r="R378" i="9"/>
  <c r="S364" i="9"/>
  <c r="R349" i="9"/>
  <c r="R336" i="9"/>
  <c r="S310" i="9"/>
  <c r="W310" i="9" s="1"/>
  <c r="R288" i="9"/>
  <c r="U288" i="9" s="1"/>
  <c r="R256" i="9"/>
  <c r="R231" i="9"/>
  <c r="R211" i="9"/>
  <c r="U211" i="9" s="1"/>
  <c r="S856" i="9"/>
  <c r="R850" i="9"/>
  <c r="S841" i="9"/>
  <c r="V841" i="9" s="1"/>
  <c r="R832" i="9"/>
  <c r="T832" i="9" s="1"/>
  <c r="X832" i="9" s="1"/>
  <c r="R823" i="9"/>
  <c r="R806" i="9"/>
  <c r="T806" i="9" s="1"/>
  <c r="X806" i="9" s="1"/>
  <c r="R793" i="9"/>
  <c r="S787" i="9"/>
  <c r="W787" i="9" s="1"/>
  <c r="R771" i="9"/>
  <c r="S765" i="9"/>
  <c r="W765" i="9" s="1"/>
  <c r="S760" i="9"/>
  <c r="R755" i="9"/>
  <c r="S748" i="9"/>
  <c r="V748" i="9" s="1"/>
  <c r="R738" i="9"/>
  <c r="U738" i="9" s="1"/>
  <c r="Y738" i="9" s="1"/>
  <c r="R729" i="9"/>
  <c r="T729" i="9" s="1"/>
  <c r="S723" i="9"/>
  <c r="V723" i="9" s="1"/>
  <c r="R712" i="9"/>
  <c r="R709" i="9"/>
  <c r="S704" i="9"/>
  <c r="S698" i="9"/>
  <c r="W698" i="9" s="1"/>
  <c r="R693" i="9"/>
  <c r="S681" i="9"/>
  <c r="V681" i="9" s="1"/>
  <c r="Z681" i="9" s="1"/>
  <c r="R674" i="9"/>
  <c r="T674" i="9" s="1"/>
  <c r="X674" i="9" s="1"/>
  <c r="R663" i="9"/>
  <c r="S653" i="9"/>
  <c r="S639" i="9"/>
  <c r="V639" i="9" s="1"/>
  <c r="Z639" i="9" s="1"/>
  <c r="S614" i="9"/>
  <c r="W614" i="9" s="1"/>
  <c r="AA614" i="9" s="1"/>
  <c r="R608" i="9"/>
  <c r="S600" i="9"/>
  <c r="W600" i="9" s="1"/>
  <c r="AA600" i="9" s="1"/>
  <c r="R589" i="9"/>
  <c r="S582" i="9"/>
  <c r="V582" i="9" s="1"/>
  <c r="Z582" i="9" s="1"/>
  <c r="R563" i="9"/>
  <c r="T563" i="9" s="1"/>
  <c r="S551" i="9"/>
  <c r="S544" i="9"/>
  <c r="R532" i="9"/>
  <c r="S520" i="9"/>
  <c r="V520" i="9" s="1"/>
  <c r="R511" i="9"/>
  <c r="S499" i="9"/>
  <c r="W499" i="9" s="1"/>
  <c r="R479" i="9"/>
  <c r="U479" i="9" s="1"/>
  <c r="Y479" i="9" s="1"/>
  <c r="S472" i="9"/>
  <c r="R461" i="9"/>
  <c r="R434" i="9"/>
  <c r="S423" i="9"/>
  <c r="W423" i="9" s="1"/>
  <c r="AA423" i="9" s="1"/>
  <c r="R400" i="9"/>
  <c r="U400" i="9" s="1"/>
  <c r="Y400" i="9" s="1"/>
  <c r="S377" i="9"/>
  <c r="S363" i="9"/>
  <c r="S322" i="9"/>
  <c r="S307" i="9"/>
  <c r="V307" i="9" s="1"/>
  <c r="S287" i="9"/>
  <c r="S267" i="9"/>
  <c r="S251" i="9"/>
  <c r="W251" i="9" s="1"/>
  <c r="R230" i="9"/>
  <c r="T230" i="9" s="1"/>
  <c r="R856" i="9"/>
  <c r="R841" i="9"/>
  <c r="S837" i="9"/>
  <c r="S815" i="9"/>
  <c r="S811" i="9"/>
  <c r="W811" i="9" s="1"/>
  <c r="AA811" i="9" s="1"/>
  <c r="S803" i="9"/>
  <c r="R792" i="9"/>
  <c r="R787" i="9"/>
  <c r="R770" i="9"/>
  <c r="U770" i="9" s="1"/>
  <c r="Y770" i="9" s="1"/>
  <c r="R765" i="9"/>
  <c r="R760" i="9"/>
  <c r="R754" i="9"/>
  <c r="U754" i="9" s="1"/>
  <c r="Y754" i="9" s="1"/>
  <c r="R748" i="9"/>
  <c r="S733" i="9"/>
  <c r="S728" i="9"/>
  <c r="V728" i="9" s="1"/>
  <c r="R723" i="9"/>
  <c r="T723" i="9" s="1"/>
  <c r="S717" i="9"/>
  <c r="S708" i="9"/>
  <c r="W708" i="9" s="1"/>
  <c r="AA708" i="9" s="1"/>
  <c r="R704" i="9"/>
  <c r="T704" i="9" s="1"/>
  <c r="X704" i="9" s="1"/>
  <c r="R698" i="9"/>
  <c r="U698" i="9" s="1"/>
  <c r="Y698" i="9" s="1"/>
  <c r="S688" i="9"/>
  <c r="S661" i="9"/>
  <c r="R653" i="9"/>
  <c r="R639" i="9"/>
  <c r="S627" i="9"/>
  <c r="S621" i="9"/>
  <c r="R614" i="9"/>
  <c r="S574" i="9"/>
  <c r="R551" i="9"/>
  <c r="S543" i="9"/>
  <c r="S537" i="9"/>
  <c r="V537" i="9" s="1"/>
  <c r="Z537" i="9" s="1"/>
  <c r="S530" i="9"/>
  <c r="V530" i="9" s="1"/>
  <c r="Z530" i="9" s="1"/>
  <c r="S498" i="9"/>
  <c r="W498" i="9" s="1"/>
  <c r="R472" i="9"/>
  <c r="U472" i="9" s="1"/>
  <c r="Y472" i="9" s="1"/>
  <c r="S460" i="9"/>
  <c r="R446" i="9"/>
  <c r="R433" i="9"/>
  <c r="R422" i="9"/>
  <c r="S399" i="9"/>
  <c r="S362" i="9"/>
  <c r="R347" i="9"/>
  <c r="R335" i="9"/>
  <c r="T335" i="9" s="1"/>
  <c r="X335" i="9" s="1"/>
  <c r="R322" i="9"/>
  <c r="T322" i="9" s="1"/>
  <c r="X322" i="9" s="1"/>
  <c r="R307" i="9"/>
  <c r="R267" i="9"/>
  <c r="R227" i="9"/>
  <c r="S210" i="9"/>
  <c r="W210" i="9" s="1"/>
  <c r="R855" i="9"/>
  <c r="S849" i="9"/>
  <c r="R845" i="9"/>
  <c r="S840" i="9"/>
  <c r="S836" i="9"/>
  <c r="W836" i="9" s="1"/>
  <c r="AA836" i="9" s="1"/>
  <c r="R831" i="9"/>
  <c r="U831" i="9" s="1"/>
  <c r="Y831" i="9" s="1"/>
  <c r="S826" i="9"/>
  <c r="V826" i="9" s="1"/>
  <c r="Z826" i="9" s="1"/>
  <c r="R819" i="9"/>
  <c r="T819" i="9" s="1"/>
  <c r="S802" i="9"/>
  <c r="R798" i="9"/>
  <c r="S780" i="9"/>
  <c r="R759" i="9"/>
  <c r="R753" i="9"/>
  <c r="R747" i="9"/>
  <c r="R742" i="9"/>
  <c r="S727" i="9"/>
  <c r="R722" i="9"/>
  <c r="T722" i="9" s="1"/>
  <c r="X722" i="9" s="1"/>
  <c r="S716" i="9"/>
  <c r="R707" i="9"/>
  <c r="S703" i="9"/>
  <c r="R697" i="9"/>
  <c r="T697" i="9" s="1"/>
  <c r="X697" i="9" s="1"/>
  <c r="R680" i="9"/>
  <c r="U680" i="9" s="1"/>
  <c r="R673" i="9"/>
  <c r="S666" i="9"/>
  <c r="W666" i="9" s="1"/>
  <c r="AA666" i="9" s="1"/>
  <c r="S660" i="9"/>
  <c r="R649" i="9"/>
  <c r="R644" i="9"/>
  <c r="T644" i="9" s="1"/>
  <c r="X644" i="9" s="1"/>
  <c r="R638" i="9"/>
  <c r="R632" i="9"/>
  <c r="S626" i="9"/>
  <c r="R620" i="9"/>
  <c r="T620" i="9" s="1"/>
  <c r="X620" i="9" s="1"/>
  <c r="S612" i="9"/>
  <c r="W612" i="9" s="1"/>
  <c r="AA612" i="9" s="1"/>
  <c r="S606" i="9"/>
  <c r="R599" i="9"/>
  <c r="S595" i="9"/>
  <c r="S573" i="9"/>
  <c r="V573" i="9" s="1"/>
  <c r="Z573" i="9" s="1"/>
  <c r="S567" i="9"/>
  <c r="S561" i="9"/>
  <c r="R519" i="9"/>
  <c r="S489" i="9"/>
  <c r="S470" i="9"/>
  <c r="S457" i="9"/>
  <c r="W457" i="9" s="1"/>
  <c r="AA457" i="9" s="1"/>
  <c r="R443" i="9"/>
  <c r="T443" i="9" s="1"/>
  <c r="X443" i="9" s="1"/>
  <c r="R431" i="9"/>
  <c r="T431" i="9" s="1"/>
  <c r="X431" i="9" s="1"/>
  <c r="S421" i="9"/>
  <c r="V421" i="9" s="1"/>
  <c r="Z421" i="9" s="1"/>
  <c r="R410" i="9"/>
  <c r="S397" i="9"/>
  <c r="R360" i="9"/>
  <c r="T360" i="9" s="1"/>
  <c r="S346" i="9"/>
  <c r="V346" i="9" s="1"/>
  <c r="R333" i="9"/>
  <c r="S305" i="9"/>
  <c r="W305" i="9" s="1"/>
  <c r="AA305" i="9" s="1"/>
  <c r="S283" i="9"/>
  <c r="V283" i="9" s="1"/>
  <c r="R264" i="9"/>
  <c r="S224" i="9"/>
  <c r="S207" i="9"/>
  <c r="V207" i="9" s="1"/>
  <c r="Z207" i="9" s="1"/>
  <c r="V1048" i="9"/>
  <c r="Z1048" i="9" s="1"/>
  <c r="V890" i="9"/>
  <c r="Z890" i="9" s="1"/>
  <c r="V1663" i="9"/>
  <c r="W1663" i="9"/>
  <c r="AA1663" i="9" s="1"/>
  <c r="U1512" i="9"/>
  <c r="Y1512" i="9" s="1"/>
  <c r="AD1494" i="9"/>
  <c r="T1318" i="9"/>
  <c r="X1318" i="9" s="1"/>
  <c r="U1318" i="9"/>
  <c r="U1108" i="9"/>
  <c r="Y1108" i="9" s="1"/>
  <c r="T880" i="9"/>
  <c r="V1547" i="9"/>
  <c r="Z1547" i="9" s="1"/>
  <c r="U1022" i="9"/>
  <c r="Y1022" i="9" s="1"/>
  <c r="T1022" i="9"/>
  <c r="X1022" i="9" s="1"/>
  <c r="T1012" i="9"/>
  <c r="AC1132" i="9"/>
  <c r="AB1093" i="9"/>
  <c r="X1093" i="9"/>
  <c r="U1671" i="9"/>
  <c r="Y1671" i="9" s="1"/>
  <c r="V1588" i="9"/>
  <c r="W993" i="9"/>
  <c r="W852" i="9"/>
  <c r="AA852" i="9" s="1"/>
  <c r="V847" i="9"/>
  <c r="Z847" i="9" s="1"/>
  <c r="T1304" i="9"/>
  <c r="X1304" i="9" s="1"/>
  <c r="U1304" i="9"/>
  <c r="AA1029" i="9"/>
  <c r="T1456" i="9"/>
  <c r="U990" i="9"/>
  <c r="U498" i="9"/>
  <c r="W403" i="9"/>
  <c r="AA403" i="9" s="1"/>
  <c r="T864" i="9"/>
  <c r="X864" i="9" s="1"/>
  <c r="U358" i="9"/>
  <c r="Y358" i="9" s="1"/>
  <c r="AB946" i="9"/>
  <c r="T523" i="9"/>
  <c r="X523" i="9" s="1"/>
  <c r="U1053" i="9"/>
  <c r="U540" i="9"/>
  <c r="Y540" i="9" s="1"/>
  <c r="T540" i="9"/>
  <c r="X540" i="9" s="1"/>
  <c r="W610" i="9"/>
  <c r="T535" i="9"/>
  <c r="X535" i="9" s="1"/>
  <c r="U535" i="9"/>
  <c r="Y535" i="9" s="1"/>
  <c r="V540" i="9"/>
  <c r="R439" i="9"/>
  <c r="S395" i="9"/>
  <c r="W395" i="9" s="1"/>
  <c r="R389" i="9"/>
  <c r="T389" i="9" s="1"/>
  <c r="X389" i="9" s="1"/>
  <c r="R375" i="9"/>
  <c r="U375" i="9" s="1"/>
  <c r="Y375" i="9" s="1"/>
  <c r="S367" i="9"/>
  <c r="R332" i="9"/>
  <c r="S318" i="9"/>
  <c r="V318" i="9" s="1"/>
  <c r="Z318" i="9" s="1"/>
  <c r="R263" i="9"/>
  <c r="R252" i="9"/>
  <c r="U252" i="9" s="1"/>
  <c r="Y252" i="9" s="1"/>
  <c r="R243" i="9"/>
  <c r="T243" i="9" s="1"/>
  <c r="X243" i="9" s="1"/>
  <c r="S219" i="9"/>
  <c r="W219" i="9" s="1"/>
  <c r="AA219" i="9" s="1"/>
  <c r="S209" i="9"/>
  <c r="W209" i="9" s="1"/>
  <c r="AA209" i="9" s="1"/>
  <c r="R199" i="9"/>
  <c r="T199" i="9" s="1"/>
  <c r="X199" i="9" s="1"/>
  <c r="R188" i="9"/>
  <c r="T188" i="9" s="1"/>
  <c r="X188" i="9" s="1"/>
  <c r="R191" i="9"/>
  <c r="U191" i="9" s="1"/>
  <c r="Y191" i="9" s="1"/>
  <c r="R200" i="9"/>
  <c r="S211" i="9"/>
  <c r="R217" i="9"/>
  <c r="T217" i="9" s="1"/>
  <c r="R239" i="9"/>
  <c r="U239" i="9" s="1"/>
  <c r="Y239" i="9" s="1"/>
  <c r="S245" i="9"/>
  <c r="V245" i="9" s="1"/>
  <c r="Z245" i="9" s="1"/>
  <c r="S273" i="9"/>
  <c r="R296" i="9"/>
  <c r="U296" i="9" s="1"/>
  <c r="S300" i="9"/>
  <c r="W300" i="9" s="1"/>
  <c r="AA300" i="9" s="1"/>
  <c r="R306" i="9"/>
  <c r="U306" i="9" s="1"/>
  <c r="Y306" i="9" s="1"/>
  <c r="R310" i="9"/>
  <c r="U310" i="9" s="1"/>
  <c r="Y310" i="9" s="1"/>
  <c r="S316" i="9"/>
  <c r="V316" i="9" s="1"/>
  <c r="S324" i="9"/>
  <c r="S333" i="9"/>
  <c r="V333" i="9" s="1"/>
  <c r="Z333" i="9" s="1"/>
  <c r="R348" i="9"/>
  <c r="R380" i="9"/>
  <c r="T380" i="9" s="1"/>
  <c r="X380" i="9" s="1"/>
  <c r="S384" i="9"/>
  <c r="R395" i="9"/>
  <c r="T395" i="9" s="1"/>
  <c r="R409" i="9"/>
  <c r="T409" i="9" s="1"/>
  <c r="X409" i="9" s="1"/>
  <c r="R416" i="9"/>
  <c r="R418" i="9"/>
  <c r="U418" i="9" s="1"/>
  <c r="S422" i="9"/>
  <c r="W422" i="9" s="1"/>
  <c r="AA422" i="9" s="1"/>
  <c r="S434" i="9"/>
  <c r="R441" i="9"/>
  <c r="T441" i="9" s="1"/>
  <c r="S444" i="9"/>
  <c r="R473" i="9"/>
  <c r="R477" i="9"/>
  <c r="S479" i="9"/>
  <c r="V479" i="9" s="1"/>
  <c r="Z479" i="9" s="1"/>
  <c r="R485" i="9"/>
  <c r="R491" i="9"/>
  <c r="S509" i="9"/>
  <c r="R512" i="9"/>
  <c r="S527" i="9"/>
  <c r="D19" i="9"/>
  <c r="R193" i="9"/>
  <c r="U193" i="9" s="1"/>
  <c r="Y193" i="9" s="1"/>
  <c r="S201" i="9"/>
  <c r="W201" i="9" s="1"/>
  <c r="AA201" i="9" s="1"/>
  <c r="R207" i="9"/>
  <c r="T207" i="9" s="1"/>
  <c r="S262" i="9"/>
  <c r="W262" i="9" s="1"/>
  <c r="S280" i="9"/>
  <c r="S285" i="9"/>
  <c r="W285" i="9" s="1"/>
  <c r="R293" i="9"/>
  <c r="R311" i="9"/>
  <c r="S317" i="9"/>
  <c r="V317" i="9" s="1"/>
  <c r="S339" i="9"/>
  <c r="W339" i="9" s="1"/>
  <c r="R343" i="9"/>
  <c r="S351" i="9"/>
  <c r="R359" i="9"/>
  <c r="R367" i="9"/>
  <c r="T367" i="9" s="1"/>
  <c r="X367" i="9" s="1"/>
  <c r="R371" i="9"/>
  <c r="S388" i="9"/>
  <c r="S428" i="9"/>
  <c r="S438" i="9"/>
  <c r="R456" i="9"/>
  <c r="U456" i="9" s="1"/>
  <c r="Y456" i="9" s="1"/>
  <c r="R462" i="9"/>
  <c r="R470" i="9"/>
  <c r="T470" i="9" s="1"/>
  <c r="R482" i="9"/>
  <c r="R489" i="9"/>
  <c r="U489" i="9" s="1"/>
  <c r="Y489" i="9" s="1"/>
  <c r="S515" i="9"/>
  <c r="V515" i="9" s="1"/>
  <c r="S192" i="9"/>
  <c r="W192" i="9" s="1"/>
  <c r="AA192" i="9" s="1"/>
  <c r="S213" i="9"/>
  <c r="V213" i="9" s="1"/>
  <c r="Z213" i="9" s="1"/>
  <c r="R228" i="9"/>
  <c r="R246" i="9"/>
  <c r="R265" i="9"/>
  <c r="S271" i="9"/>
  <c r="V271" i="9" s="1"/>
  <c r="S284" i="9"/>
  <c r="R292" i="9"/>
  <c r="U292" i="9" s="1"/>
  <c r="R302" i="9"/>
  <c r="T302" i="9" s="1"/>
  <c r="S314" i="9"/>
  <c r="V314" i="9" s="1"/>
  <c r="R324" i="9"/>
  <c r="U324" i="9" s="1"/>
  <c r="Y324" i="9" s="1"/>
  <c r="R340" i="9"/>
  <c r="U340" i="9" s="1"/>
  <c r="Y340" i="9" s="1"/>
  <c r="S350" i="9"/>
  <c r="S354" i="9"/>
  <c r="V354" i="9" s="1"/>
  <c r="Z354" i="9" s="1"/>
  <c r="S358" i="9"/>
  <c r="V358" i="9" s="1"/>
  <c r="Z358" i="9" s="1"/>
  <c r="S387" i="9"/>
  <c r="S391" i="9"/>
  <c r="S400" i="9"/>
  <c r="S411" i="9"/>
  <c r="S433" i="9"/>
  <c r="R440" i="9"/>
  <c r="S448" i="9"/>
  <c r="S451" i="9"/>
  <c r="R467" i="9"/>
  <c r="T467" i="9" s="1"/>
  <c r="X467" i="9" s="1"/>
  <c r="R490" i="9"/>
  <c r="T490" i="9" s="1"/>
  <c r="X490" i="9" s="1"/>
  <c r="R493" i="9"/>
  <c r="S496" i="9"/>
  <c r="S500" i="9"/>
  <c r="S506" i="9"/>
  <c r="R510" i="9"/>
  <c r="U510" i="9" s="1"/>
  <c r="Y510" i="9" s="1"/>
  <c r="S525" i="9"/>
  <c r="S531" i="9"/>
  <c r="S546" i="9"/>
  <c r="R549" i="9"/>
  <c r="S557" i="9"/>
  <c r="B18" i="9"/>
  <c r="S193" i="9"/>
  <c r="R202" i="9"/>
  <c r="R214" i="9"/>
  <c r="T214" i="9" s="1"/>
  <c r="S239" i="9"/>
  <c r="R253" i="9"/>
  <c r="R266" i="9"/>
  <c r="U266" i="9" s="1"/>
  <c r="Y266" i="9" s="1"/>
  <c r="R272" i="9"/>
  <c r="U272" i="9" s="1"/>
  <c r="R279" i="9"/>
  <c r="S302" i="9"/>
  <c r="R308" i="9"/>
  <c r="T308" i="9" s="1"/>
  <c r="X308" i="9" s="1"/>
  <c r="R330" i="9"/>
  <c r="U330" i="9" s="1"/>
  <c r="Y330" i="9" s="1"/>
  <c r="S340" i="9"/>
  <c r="W340" i="9" s="1"/>
  <c r="AA340" i="9" s="1"/>
  <c r="R355" i="9"/>
  <c r="U355" i="9" s="1"/>
  <c r="Y355" i="9" s="1"/>
  <c r="R362" i="9"/>
  <c r="U362" i="9" s="1"/>
  <c r="Y362" i="9" s="1"/>
  <c r="S396" i="9"/>
  <c r="S418" i="9"/>
  <c r="R426" i="9"/>
  <c r="S440" i="9"/>
  <c r="W440" i="9" s="1"/>
  <c r="S452" i="9"/>
  <c r="R457" i="9"/>
  <c r="T457" i="9" s="1"/>
  <c r="X457" i="9" s="1"/>
  <c r="S467" i="9"/>
  <c r="S477" i="9"/>
  <c r="R487" i="9"/>
  <c r="S490" i="9"/>
  <c r="S510" i="9"/>
  <c r="W510" i="9" s="1"/>
  <c r="R528" i="9"/>
  <c r="S538" i="9"/>
  <c r="R194" i="9"/>
  <c r="R225" i="9"/>
  <c r="U225" i="9" s="1"/>
  <c r="Y225" i="9" s="1"/>
  <c r="R236" i="9"/>
  <c r="R254" i="9"/>
  <c r="S274" i="9"/>
  <c r="V274" i="9" s="1"/>
  <c r="Z274" i="9" s="1"/>
  <c r="R282" i="9"/>
  <c r="U282" i="9" s="1"/>
  <c r="S309" i="9"/>
  <c r="W309" i="9" s="1"/>
  <c r="R318" i="9"/>
  <c r="T318" i="9" s="1"/>
  <c r="X318" i="9" s="1"/>
  <c r="R328" i="9"/>
  <c r="R366" i="9"/>
  <c r="R411" i="9"/>
  <c r="U411" i="9" s="1"/>
  <c r="Y411" i="9" s="1"/>
  <c r="S416" i="9"/>
  <c r="S445" i="9"/>
  <c r="S476" i="9"/>
  <c r="W476" i="9" s="1"/>
  <c r="AA476" i="9" s="1"/>
  <c r="S483" i="9"/>
  <c r="S488" i="9"/>
  <c r="R495" i="9"/>
  <c r="R499" i="9"/>
  <c r="R503" i="9"/>
  <c r="R507" i="9"/>
  <c r="T507" i="9" s="1"/>
  <c r="R520" i="9"/>
  <c r="U520" i="9" s="1"/>
  <c r="Y520" i="9" s="1"/>
  <c r="R531" i="9"/>
  <c r="S536" i="9"/>
  <c r="R543" i="9"/>
  <c r="S545" i="9"/>
  <c r="S565" i="9"/>
  <c r="S576" i="9"/>
  <c r="V576" i="9" s="1"/>
  <c r="Z576" i="9" s="1"/>
  <c r="S579" i="9"/>
  <c r="R582" i="9"/>
  <c r="R587" i="9"/>
  <c r="S589" i="9"/>
  <c r="S592" i="9"/>
  <c r="S594" i="9"/>
  <c r="R597" i="9"/>
  <c r="R607" i="9"/>
  <c r="R617" i="9"/>
  <c r="S633" i="9"/>
  <c r="S642" i="9"/>
  <c r="S654" i="9"/>
  <c r="R667" i="9"/>
  <c r="R678" i="9"/>
  <c r="U678" i="9" s="1"/>
  <c r="Y678" i="9" s="1"/>
  <c r="R681" i="9"/>
  <c r="T681" i="9" s="1"/>
  <c r="X681" i="9" s="1"/>
  <c r="S690" i="9"/>
  <c r="R692" i="9"/>
  <c r="R694" i="9"/>
  <c r="T694" i="9" s="1"/>
  <c r="X694" i="9" s="1"/>
  <c r="R702" i="9"/>
  <c r="T702" i="9" s="1"/>
  <c r="S707" i="9"/>
  <c r="V707" i="9" s="1"/>
  <c r="Z707" i="9" s="1"/>
  <c r="R713" i="9"/>
  <c r="R716" i="9"/>
  <c r="S720" i="9"/>
  <c r="S732" i="9"/>
  <c r="S737" i="9"/>
  <c r="R740" i="9"/>
  <c r="S743" i="9"/>
  <c r="S753" i="9"/>
  <c r="V753" i="9" s="1"/>
  <c r="S772" i="9"/>
  <c r="S774" i="9"/>
  <c r="V774" i="9" s="1"/>
  <c r="Z774" i="9" s="1"/>
  <c r="S782" i="9"/>
  <c r="W782" i="9" s="1"/>
  <c r="AA782" i="9" s="1"/>
  <c r="S790" i="9"/>
  <c r="R196" i="9"/>
  <c r="T196" i="9" s="1"/>
  <c r="X196" i="9" s="1"/>
  <c r="R205" i="9"/>
  <c r="T205" i="9" s="1"/>
  <c r="R221" i="9"/>
  <c r="T221" i="9" s="1"/>
  <c r="S227" i="9"/>
  <c r="W227" i="9" s="1"/>
  <c r="AA227" i="9" s="1"/>
  <c r="S247" i="9"/>
  <c r="V247" i="9" s="1"/>
  <c r="Z247" i="9" s="1"/>
  <c r="S261" i="9"/>
  <c r="W261" i="9" s="1"/>
  <c r="AA261" i="9" s="1"/>
  <c r="R269" i="9"/>
  <c r="U269" i="9" s="1"/>
  <c r="R283" i="9"/>
  <c r="T283" i="9" s="1"/>
  <c r="X283" i="9" s="1"/>
  <c r="S298" i="9"/>
  <c r="R304" i="9"/>
  <c r="T304" i="9" s="1"/>
  <c r="S319" i="9"/>
  <c r="R334" i="9"/>
  <c r="R341" i="9"/>
  <c r="U341" i="9" s="1"/>
  <c r="R352" i="9"/>
  <c r="U352" i="9" s="1"/>
  <c r="R372" i="9"/>
  <c r="S378" i="9"/>
  <c r="S393" i="9"/>
  <c r="W393" i="9" s="1"/>
  <c r="AA393" i="9" s="1"/>
  <c r="S406" i="9"/>
  <c r="V406" i="9" s="1"/>
  <c r="S412" i="9"/>
  <c r="V412" i="9" s="1"/>
  <c r="Z412" i="9" s="1"/>
  <c r="R424" i="9"/>
  <c r="U424" i="9" s="1"/>
  <c r="S449" i="9"/>
  <c r="S455" i="9"/>
  <c r="R466" i="9"/>
  <c r="U466" i="9" s="1"/>
  <c r="Y466" i="9" s="1"/>
  <c r="R504" i="9"/>
  <c r="R521" i="9"/>
  <c r="S528" i="9"/>
  <c r="S534" i="9"/>
  <c r="S549" i="9"/>
  <c r="S552" i="9"/>
  <c r="R555" i="9"/>
  <c r="T555" i="9" s="1"/>
  <c r="R585" i="9"/>
  <c r="R600" i="9"/>
  <c r="S603" i="9"/>
  <c r="S613" i="9"/>
  <c r="S615" i="9"/>
  <c r="W615" i="9" s="1"/>
  <c r="AA615" i="9" s="1"/>
  <c r="R628" i="9"/>
  <c r="R657" i="9"/>
  <c r="S662" i="9"/>
  <c r="R669" i="9"/>
  <c r="T669" i="9" s="1"/>
  <c r="X669" i="9" s="1"/>
  <c r="R676" i="9"/>
  <c r="S682" i="9"/>
  <c r="R705" i="9"/>
  <c r="R708" i="9"/>
  <c r="S721" i="9"/>
  <c r="S730" i="9"/>
  <c r="W730" i="9" s="1"/>
  <c r="AA730" i="9" s="1"/>
  <c r="R744" i="9"/>
  <c r="U744" i="9" s="1"/>
  <c r="Y744" i="9" s="1"/>
  <c r="R749" i="9"/>
  <c r="S754" i="9"/>
  <c r="R761" i="9"/>
  <c r="T761" i="9" s="1"/>
  <c r="X761" i="9" s="1"/>
  <c r="S770" i="9"/>
  <c r="V770" i="9" s="1"/>
  <c r="Z770" i="9" s="1"/>
  <c r="R783" i="9"/>
  <c r="S195" i="9"/>
  <c r="V195" i="9" s="1"/>
  <c r="R206" i="9"/>
  <c r="R223" i="9"/>
  <c r="S233" i="9"/>
  <c r="S253" i="9"/>
  <c r="V253" i="9" s="1"/>
  <c r="Z253" i="9" s="1"/>
  <c r="R261" i="9"/>
  <c r="S270" i="9"/>
  <c r="S279" i="9"/>
  <c r="S289" i="9"/>
  <c r="R301" i="9"/>
  <c r="R309" i="9"/>
  <c r="U309" i="9" s="1"/>
  <c r="R319" i="9"/>
  <c r="S323" i="9"/>
  <c r="W323" i="9" s="1"/>
  <c r="AA323" i="9" s="1"/>
  <c r="R331" i="9"/>
  <c r="S345" i="9"/>
  <c r="S356" i="9"/>
  <c r="R368" i="9"/>
  <c r="U368" i="9" s="1"/>
  <c r="Y368" i="9" s="1"/>
  <c r="R373" i="9"/>
  <c r="S392" i="9"/>
  <c r="S398" i="9"/>
  <c r="V398" i="9" s="1"/>
  <c r="S407" i="9"/>
  <c r="S431" i="9"/>
  <c r="S435" i="9"/>
  <c r="S442" i="9"/>
  <c r="V442" i="9" s="1"/>
  <c r="Z442" i="9" s="1"/>
  <c r="S446" i="9"/>
  <c r="R459" i="9"/>
  <c r="T459" i="9" s="1"/>
  <c r="X459" i="9" s="1"/>
  <c r="S465" i="9"/>
  <c r="V465" i="9" s="1"/>
  <c r="Z465" i="9" s="1"/>
  <c r="S481" i="9"/>
  <c r="S518" i="9"/>
  <c r="S526" i="9"/>
  <c r="V526" i="9" s="1"/>
  <c r="S541" i="9"/>
  <c r="R544" i="9"/>
  <c r="S550" i="9"/>
  <c r="R557" i="9"/>
  <c r="S563" i="9"/>
  <c r="R576" i="9"/>
  <c r="R604" i="9"/>
  <c r="T604" i="9" s="1"/>
  <c r="S620" i="9"/>
  <c r="V620" i="9" s="1"/>
  <c r="S623" i="9"/>
  <c r="S636" i="9"/>
  <c r="S638" i="9"/>
  <c r="S643" i="9"/>
  <c r="V643" i="9" s="1"/>
  <c r="Z643" i="9" s="1"/>
  <c r="S646" i="9"/>
  <c r="R651" i="9"/>
  <c r="S659" i="9"/>
  <c r="R662" i="9"/>
  <c r="R665" i="9"/>
  <c r="T665" i="9" s="1"/>
  <c r="S670" i="9"/>
  <c r="W670" i="9" s="1"/>
  <c r="R675" i="9"/>
  <c r="R682" i="9"/>
  <c r="U682" i="9" s="1"/>
  <c r="Y682" i="9" s="1"/>
  <c r="S685" i="9"/>
  <c r="S691" i="9"/>
  <c r="R696" i="9"/>
  <c r="R721" i="9"/>
  <c r="S731" i="9"/>
  <c r="R737" i="9"/>
  <c r="R764" i="9"/>
  <c r="S767" i="9"/>
  <c r="S781" i="9"/>
  <c r="S788" i="9"/>
  <c r="S792" i="9"/>
  <c r="R800" i="9"/>
  <c r="S806" i="9"/>
  <c r="W806" i="9" s="1"/>
  <c r="AA806" i="9" s="1"/>
  <c r="R827" i="9"/>
  <c r="S835" i="9"/>
  <c r="R843" i="9"/>
  <c r="T843" i="9" s="1"/>
  <c r="D18" i="9"/>
  <c r="R197" i="9"/>
  <c r="R213" i="9"/>
  <c r="R244" i="9"/>
  <c r="R295" i="9"/>
  <c r="U295" i="9" s="1"/>
  <c r="Y295" i="9" s="1"/>
  <c r="S301" i="9"/>
  <c r="V301" i="9" s="1"/>
  <c r="Z301" i="9" s="1"/>
  <c r="S368" i="9"/>
  <c r="R382" i="9"/>
  <c r="T382" i="9" s="1"/>
  <c r="X382" i="9" s="1"/>
  <c r="R387" i="9"/>
  <c r="R399" i="9"/>
  <c r="R402" i="9"/>
  <c r="R423" i="9"/>
  <c r="R427" i="9"/>
  <c r="R437" i="9"/>
  <c r="U437" i="9" s="1"/>
  <c r="S529" i="9"/>
  <c r="W529" i="9" s="1"/>
  <c r="AA529" i="9" s="1"/>
  <c r="S501" i="9"/>
  <c r="S495" i="9"/>
  <c r="V495" i="9" s="1"/>
  <c r="S486" i="9"/>
  <c r="R413" i="9"/>
  <c r="T413" i="9" s="1"/>
  <c r="R405" i="9"/>
  <c r="R394" i="9"/>
  <c r="R383" i="9"/>
  <c r="S366" i="9"/>
  <c r="S348" i="9"/>
  <c r="R323" i="9"/>
  <c r="T323" i="9" s="1"/>
  <c r="X323" i="9" s="1"/>
  <c r="S291" i="9"/>
  <c r="W291" i="9" s="1"/>
  <c r="AA291" i="9" s="1"/>
  <c r="R251" i="9"/>
  <c r="U251" i="9" s="1"/>
  <c r="Y251" i="9" s="1"/>
  <c r="R242" i="9"/>
  <c r="R218" i="9"/>
  <c r="T218" i="9" s="1"/>
  <c r="X218" i="9" s="1"/>
  <c r="T929" i="9"/>
  <c r="U929" i="9"/>
  <c r="Y929" i="9" s="1"/>
  <c r="U1560" i="9"/>
  <c r="T1412" i="9"/>
  <c r="AC1412" i="9"/>
  <c r="T1192" i="9"/>
  <c r="X1192" i="9" s="1"/>
  <c r="V1105" i="9"/>
  <c r="Z1105" i="9" s="1"/>
  <c r="AE1105" i="9"/>
  <c r="T1485" i="9"/>
  <c r="V605" i="9"/>
  <c r="W605" i="9"/>
  <c r="AA605" i="9" s="1"/>
  <c r="T1107" i="9"/>
  <c r="T862" i="9"/>
  <c r="W1636" i="9"/>
  <c r="AC1592" i="9"/>
  <c r="U327" i="9"/>
  <c r="W1110" i="9"/>
  <c r="AA1110" i="9" s="1"/>
  <c r="AD1584" i="9"/>
  <c r="W1584" i="9"/>
  <c r="AA1584" i="9" s="1"/>
  <c r="AB1301" i="9"/>
  <c r="V1196" i="9"/>
  <c r="Z1196" i="9" s="1"/>
  <c r="W1196" i="9"/>
  <c r="W1467" i="9"/>
  <c r="V1467" i="9"/>
  <c r="W686" i="9"/>
  <c r="AD686" i="9"/>
  <c r="U1347" i="9"/>
  <c r="T1101" i="9"/>
  <c r="V1285" i="9"/>
  <c r="W1285" i="9"/>
  <c r="W1086" i="9"/>
  <c r="T1387" i="9"/>
  <c r="U1455" i="9"/>
  <c r="U1093" i="9"/>
  <c r="Y1093" i="9" s="1"/>
  <c r="AC577" i="9"/>
  <c r="B17" i="9"/>
  <c r="D17" i="9"/>
  <c r="B19" i="9"/>
  <c r="T1395" i="9"/>
  <c r="T1316" i="9"/>
  <c r="U893" i="9"/>
  <c r="Y893" i="9" s="1"/>
  <c r="U572" i="9"/>
  <c r="Y572" i="9" s="1"/>
  <c r="AB572" i="9"/>
  <c r="T314" i="9"/>
  <c r="AC314" i="9"/>
  <c r="S402" i="9"/>
  <c r="R391" i="9"/>
  <c r="R384" i="9"/>
  <c r="R381" i="9"/>
  <c r="S375" i="9"/>
  <c r="S372" i="9"/>
  <c r="R344" i="9"/>
  <c r="S341" i="9"/>
  <c r="S338" i="9"/>
  <c r="S335" i="9"/>
  <c r="R275" i="9"/>
  <c r="S264" i="9"/>
  <c r="S255" i="9"/>
  <c r="S246" i="9"/>
  <c r="R219" i="9"/>
  <c r="S206" i="9"/>
  <c r="S197" i="9"/>
  <c r="D2" i="9"/>
  <c r="S188" i="9"/>
  <c r="S196" i="9"/>
  <c r="S204" i="9"/>
  <c r="S212" i="9"/>
  <c r="S220" i="9"/>
  <c r="S228" i="9"/>
  <c r="S236" i="9"/>
  <c r="S244" i="9"/>
  <c r="S252" i="9"/>
  <c r="S260" i="9"/>
  <c r="S268" i="9"/>
  <c r="S276" i="9"/>
  <c r="B3" i="9"/>
  <c r="B16" i="9" s="1"/>
  <c r="R198" i="9"/>
  <c r="R209" i="9"/>
  <c r="S215" i="9"/>
  <c r="S226" i="9"/>
  <c r="R237" i="9"/>
  <c r="R248" i="9"/>
  <c r="S254" i="9"/>
  <c r="R259" i="9"/>
  <c r="S265" i="9"/>
  <c r="R276" i="9"/>
  <c r="R289" i="9"/>
  <c r="R297" i="9"/>
  <c r="R305" i="9"/>
  <c r="R313" i="9"/>
  <c r="R321" i="9"/>
  <c r="R329" i="9"/>
  <c r="R337" i="9"/>
  <c r="R345" i="9"/>
  <c r="R353" i="9"/>
  <c r="R361" i="9"/>
  <c r="R369" i="9"/>
  <c r="R377" i="9"/>
  <c r="R385" i="9"/>
  <c r="D3" i="9"/>
  <c r="D16" i="9" s="1"/>
  <c r="S191" i="9"/>
  <c r="R195" i="9"/>
  <c r="R204" i="9"/>
  <c r="R208" i="9"/>
  <c r="S217" i="9"/>
  <c r="S230" i="9"/>
  <c r="R234" i="9"/>
  <c r="S243" i="9"/>
  <c r="R247" i="9"/>
  <c r="S256" i="9"/>
  <c r="S269" i="9"/>
  <c r="R273" i="9"/>
  <c r="S282" i="9"/>
  <c r="R287" i="9"/>
  <c r="S293" i="9"/>
  <c r="S304" i="9"/>
  <c r="R315" i="9"/>
  <c r="R326" i="9"/>
  <c r="S332" i="9"/>
  <c r="S343" i="9"/>
  <c r="R354" i="9"/>
  <c r="R365" i="9"/>
  <c r="S371" i="9"/>
  <c r="R376" i="9"/>
  <c r="S382" i="9"/>
  <c r="R388" i="9"/>
  <c r="R396" i="9"/>
  <c r="R404" i="9"/>
  <c r="R412" i="9"/>
  <c r="R420" i="9"/>
  <c r="R428" i="9"/>
  <c r="R436" i="9"/>
  <c r="R444" i="9"/>
  <c r="R452" i="9"/>
  <c r="R460" i="9"/>
  <c r="R468" i="9"/>
  <c r="R476" i="9"/>
  <c r="R484" i="9"/>
  <c r="R492" i="9"/>
  <c r="R500" i="9"/>
  <c r="R508" i="9"/>
  <c r="R516" i="9"/>
  <c r="R524" i="9"/>
  <c r="R190" i="9"/>
  <c r="S199" i="9"/>
  <c r="S203" i="9"/>
  <c r="R216" i="9"/>
  <c r="R229" i="9"/>
  <c r="S238" i="9"/>
  <c r="S242" i="9"/>
  <c r="R255" i="9"/>
  <c r="R268" i="9"/>
  <c r="S277" i="9"/>
  <c r="S281" i="9"/>
  <c r="R286" i="9"/>
  <c r="S292" i="9"/>
  <c r="B4" i="9"/>
  <c r="S223" i="9"/>
  <c r="R226" i="9"/>
  <c r="S229" i="9"/>
  <c r="R232" i="9"/>
  <c r="R235" i="9"/>
  <c r="R241" i="9"/>
  <c r="R278" i="9"/>
  <c r="S288" i="9"/>
  <c r="S295" i="9"/>
  <c r="S308" i="9"/>
  <c r="R312" i="9"/>
  <c r="S321" i="9"/>
  <c r="R325" i="9"/>
  <c r="S334" i="9"/>
  <c r="S347" i="9"/>
  <c r="R351" i="9"/>
  <c r="S360" i="9"/>
  <c r="R364" i="9"/>
  <c r="S373" i="9"/>
  <c r="S386" i="9"/>
  <c r="R397" i="9"/>
  <c r="R408" i="9"/>
  <c r="S414" i="9"/>
  <c r="R419" i="9"/>
  <c r="S425" i="9"/>
  <c r="S436" i="9"/>
  <c r="R447" i="9"/>
  <c r="S453" i="9"/>
  <c r="R458" i="9"/>
  <c r="S464" i="9"/>
  <c r="S475" i="9"/>
  <c r="R486" i="9"/>
  <c r="R497" i="9"/>
  <c r="S503" i="9"/>
  <c r="D4" i="9"/>
  <c r="R189" i="9"/>
  <c r="R192" i="9"/>
  <c r="S232" i="9"/>
  <c r="S235" i="9"/>
  <c r="R238" i="9"/>
  <c r="S241" i="9"/>
  <c r="R250" i="9"/>
  <c r="S278" i="9"/>
  <c r="R284" i="9"/>
  <c r="R291" i="9"/>
  <c r="R299" i="9"/>
  <c r="R303" i="9"/>
  <c r="S198" i="9"/>
  <c r="S208" i="9"/>
  <c r="R220" i="9"/>
  <c r="S237" i="9"/>
  <c r="R271" i="9"/>
  <c r="S286" i="9"/>
  <c r="R294" i="9"/>
  <c r="S297" i="9"/>
  <c r="S303" i="9"/>
  <c r="S313" i="9"/>
  <c r="S320" i="9"/>
  <c r="S331" i="9"/>
  <c r="R338" i="9"/>
  <c r="S349" i="9"/>
  <c r="R356" i="9"/>
  <c r="R363" i="9"/>
  <c r="S374" i="9"/>
  <c r="S381" i="9"/>
  <c r="S389" i="9"/>
  <c r="R393" i="9"/>
  <c r="R406" i="9"/>
  <c r="S415" i="9"/>
  <c r="S419" i="9"/>
  <c r="R432" i="9"/>
  <c r="R445" i="9"/>
  <c r="S454" i="9"/>
  <c r="S458" i="9"/>
  <c r="R471" i="9"/>
  <c r="S484" i="9"/>
  <c r="S493" i="9"/>
  <c r="S497" i="9"/>
  <c r="R506" i="9"/>
  <c r="S512" i="9"/>
  <c r="S523" i="9"/>
  <c r="R530" i="9"/>
  <c r="R538" i="9"/>
  <c r="R546" i="9"/>
  <c r="R554" i="9"/>
  <c r="R562" i="9"/>
  <c r="R570" i="9"/>
  <c r="R578" i="9"/>
  <c r="R586" i="9"/>
  <c r="R594" i="9"/>
  <c r="R602" i="9"/>
  <c r="R610" i="9"/>
  <c r="R618" i="9"/>
  <c r="R626" i="9"/>
  <c r="R634" i="9"/>
  <c r="R642" i="9"/>
  <c r="U974" i="9" l="1"/>
  <c r="Y974" i="9" s="1"/>
  <c r="W1103" i="9"/>
  <c r="AA1103" i="9" s="1"/>
  <c r="AB1232" i="9"/>
  <c r="V863" i="9"/>
  <c r="Z863" i="9" s="1"/>
  <c r="V1596" i="9"/>
  <c r="Z1596" i="9" s="1"/>
  <c r="U912" i="9"/>
  <c r="T1235" i="9"/>
  <c r="X1235" i="9" s="1"/>
  <c r="U1513" i="9"/>
  <c r="Y1513" i="9" s="1"/>
  <c r="V427" i="9"/>
  <c r="AC1618" i="9"/>
  <c r="U1013" i="9"/>
  <c r="AC1013" i="9" s="1"/>
  <c r="U1215" i="9"/>
  <c r="Y1215" i="9" s="1"/>
  <c r="W702" i="9"/>
  <c r="AA702" i="9" s="1"/>
  <c r="AB990" i="9"/>
  <c r="T1081" i="9"/>
  <c r="X1081" i="9" s="1"/>
  <c r="W1483" i="9"/>
  <c r="AA1483" i="9" s="1"/>
  <c r="V1376" i="9"/>
  <c r="Z1376" i="9" s="1"/>
  <c r="U488" i="9"/>
  <c r="Y488" i="9" s="1"/>
  <c r="AE1547" i="9"/>
  <c r="V1021" i="9"/>
  <c r="AD1021" i="9" s="1"/>
  <c r="T869" i="9"/>
  <c r="X869" i="9" s="1"/>
  <c r="V1449" i="9"/>
  <c r="Z1449" i="9" s="1"/>
  <c r="T1458" i="9"/>
  <c r="V492" i="9"/>
  <c r="U1232" i="9"/>
  <c r="Y1232" i="9" s="1"/>
  <c r="AB488" i="9"/>
  <c r="T776" i="9"/>
  <c r="X776" i="9" s="1"/>
  <c r="T1037" i="9"/>
  <c r="X1037" i="9" s="1"/>
  <c r="U1472" i="9"/>
  <c r="Y1472" i="9" s="1"/>
  <c r="V504" i="9"/>
  <c r="AE863" i="9"/>
  <c r="U873" i="9"/>
  <c r="Y873" i="9" s="1"/>
  <c r="W1480" i="9"/>
  <c r="U1496" i="9"/>
  <c r="Y1496" i="9" s="1"/>
  <c r="AD190" i="9"/>
  <c r="U1301" i="9"/>
  <c r="Y1301" i="9" s="1"/>
  <c r="AB1102" i="9"/>
  <c r="AE427" i="9"/>
  <c r="W190" i="9"/>
  <c r="T1302" i="9"/>
  <c r="X1302" i="9" s="1"/>
  <c r="T833" i="9"/>
  <c r="AB833" i="9" s="1"/>
  <c r="AD1441" i="9"/>
  <c r="U924" i="9"/>
  <c r="Y924" i="9" s="1"/>
  <c r="T1635" i="9"/>
  <c r="X1635" i="9" s="1"/>
  <c r="W1353" i="9"/>
  <c r="AA1353" i="9" s="1"/>
  <c r="T1583" i="9"/>
  <c r="X1583" i="9" s="1"/>
  <c r="AC523" i="9"/>
  <c r="AD1221" i="9"/>
  <c r="V1424" i="9"/>
  <c r="Z1424" i="9" s="1"/>
  <c r="V1585" i="9"/>
  <c r="Z1585" i="9" s="1"/>
  <c r="U464" i="9"/>
  <c r="Y464" i="9" s="1"/>
  <c r="U622" i="9"/>
  <c r="AC622" i="9" s="1"/>
  <c r="W1563" i="9"/>
  <c r="AA1563" i="9" s="1"/>
  <c r="T548" i="9"/>
  <c r="AD982" i="9"/>
  <c r="U1207" i="9"/>
  <c r="Y1207" i="9" s="1"/>
  <c r="W1100" i="9"/>
  <c r="AA1100" i="9" s="1"/>
  <c r="AD555" i="9"/>
  <c r="W1609" i="9"/>
  <c r="AE1609" i="9" s="1"/>
  <c r="T577" i="9"/>
  <c r="AB577" i="9" s="1"/>
  <c r="AE385" i="9"/>
  <c r="U539" i="9"/>
  <c r="Y539" i="9" s="1"/>
  <c r="T688" i="9"/>
  <c r="X688" i="9" s="1"/>
  <c r="W1334" i="9"/>
  <c r="AA1334" i="9" s="1"/>
  <c r="W1226" i="9"/>
  <c r="AA1226" i="9" s="1"/>
  <c r="T640" i="9"/>
  <c r="X640" i="9" s="1"/>
  <c r="AB1652" i="9"/>
  <c r="AD554" i="9"/>
  <c r="U1510" i="9"/>
  <c r="Y1510" i="9" s="1"/>
  <c r="U1682" i="9"/>
  <c r="Y1682" i="9" s="1"/>
  <c r="U1652" i="9"/>
  <c r="AC1652" i="9" s="1"/>
  <c r="AC548" i="9"/>
  <c r="AC201" i="9"/>
  <c r="W915" i="9"/>
  <c r="AB1173" i="9"/>
  <c r="V1597" i="9"/>
  <c r="Z1597" i="9" s="1"/>
  <c r="AE1641" i="9"/>
  <c r="W554" i="9"/>
  <c r="AA554" i="9" s="1"/>
  <c r="U1386" i="9"/>
  <c r="AC1386" i="9" s="1"/>
  <c r="V870" i="9"/>
  <c r="AD870" i="9" s="1"/>
  <c r="W664" i="9"/>
  <c r="AE664" i="9" s="1"/>
  <c r="U1113" i="9"/>
  <c r="Y1113" i="9" s="1"/>
  <c r="T201" i="9"/>
  <c r="X201" i="9" s="1"/>
  <c r="V1641" i="9"/>
  <c r="AD1641" i="9" s="1"/>
  <c r="W883" i="9"/>
  <c r="AE883" i="9" s="1"/>
  <c r="U887" i="9"/>
  <c r="Y887" i="9" s="1"/>
  <c r="T1391" i="9"/>
  <c r="AB1391" i="9" s="1"/>
  <c r="V1453" i="9"/>
  <c r="T1306" i="9"/>
  <c r="X1306" i="9" s="1"/>
  <c r="U1173" i="9"/>
  <c r="T1633" i="9"/>
  <c r="AB1633" i="9" s="1"/>
  <c r="AB913" i="9"/>
  <c r="U1219" i="9"/>
  <c r="Y1219" i="9" s="1"/>
  <c r="W369" i="9"/>
  <c r="AA369" i="9" s="1"/>
  <c r="W1441" i="9"/>
  <c r="AA1441" i="9" s="1"/>
  <c r="U641" i="9"/>
  <c r="Y641" i="9" s="1"/>
  <c r="W1001" i="9"/>
  <c r="AA1001" i="9" s="1"/>
  <c r="T1141" i="9"/>
  <c r="X1141" i="9" s="1"/>
  <c r="V813" i="9"/>
  <c r="AD813" i="9" s="1"/>
  <c r="T805" i="9"/>
  <c r="X805" i="9" s="1"/>
  <c r="W1657" i="9"/>
  <c r="AA1657" i="9" s="1"/>
  <c r="AB1028" i="9"/>
  <c r="W1361" i="9"/>
  <c r="AA1361" i="9" s="1"/>
  <c r="W1383" i="9"/>
  <c r="AA1383" i="9" s="1"/>
  <c r="W575" i="9"/>
  <c r="AA575" i="9" s="1"/>
  <c r="U1613" i="9"/>
  <c r="Y1613" i="9" s="1"/>
  <c r="U876" i="9"/>
  <c r="Y876" i="9" s="1"/>
  <c r="V1430" i="9"/>
  <c r="Z1430" i="9" s="1"/>
  <c r="T627" i="9"/>
  <c r="X627" i="9" s="1"/>
  <c r="AC1143" i="9"/>
  <c r="V1220" i="9"/>
  <c r="Z1220" i="9" s="1"/>
  <c r="W1671" i="9"/>
  <c r="AA1671" i="9" s="1"/>
  <c r="AC1410" i="9"/>
  <c r="V1154" i="9"/>
  <c r="Z1154" i="9" s="1"/>
  <c r="U1128" i="9"/>
  <c r="Y1128" i="9" s="1"/>
  <c r="U1488" i="9"/>
  <c r="Y1488" i="9" s="1"/>
  <c r="AB300" i="9"/>
  <c r="AD858" i="9"/>
  <c r="T1581" i="9"/>
  <c r="AB1581" i="9" s="1"/>
  <c r="U300" i="9"/>
  <c r="Y300" i="9" s="1"/>
  <c r="AC1582" i="9"/>
  <c r="W1658" i="9"/>
  <c r="AE1658" i="9" s="1"/>
  <c r="T1618" i="9"/>
  <c r="X1618" i="9" s="1"/>
  <c r="AD1483" i="9"/>
  <c r="AD1079" i="9"/>
  <c r="V1071" i="9"/>
  <c r="Z1071" i="9" s="1"/>
  <c r="T1401" i="9"/>
  <c r="X1401" i="9" s="1"/>
  <c r="U659" i="9"/>
  <c r="Y659" i="9" s="1"/>
  <c r="T449" i="9"/>
  <c r="AB449" i="9" s="1"/>
  <c r="T588" i="9"/>
  <c r="X588" i="9" s="1"/>
  <c r="AE618" i="9"/>
  <c r="AE1154" i="9"/>
  <c r="V315" i="9"/>
  <c r="Z315" i="9" s="1"/>
  <c r="AC1506" i="9"/>
  <c r="T750" i="9"/>
  <c r="X750" i="9" s="1"/>
  <c r="V831" i="9"/>
  <c r="AD831" i="9" s="1"/>
  <c r="AD878" i="9"/>
  <c r="U671" i="9"/>
  <c r="Y671" i="9" s="1"/>
  <c r="W609" i="9"/>
  <c r="AA609" i="9" s="1"/>
  <c r="W611" i="9"/>
  <c r="AA611" i="9" s="1"/>
  <c r="AB873" i="9"/>
  <c r="T1314" i="9"/>
  <c r="AB1314" i="9" s="1"/>
  <c r="T1216" i="9"/>
  <c r="AB1216" i="9" s="1"/>
  <c r="T1582" i="9"/>
  <c r="X1582" i="9" s="1"/>
  <c r="W981" i="9"/>
  <c r="T1300" i="9"/>
  <c r="X1300" i="9" s="1"/>
  <c r="W189" i="9"/>
  <c r="AA189" i="9" s="1"/>
  <c r="V985" i="9"/>
  <c r="Z985" i="9" s="1"/>
  <c r="V1330" i="9"/>
  <c r="Z1330" i="9" s="1"/>
  <c r="U1405" i="9"/>
  <c r="Y1405" i="9" s="1"/>
  <c r="U1088" i="9"/>
  <c r="Y1088" i="9" s="1"/>
  <c r="T846" i="9"/>
  <c r="X846" i="9" s="1"/>
  <c r="U1178" i="9"/>
  <c r="Y1178" i="9" s="1"/>
  <c r="W878" i="9"/>
  <c r="AE878" i="9" s="1"/>
  <c r="V618" i="9"/>
  <c r="Z618" i="9" s="1"/>
  <c r="T1371" i="9"/>
  <c r="X1371" i="9" s="1"/>
  <c r="T1097" i="9"/>
  <c r="X1097" i="9" s="1"/>
  <c r="V1067" i="9"/>
  <c r="Z1067" i="9" s="1"/>
  <c r="AE492" i="9"/>
  <c r="V1132" i="9"/>
  <c r="Z1132" i="9" s="1"/>
  <c r="W1317" i="9"/>
  <c r="AA1317" i="9" s="1"/>
  <c r="U1078" i="9"/>
  <c r="Y1078" i="9" s="1"/>
  <c r="T1410" i="9"/>
  <c r="AB1410" i="9" s="1"/>
  <c r="W1561" i="9"/>
  <c r="AE1561" i="9" s="1"/>
  <c r="V1561" i="9"/>
  <c r="Z1561" i="9" s="1"/>
  <c r="U1163" i="9"/>
  <c r="Y1163" i="9" s="1"/>
  <c r="T1163" i="9"/>
  <c r="X1163" i="9" s="1"/>
  <c r="V1087" i="9"/>
  <c r="Z1087" i="9" s="1"/>
  <c r="W1087" i="9"/>
  <c r="AA1087" i="9" s="1"/>
  <c r="V892" i="9"/>
  <c r="Z892" i="9" s="1"/>
  <c r="W892" i="9"/>
  <c r="AA892" i="9" s="1"/>
  <c r="T623" i="9"/>
  <c r="X623" i="9" s="1"/>
  <c r="U623" i="9"/>
  <c r="AC623" i="9" s="1"/>
  <c r="T1231" i="9"/>
  <c r="X1231" i="9" s="1"/>
  <c r="U1231" i="9"/>
  <c r="Y1231" i="9" s="1"/>
  <c r="U807" i="9"/>
  <c r="Y807" i="9" s="1"/>
  <c r="W1390" i="9"/>
  <c r="AA1390" i="9" s="1"/>
  <c r="V1390" i="9"/>
  <c r="Z1390" i="9" s="1"/>
  <c r="V1545" i="9"/>
  <c r="Z1545" i="9" s="1"/>
  <c r="W1545" i="9"/>
  <c r="AA1545" i="9" s="1"/>
  <c r="V1316" i="9"/>
  <c r="Z1316" i="9" s="1"/>
  <c r="W1316" i="9"/>
  <c r="AA1316" i="9" s="1"/>
  <c r="T1334" i="9"/>
  <c r="X1334" i="9" s="1"/>
  <c r="U1334" i="9"/>
  <c r="Y1334" i="9" s="1"/>
  <c r="AB1334" i="9"/>
  <c r="T1575" i="9"/>
  <c r="X1575" i="9" s="1"/>
  <c r="U1658" i="9"/>
  <c r="Y1658" i="9" s="1"/>
  <c r="U1295" i="9"/>
  <c r="Y1295" i="9" s="1"/>
  <c r="T1295" i="9"/>
  <c r="AB1295" i="9" s="1"/>
  <c r="V1578" i="9"/>
  <c r="Z1578" i="9" s="1"/>
  <c r="W1578" i="9"/>
  <c r="AA1578" i="9" s="1"/>
  <c r="U1382" i="9"/>
  <c r="Y1382" i="9" s="1"/>
  <c r="T1382" i="9"/>
  <c r="X1382" i="9" s="1"/>
  <c r="W507" i="9"/>
  <c r="AA507" i="9" s="1"/>
  <c r="AE507" i="9"/>
  <c r="V578" i="9"/>
  <c r="Z578" i="9" s="1"/>
  <c r="W578" i="9"/>
  <c r="AE578" i="9" s="1"/>
  <c r="V463" i="9"/>
  <c r="W463" i="9"/>
  <c r="AA463" i="9" s="1"/>
  <c r="V889" i="9"/>
  <c r="W889" i="9"/>
  <c r="AA889" i="9" s="1"/>
  <c r="T1671" i="9"/>
  <c r="X1671" i="9" s="1"/>
  <c r="T807" i="9"/>
  <c r="AB807" i="9" s="1"/>
  <c r="T982" i="9"/>
  <c r="X982" i="9" s="1"/>
  <c r="V1309" i="9"/>
  <c r="Z1309" i="9" s="1"/>
  <c r="W1309" i="9"/>
  <c r="AA1309" i="9" s="1"/>
  <c r="V1443" i="9"/>
  <c r="Z1443" i="9" s="1"/>
  <c r="W1443" i="9"/>
  <c r="AE1443" i="9" s="1"/>
  <c r="T1308" i="9"/>
  <c r="X1308" i="9" s="1"/>
  <c r="AB1308" i="9"/>
  <c r="U1308" i="9"/>
  <c r="Y1308" i="9" s="1"/>
  <c r="T1642" i="9"/>
  <c r="AB1642" i="9" s="1"/>
  <c r="U1642" i="9"/>
  <c r="Y1642" i="9" s="1"/>
  <c r="V1322" i="9"/>
  <c r="W1322" i="9"/>
  <c r="AA1322" i="9" s="1"/>
  <c r="T646" i="9"/>
  <c r="U646" i="9"/>
  <c r="Y646" i="9" s="1"/>
  <c r="V908" i="9"/>
  <c r="W908" i="9"/>
  <c r="AA908" i="9" s="1"/>
  <c r="U1090" i="9"/>
  <c r="Y1090" i="9" s="1"/>
  <c r="V597" i="9"/>
  <c r="Z597" i="9" s="1"/>
  <c r="W597" i="9"/>
  <c r="AA597" i="9" s="1"/>
  <c r="V869" i="9"/>
  <c r="Z869" i="9" s="1"/>
  <c r="AD869" i="9"/>
  <c r="U875" i="9"/>
  <c r="Y875" i="9" s="1"/>
  <c r="T875" i="9"/>
  <c r="AB875" i="9" s="1"/>
  <c r="W355" i="9"/>
  <c r="V355" i="9"/>
  <c r="Z355" i="9" s="1"/>
  <c r="U1010" i="9"/>
  <c r="AC1010" i="9" s="1"/>
  <c r="T1010" i="9"/>
  <c r="X1010" i="9" s="1"/>
  <c r="T910" i="9"/>
  <c r="X910" i="9" s="1"/>
  <c r="U910" i="9"/>
  <c r="Y910" i="9" s="1"/>
  <c r="W1079" i="9"/>
  <c r="AA1079" i="9" s="1"/>
  <c r="W858" i="9"/>
  <c r="AA858" i="9" s="1"/>
  <c r="U1348" i="9"/>
  <c r="Y1348" i="9" s="1"/>
  <c r="T963" i="9"/>
  <c r="X963" i="9" s="1"/>
  <c r="T1476" i="9"/>
  <c r="X1476" i="9" s="1"/>
  <c r="T1506" i="9"/>
  <c r="AB1506" i="9" s="1"/>
  <c r="V1675" i="9"/>
  <c r="Z1675" i="9" s="1"/>
  <c r="W1675" i="9"/>
  <c r="AA1675" i="9" s="1"/>
  <c r="T1168" i="9"/>
  <c r="X1168" i="9" s="1"/>
  <c r="U1168" i="9"/>
  <c r="Y1168" i="9" s="1"/>
  <c r="V1535" i="9"/>
  <c r="Z1535" i="9" s="1"/>
  <c r="W1535" i="9"/>
  <c r="AA1535" i="9" s="1"/>
  <c r="U481" i="9"/>
  <c r="Y481" i="9" s="1"/>
  <c r="T481" i="9"/>
  <c r="X481" i="9" s="1"/>
  <c r="V1307" i="9"/>
  <c r="AD1307" i="9" s="1"/>
  <c r="W1307" i="9"/>
  <c r="AA1307" i="9" s="1"/>
  <c r="T1299" i="9"/>
  <c r="X1299" i="9" s="1"/>
  <c r="W1210" i="9"/>
  <c r="AA1210" i="9" s="1"/>
  <c r="V1210" i="9"/>
  <c r="AD1210" i="9" s="1"/>
  <c r="U1320" i="9"/>
  <c r="Y1320" i="9" s="1"/>
  <c r="T1320" i="9"/>
  <c r="X1320" i="9" s="1"/>
  <c r="T853" i="9"/>
  <c r="X853" i="9" s="1"/>
  <c r="AB853" i="9"/>
  <c r="W439" i="9"/>
  <c r="AA439" i="9" s="1"/>
  <c r="V439" i="9"/>
  <c r="Z439" i="9" s="1"/>
  <c r="W471" i="9"/>
  <c r="AA471" i="9" s="1"/>
  <c r="V471" i="9"/>
  <c r="Z471" i="9" s="1"/>
  <c r="T1209" i="9"/>
  <c r="X1209" i="9" s="1"/>
  <c r="U1209" i="9"/>
  <c r="Y1209" i="9" s="1"/>
  <c r="W899" i="9"/>
  <c r="AA899" i="9" s="1"/>
  <c r="V899" i="9"/>
  <c r="Z899" i="9" s="1"/>
  <c r="U1124" i="9"/>
  <c r="T1124" i="9"/>
  <c r="X1124" i="9" s="1"/>
  <c r="U1226" i="9"/>
  <c r="Y1226" i="9" s="1"/>
  <c r="AC1226" i="9"/>
  <c r="V258" i="9"/>
  <c r="Z258" i="9" s="1"/>
  <c r="V585" i="9"/>
  <c r="Z585" i="9" s="1"/>
  <c r="W585" i="9"/>
  <c r="AA585" i="9" s="1"/>
  <c r="T654" i="9"/>
  <c r="X654" i="9" s="1"/>
  <c r="AB654" i="9"/>
  <c r="W272" i="9"/>
  <c r="AA272" i="9" s="1"/>
  <c r="V272" i="9"/>
  <c r="AD272" i="9" s="1"/>
  <c r="W851" i="9"/>
  <c r="AA851" i="9" s="1"/>
  <c r="V851" i="9"/>
  <c r="AD851" i="9" s="1"/>
  <c r="U904" i="9"/>
  <c r="Y904" i="9" s="1"/>
  <c r="T904" i="9"/>
  <c r="X904" i="9" s="1"/>
  <c r="V294" i="9"/>
  <c r="Z294" i="9" s="1"/>
  <c r="W294" i="9"/>
  <c r="AA294" i="9" s="1"/>
  <c r="V1126" i="9"/>
  <c r="W1126" i="9"/>
  <c r="AA1126" i="9" s="1"/>
  <c r="W602" i="9"/>
  <c r="AA602" i="9" s="1"/>
  <c r="U1102" i="9"/>
  <c r="Y1102" i="9" s="1"/>
  <c r="AC875" i="9"/>
  <c r="AD1237" i="9"/>
  <c r="AB912" i="9"/>
  <c r="W225" i="9"/>
  <c r="AA225" i="9" s="1"/>
  <c r="AE326" i="9"/>
  <c r="V1240" i="9"/>
  <c r="Z1240" i="9" s="1"/>
  <c r="W1602" i="9"/>
  <c r="AA1602" i="9" s="1"/>
  <c r="AC1571" i="9"/>
  <c r="U839" i="9"/>
  <c r="AC839" i="9" s="1"/>
  <c r="W1209" i="9"/>
  <c r="AA1209" i="9" s="1"/>
  <c r="T1132" i="9"/>
  <c r="X1132" i="9" s="1"/>
  <c r="V1247" i="9"/>
  <c r="AD1247" i="9" s="1"/>
  <c r="T989" i="9"/>
  <c r="AB989" i="9" s="1"/>
  <c r="W1237" i="9"/>
  <c r="AA1237" i="9" s="1"/>
  <c r="V326" i="9"/>
  <c r="Z326" i="9" s="1"/>
  <c r="AD1328" i="9"/>
  <c r="T1571" i="9"/>
  <c r="AB1571" i="9" s="1"/>
  <c r="AD873" i="9"/>
  <c r="AE1588" i="9"/>
  <c r="U946" i="9"/>
  <c r="Y946" i="9" s="1"/>
  <c r="W766" i="9"/>
  <c r="AE766" i="9" s="1"/>
  <c r="V766" i="9"/>
  <c r="AD766" i="9" s="1"/>
  <c r="U258" i="9"/>
  <c r="Y258" i="9" s="1"/>
  <c r="AE1330" i="9"/>
  <c r="AE1449" i="9"/>
  <c r="AB1053" i="9"/>
  <c r="U906" i="9"/>
  <c r="Y906" i="9" s="1"/>
  <c r="U903" i="9"/>
  <c r="Y903" i="9" s="1"/>
  <c r="AC1623" i="9"/>
  <c r="U1094" i="9"/>
  <c r="Y1094" i="9" s="1"/>
  <c r="W873" i="9"/>
  <c r="AA873" i="9" s="1"/>
  <c r="W1221" i="9"/>
  <c r="AA1221" i="9" s="1"/>
  <c r="V1054" i="9"/>
  <c r="AD1054" i="9" s="1"/>
  <c r="AD1168" i="9"/>
  <c r="AB1397" i="9"/>
  <c r="V930" i="9"/>
  <c r="Z930" i="9" s="1"/>
  <c r="V1360" i="9"/>
  <c r="AD1360" i="9" s="1"/>
  <c r="T1254" i="9"/>
  <c r="AB1254" i="9" s="1"/>
  <c r="W1472" i="9"/>
  <c r="AA1472" i="9" s="1"/>
  <c r="W1147" i="9"/>
  <c r="AA1147" i="9" s="1"/>
  <c r="U913" i="9"/>
  <c r="Y913" i="9" s="1"/>
  <c r="AC1671" i="9"/>
  <c r="V684" i="9"/>
  <c r="Z684" i="9" s="1"/>
  <c r="W1185" i="9"/>
  <c r="AE1185" i="9" s="1"/>
  <c r="U1116" i="9"/>
  <c r="Y1116" i="9" s="1"/>
  <c r="W739" i="9"/>
  <c r="AA739" i="9" s="1"/>
  <c r="W365" i="9"/>
  <c r="AA365" i="9" s="1"/>
  <c r="W566" i="9"/>
  <c r="AA566" i="9" s="1"/>
  <c r="V1661" i="9"/>
  <c r="Z1661" i="9" s="1"/>
  <c r="W420" i="9"/>
  <c r="AA420" i="9" s="1"/>
  <c r="T1444" i="9"/>
  <c r="X1444" i="9" s="1"/>
  <c r="U1115" i="9"/>
  <c r="Y1115" i="9" s="1"/>
  <c r="W555" i="9"/>
  <c r="AA555" i="9" s="1"/>
  <c r="U1125" i="9"/>
  <c r="Y1125" i="9" s="1"/>
  <c r="V918" i="9"/>
  <c r="AD918" i="9" s="1"/>
  <c r="T1143" i="9"/>
  <c r="X1143" i="9" s="1"/>
  <c r="W880" i="9"/>
  <c r="AA880" i="9" s="1"/>
  <c r="U1136" i="9"/>
  <c r="Y1136" i="9" s="1"/>
  <c r="V390" i="9"/>
  <c r="Z390" i="9" s="1"/>
  <c r="U881" i="9"/>
  <c r="Y881" i="9" s="1"/>
  <c r="U885" i="9"/>
  <c r="Y885" i="9" s="1"/>
  <c r="AD1002" i="9"/>
  <c r="V1137" i="9"/>
  <c r="Z1137" i="9" s="1"/>
  <c r="V1659" i="9"/>
  <c r="AD1659" i="9" s="1"/>
  <c r="U1005" i="9"/>
  <c r="Y1005" i="9" s="1"/>
  <c r="W1447" i="9"/>
  <c r="AE1447" i="9" s="1"/>
  <c r="AB1005" i="9"/>
  <c r="AD1001" i="9"/>
  <c r="W1035" i="9"/>
  <c r="AA1035" i="9" s="1"/>
  <c r="U935" i="9"/>
  <c r="Y935" i="9" s="1"/>
  <c r="V631" i="9"/>
  <c r="Z631" i="9" s="1"/>
  <c r="T1242" i="9"/>
  <c r="X1242" i="9" s="1"/>
  <c r="U985" i="9"/>
  <c r="AC985" i="9" s="1"/>
  <c r="V866" i="9"/>
  <c r="Z866" i="9" s="1"/>
  <c r="T1009" i="9"/>
  <c r="AB1009" i="9" s="1"/>
  <c r="AC1563" i="9"/>
  <c r="U1092" i="9"/>
  <c r="Y1092" i="9" s="1"/>
  <c r="T1123" i="9"/>
  <c r="X1123" i="9" s="1"/>
  <c r="W1355" i="9"/>
  <c r="AE1355" i="9" s="1"/>
  <c r="AC1146" i="9"/>
  <c r="AD1339" i="9"/>
  <c r="U1487" i="9"/>
  <c r="Y1487" i="9" s="1"/>
  <c r="T1146" i="9"/>
  <c r="X1146" i="9" s="1"/>
  <c r="W410" i="9"/>
  <c r="AA410" i="9" s="1"/>
  <c r="T677" i="9"/>
  <c r="AB677" i="9" s="1"/>
  <c r="W1293" i="9"/>
  <c r="AE1293" i="9" s="1"/>
  <c r="U1011" i="9"/>
  <c r="Y1011" i="9" s="1"/>
  <c r="W855" i="9"/>
  <c r="AA855" i="9" s="1"/>
  <c r="W1610" i="9"/>
  <c r="AA1610" i="9" s="1"/>
  <c r="V675" i="9"/>
  <c r="Z675" i="9" s="1"/>
  <c r="W745" i="9"/>
  <c r="AA745" i="9" s="1"/>
  <c r="U1169" i="9"/>
  <c r="Y1169" i="9" s="1"/>
  <c r="AD842" i="9"/>
  <c r="T888" i="9"/>
  <c r="X888" i="9" s="1"/>
  <c r="U415" i="9"/>
  <c r="Y415" i="9" s="1"/>
  <c r="AD1185" i="9"/>
  <c r="U919" i="9"/>
  <c r="Y919" i="9" s="1"/>
  <c r="W842" i="9"/>
  <c r="AA842" i="9" s="1"/>
  <c r="W887" i="9"/>
  <c r="AE887" i="9" s="1"/>
  <c r="V657" i="9"/>
  <c r="AD657" i="9" s="1"/>
  <c r="T624" i="9"/>
  <c r="X624" i="9" s="1"/>
  <c r="AB644" i="9"/>
  <c r="AE657" i="9"/>
  <c r="U1596" i="9"/>
  <c r="Y1596" i="9" s="1"/>
  <c r="V1033" i="9"/>
  <c r="AD1033" i="9" s="1"/>
  <c r="AB1596" i="9"/>
  <c r="U1471" i="9"/>
  <c r="Y1471" i="9" s="1"/>
  <c r="T1264" i="9"/>
  <c r="X1264" i="9" s="1"/>
  <c r="AD968" i="9"/>
  <c r="W979" i="9"/>
  <c r="AE979" i="9" s="1"/>
  <c r="U454" i="9"/>
  <c r="Y454" i="9" s="1"/>
  <c r="T1441" i="9"/>
  <c r="X1441" i="9" s="1"/>
  <c r="W865" i="9"/>
  <c r="AA865" i="9" s="1"/>
  <c r="U1369" i="9"/>
  <c r="Y1369" i="9" s="1"/>
  <c r="W1677" i="9"/>
  <c r="AA1677" i="9" s="1"/>
  <c r="U1339" i="9"/>
  <c r="Y1339" i="9" s="1"/>
  <c r="W1444" i="9"/>
  <c r="AE1444" i="9" s="1"/>
  <c r="W336" i="9"/>
  <c r="AA336" i="9" s="1"/>
  <c r="T1411" i="9"/>
  <c r="X1411" i="9" s="1"/>
  <c r="V352" i="9"/>
  <c r="Z352" i="9" s="1"/>
  <c r="AC591" i="9"/>
  <c r="V487" i="9"/>
  <c r="Z487" i="9" s="1"/>
  <c r="U1612" i="9"/>
  <c r="AC1612" i="9" s="1"/>
  <c r="U1249" i="9"/>
  <c r="Y1249" i="9" s="1"/>
  <c r="AB1513" i="9"/>
  <c r="W1135" i="9"/>
  <c r="AE1135" i="9" s="1"/>
  <c r="W987" i="9"/>
  <c r="AA987" i="9" s="1"/>
  <c r="W1004" i="9"/>
  <c r="AE1004" i="9" s="1"/>
  <c r="U563" i="9"/>
  <c r="Y563" i="9" s="1"/>
  <c r="W250" i="9"/>
  <c r="AA250" i="9" s="1"/>
  <c r="U706" i="9"/>
  <c r="Y706" i="9" s="1"/>
  <c r="AD403" i="9"/>
  <c r="AE564" i="9"/>
  <c r="AD553" i="9"/>
  <c r="V266" i="9"/>
  <c r="AD266" i="9" s="1"/>
  <c r="W982" i="9"/>
  <c r="AA982" i="9" s="1"/>
  <c r="AD1004" i="9"/>
  <c r="V1388" i="9"/>
  <c r="Z1388" i="9" s="1"/>
  <c r="W1223" i="9"/>
  <c r="AA1223" i="9" s="1"/>
  <c r="W379" i="9"/>
  <c r="AA379" i="9" s="1"/>
  <c r="T1406" i="9"/>
  <c r="AB1406" i="9" s="1"/>
  <c r="W1343" i="9"/>
  <c r="AA1343" i="9" s="1"/>
  <c r="V678" i="9"/>
  <c r="AD678" i="9" s="1"/>
  <c r="U350" i="9"/>
  <c r="Y350" i="9" s="1"/>
  <c r="U961" i="9"/>
  <c r="Y961" i="9" s="1"/>
  <c r="W1591" i="9"/>
  <c r="AA1591" i="9" s="1"/>
  <c r="T1344" i="9"/>
  <c r="X1344" i="9" s="1"/>
  <c r="W1387" i="9"/>
  <c r="AA1387" i="9" s="1"/>
  <c r="V1236" i="9"/>
  <c r="Z1236" i="9" s="1"/>
  <c r="AE258" i="9"/>
  <c r="W910" i="9"/>
  <c r="AA910" i="9" s="1"/>
  <c r="T1384" i="9"/>
  <c r="X1384" i="9" s="1"/>
  <c r="AD1387" i="9"/>
  <c r="AE631" i="9"/>
  <c r="AB1471" i="9"/>
  <c r="V564" i="9"/>
  <c r="AD564" i="9" s="1"/>
  <c r="AE266" i="9"/>
  <c r="V517" i="9"/>
  <c r="AD517" i="9" s="1"/>
  <c r="W1364" i="9"/>
  <c r="AE1364" i="9" s="1"/>
  <c r="AD1482" i="9"/>
  <c r="V1231" i="9"/>
  <c r="AD1231" i="9" s="1"/>
  <c r="W1153" i="9"/>
  <c r="AA1153" i="9" s="1"/>
  <c r="V1590" i="9"/>
  <c r="AD1590" i="9" s="1"/>
  <c r="U1135" i="9"/>
  <c r="Y1135" i="9" s="1"/>
  <c r="T611" i="9"/>
  <c r="X611" i="9" s="1"/>
  <c r="W1358" i="9"/>
  <c r="AE1358" i="9" s="1"/>
  <c r="U1417" i="9"/>
  <c r="Y1417" i="9" s="1"/>
  <c r="T1639" i="9"/>
  <c r="X1639" i="9" s="1"/>
  <c r="U889" i="9"/>
  <c r="Y889" i="9" s="1"/>
  <c r="W1406" i="9"/>
  <c r="AA1406" i="9" s="1"/>
  <c r="AD929" i="9"/>
  <c r="AC298" i="9"/>
  <c r="V952" i="9"/>
  <c r="Z952" i="9" s="1"/>
  <c r="T298" i="9"/>
  <c r="AB298" i="9" s="1"/>
  <c r="W1346" i="9"/>
  <c r="AA1346" i="9" s="1"/>
  <c r="U450" i="9"/>
  <c r="Y450" i="9" s="1"/>
  <c r="AB997" i="9"/>
  <c r="U407" i="9"/>
  <c r="AC407" i="9" s="1"/>
  <c r="AC921" i="9"/>
  <c r="AB717" i="9"/>
  <c r="AD1610" i="9"/>
  <c r="T1220" i="9"/>
  <c r="X1220" i="9" s="1"/>
  <c r="AB1552" i="9"/>
  <c r="V1416" i="9"/>
  <c r="Z1416" i="9" s="1"/>
  <c r="W1454" i="9"/>
  <c r="AA1454" i="9" s="1"/>
  <c r="T1158" i="9"/>
  <c r="X1158" i="9" s="1"/>
  <c r="AB881" i="9"/>
  <c r="U997" i="9"/>
  <c r="AC997" i="9" s="1"/>
  <c r="T777" i="9"/>
  <c r="AB777" i="9" s="1"/>
  <c r="U908" i="9"/>
  <c r="Y908" i="9" s="1"/>
  <c r="U1397" i="9"/>
  <c r="AC1397" i="9" s="1"/>
  <c r="W1428" i="9"/>
  <c r="AA1428" i="9" s="1"/>
  <c r="V1142" i="9"/>
  <c r="Z1142" i="9" s="1"/>
  <c r="W881" i="9"/>
  <c r="AA881" i="9" s="1"/>
  <c r="U1250" i="9"/>
  <c r="AC1250" i="9" s="1"/>
  <c r="W1423" i="9"/>
  <c r="AA1423" i="9" s="1"/>
  <c r="AB1654" i="9"/>
  <c r="V1332" i="9"/>
  <c r="Z1332" i="9" s="1"/>
  <c r="V1616" i="9"/>
  <c r="Z1616" i="9" s="1"/>
  <c r="U1552" i="9"/>
  <c r="Y1552" i="9" s="1"/>
  <c r="U1016" i="9"/>
  <c r="AC1016" i="9" s="1"/>
  <c r="V417" i="9"/>
  <c r="Z417" i="9" s="1"/>
  <c r="T882" i="9"/>
  <c r="X882" i="9" s="1"/>
  <c r="U1473" i="9"/>
  <c r="Y1473" i="9" s="1"/>
  <c r="V1538" i="9"/>
  <c r="Z1538" i="9" s="1"/>
  <c r="W1326" i="9"/>
  <c r="AA1326" i="9" s="1"/>
  <c r="V1029" i="9"/>
  <c r="Z1029" i="9" s="1"/>
  <c r="U1396" i="9"/>
  <c r="Y1396" i="9" s="1"/>
  <c r="X636" i="9"/>
  <c r="T1041" i="9"/>
  <c r="X1041" i="9" s="1"/>
  <c r="AC1384" i="9"/>
  <c r="U249" i="9"/>
  <c r="Y249" i="9" s="1"/>
  <c r="AC777" i="9"/>
  <c r="AC927" i="9"/>
  <c r="AB1249" i="9"/>
  <c r="V234" i="9"/>
  <c r="Z234" i="9" s="1"/>
  <c r="U1620" i="9"/>
  <c r="Y1620" i="9" s="1"/>
  <c r="T858" i="9"/>
  <c r="X858" i="9" s="1"/>
  <c r="W934" i="9"/>
  <c r="AA934" i="9" s="1"/>
  <c r="T1321" i="9"/>
  <c r="AB1321" i="9" s="1"/>
  <c r="V478" i="9"/>
  <c r="Z478" i="9" s="1"/>
  <c r="V648" i="9"/>
  <c r="Z648" i="9" s="1"/>
  <c r="W758" i="9"/>
  <c r="AA758" i="9" s="1"/>
  <c r="W728" i="9"/>
  <c r="AA728" i="9" s="1"/>
  <c r="U1277" i="9"/>
  <c r="Y1277" i="9" s="1"/>
  <c r="AC449" i="9"/>
  <c r="AB1078" i="9"/>
  <c r="U480" i="9"/>
  <c r="Y480" i="9" s="1"/>
  <c r="T494" i="9"/>
  <c r="AB494" i="9" s="1"/>
  <c r="AC711" i="9"/>
  <c r="U1167" i="9"/>
  <c r="Y1167" i="9" s="1"/>
  <c r="W1579" i="9"/>
  <c r="AA1579" i="9" s="1"/>
  <c r="T1462" i="9"/>
  <c r="AB1462" i="9" s="1"/>
  <c r="T1425" i="9"/>
  <c r="X1425" i="9" s="1"/>
  <c r="U398" i="9"/>
  <c r="Y398" i="9" s="1"/>
  <c r="T744" i="9"/>
  <c r="X744" i="9" s="1"/>
  <c r="U633" i="9"/>
  <c r="Y633" i="9" s="1"/>
  <c r="T1664" i="9"/>
  <c r="X1664" i="9" s="1"/>
  <c r="T1122" i="9"/>
  <c r="X1122" i="9" s="1"/>
  <c r="AB627" i="9"/>
  <c r="U644" i="9"/>
  <c r="Y644" i="9" s="1"/>
  <c r="W1301" i="9"/>
  <c r="AA1301" i="9" s="1"/>
  <c r="W977" i="9"/>
  <c r="AA977" i="9" s="1"/>
  <c r="W723" i="9"/>
  <c r="AA723" i="9" s="1"/>
  <c r="T1603" i="9"/>
  <c r="X1603" i="9" s="1"/>
  <c r="V1559" i="9"/>
  <c r="Z1559" i="9" s="1"/>
  <c r="AD1536" i="9"/>
  <c r="W307" i="9"/>
  <c r="AA307" i="9" s="1"/>
  <c r="AB1150" i="9"/>
  <c r="AE1357" i="9"/>
  <c r="U1548" i="9"/>
  <c r="Y1548" i="9" s="1"/>
  <c r="U1023" i="9"/>
  <c r="Y1023" i="9" s="1"/>
  <c r="AD1571" i="9"/>
  <c r="U1119" i="9"/>
  <c r="AC1119" i="9" s="1"/>
  <c r="T435" i="9"/>
  <c r="X435" i="9" s="1"/>
  <c r="U1474" i="9"/>
  <c r="Y1474" i="9" s="1"/>
  <c r="U731" i="9"/>
  <c r="Y731" i="9" s="1"/>
  <c r="V1461" i="9"/>
  <c r="AC1494" i="9"/>
  <c r="AB581" i="9"/>
  <c r="U1402" i="9"/>
  <c r="AC1402" i="9" s="1"/>
  <c r="AE502" i="9"/>
  <c r="U392" i="9"/>
  <c r="Y392" i="9" s="1"/>
  <c r="U819" i="9"/>
  <c r="Y819" i="9" s="1"/>
  <c r="T835" i="9"/>
  <c r="X835" i="9" s="1"/>
  <c r="V921" i="9"/>
  <c r="Z921" i="9" s="1"/>
  <c r="T245" i="9"/>
  <c r="X245" i="9" s="1"/>
  <c r="AB889" i="9"/>
  <c r="W936" i="9"/>
  <c r="AA936" i="9" s="1"/>
  <c r="U1248" i="9"/>
  <c r="Y1248" i="9" s="1"/>
  <c r="U581" i="9"/>
  <c r="Y581" i="9" s="1"/>
  <c r="AE1144" i="9"/>
  <c r="AD967" i="9"/>
  <c r="AD863" i="9"/>
  <c r="T1281" i="9"/>
  <c r="X1281" i="9" s="1"/>
  <c r="V635" i="9"/>
  <c r="Z635" i="9" s="1"/>
  <c r="AC526" i="9"/>
  <c r="W221" i="9"/>
  <c r="AA221" i="9" s="1"/>
  <c r="W956" i="9"/>
  <c r="AE956" i="9" s="1"/>
  <c r="T920" i="9"/>
  <c r="X920" i="9" s="1"/>
  <c r="AD1447" i="9"/>
  <c r="W639" i="9"/>
  <c r="AA639" i="9" s="1"/>
  <c r="T1668" i="9"/>
  <c r="X1668" i="9" s="1"/>
  <c r="T1494" i="9"/>
  <c r="X1494" i="9" s="1"/>
  <c r="W826" i="9"/>
  <c r="AA826" i="9" s="1"/>
  <c r="V647" i="9"/>
  <c r="AD647" i="9" s="1"/>
  <c r="T927" i="9"/>
  <c r="X927" i="9" s="1"/>
  <c r="U665" i="9"/>
  <c r="Y665" i="9" s="1"/>
  <c r="V1144" i="9"/>
  <c r="Z1144" i="9" s="1"/>
  <c r="AE1056" i="9"/>
  <c r="V893" i="9"/>
  <c r="Z893" i="9" s="1"/>
  <c r="W1438" i="9"/>
  <c r="AE1438" i="9" s="1"/>
  <c r="AD745" i="9"/>
  <c r="U1409" i="9"/>
  <c r="Y1409" i="9" s="1"/>
  <c r="T526" i="9"/>
  <c r="X526" i="9" s="1"/>
  <c r="AD644" i="9"/>
  <c r="U1034" i="9"/>
  <c r="Y1034" i="9" s="1"/>
  <c r="W342" i="9"/>
  <c r="AA342" i="9" s="1"/>
  <c r="T568" i="9"/>
  <c r="AB568" i="9" s="1"/>
  <c r="T687" i="9"/>
  <c r="AB687" i="9" s="1"/>
  <c r="Z934" i="9"/>
  <c r="W929" i="9"/>
  <c r="AA929" i="9" s="1"/>
  <c r="W570" i="9"/>
  <c r="AA570" i="9" s="1"/>
  <c r="AD432" i="9"/>
  <c r="AB450" i="9"/>
  <c r="AD1472" i="9"/>
  <c r="W968" i="9"/>
  <c r="AA968" i="9" s="1"/>
  <c r="U1272" i="9"/>
  <c r="Y1272" i="9" s="1"/>
  <c r="AB864" i="9"/>
  <c r="W644" i="9"/>
  <c r="AA644" i="9" s="1"/>
  <c r="AD987" i="9"/>
  <c r="AB1034" i="9"/>
  <c r="V577" i="9"/>
  <c r="Z577" i="9" s="1"/>
  <c r="AE1054" i="9"/>
  <c r="Z1361" i="9"/>
  <c r="AD1361" i="9"/>
  <c r="X415" i="9"/>
  <c r="AB415" i="9"/>
  <c r="T292" i="9"/>
  <c r="X292" i="9" s="1"/>
  <c r="T411" i="9"/>
  <c r="X411" i="9" s="1"/>
  <c r="U1536" i="9"/>
  <c r="Y1536" i="9" s="1"/>
  <c r="T191" i="9"/>
  <c r="X191" i="9" s="1"/>
  <c r="AB409" i="9"/>
  <c r="AC1214" i="9"/>
  <c r="W946" i="9"/>
  <c r="AA946" i="9" s="1"/>
  <c r="U1157" i="9"/>
  <c r="AC1157" i="9" s="1"/>
  <c r="V1274" i="9"/>
  <c r="AE1217" i="9"/>
  <c r="U260" i="9"/>
  <c r="Y260" i="9" s="1"/>
  <c r="U457" i="9"/>
  <c r="W1070" i="9"/>
  <c r="AE1070" i="9" s="1"/>
  <c r="W774" i="9"/>
  <c r="AA774" i="9" s="1"/>
  <c r="U1246" i="9"/>
  <c r="AC1246" i="9" s="1"/>
  <c r="U323" i="9"/>
  <c r="Y323" i="9" s="1"/>
  <c r="W553" i="9"/>
  <c r="AE553" i="9" s="1"/>
  <c r="V1056" i="9"/>
  <c r="Z1056" i="9" s="1"/>
  <c r="V395" i="9"/>
  <c r="AD395" i="9" s="1"/>
  <c r="W967" i="9"/>
  <c r="AE967" i="9" s="1"/>
  <c r="AB706" i="9"/>
  <c r="U980" i="9"/>
  <c r="Y980" i="9" s="1"/>
  <c r="AD1609" i="9"/>
  <c r="AC1527" i="9"/>
  <c r="V522" i="9"/>
  <c r="U717" i="9"/>
  <c r="Y717" i="9" s="1"/>
  <c r="T591" i="9"/>
  <c r="T643" i="9"/>
  <c r="AE1029" i="9"/>
  <c r="AC1605" i="9"/>
  <c r="W1445" i="9"/>
  <c r="AA1445" i="9" s="1"/>
  <c r="U1665" i="9"/>
  <c r="Y1665" i="9" s="1"/>
  <c r="AC643" i="9"/>
  <c r="V1217" i="9"/>
  <c r="AD1217" i="9" s="1"/>
  <c r="V457" i="9"/>
  <c r="Z457" i="9" s="1"/>
  <c r="V291" i="9"/>
  <c r="Z291" i="9" s="1"/>
  <c r="AD301" i="9"/>
  <c r="AE687" i="9"/>
  <c r="U380" i="9"/>
  <c r="Y380" i="9" s="1"/>
  <c r="AC1581" i="9"/>
  <c r="V1306" i="9"/>
  <c r="AC974" i="9"/>
  <c r="AD774" i="9"/>
  <c r="AE1424" i="9"/>
  <c r="AB1248" i="9"/>
  <c r="T1605" i="9"/>
  <c r="X1605" i="9" s="1"/>
  <c r="V539" i="9"/>
  <c r="Z539" i="9" s="1"/>
  <c r="W1250" i="9"/>
  <c r="AE1250" i="9" s="1"/>
  <c r="V1258" i="9"/>
  <c r="AD1258" i="9" s="1"/>
  <c r="W432" i="9"/>
  <c r="W629" i="9"/>
  <c r="AE629" i="9" s="1"/>
  <c r="W421" i="9"/>
  <c r="AA421" i="9" s="1"/>
  <c r="U1484" i="9"/>
  <c r="Y1484" i="9" s="1"/>
  <c r="U1252" i="9"/>
  <c r="Y1252" i="9" s="1"/>
  <c r="AB1031" i="9"/>
  <c r="AD1038" i="9"/>
  <c r="AD537" i="9"/>
  <c r="V1182" i="9"/>
  <c r="Z1182" i="9" s="1"/>
  <c r="U746" i="9"/>
  <c r="Y746" i="9" s="1"/>
  <c r="V666" i="9"/>
  <c r="Z666" i="9" s="1"/>
  <c r="V698" i="9"/>
  <c r="Z698" i="9" s="1"/>
  <c r="W1120" i="9"/>
  <c r="AA1120" i="9" s="1"/>
  <c r="V1397" i="9"/>
  <c r="Z1397" i="9" s="1"/>
  <c r="T1563" i="9"/>
  <c r="X1563" i="9" s="1"/>
  <c r="U995" i="9"/>
  <c r="Y995" i="9" s="1"/>
  <c r="W645" i="9"/>
  <c r="T733" i="9"/>
  <c r="X733" i="9" s="1"/>
  <c r="U1161" i="9"/>
  <c r="Y1161" i="9" s="1"/>
  <c r="U1279" i="9"/>
  <c r="Y1279" i="9" s="1"/>
  <c r="W994" i="9"/>
  <c r="AA994" i="9" s="1"/>
  <c r="AB1502" i="9"/>
  <c r="V1394" i="9"/>
  <c r="U636" i="9"/>
  <c r="Y636" i="9" s="1"/>
  <c r="U932" i="9"/>
  <c r="AC932" i="9" s="1"/>
  <c r="W901" i="9"/>
  <c r="AA901" i="9" s="1"/>
  <c r="AD1070" i="9"/>
  <c r="V1191" i="9"/>
  <c r="AE291" i="9"/>
  <c r="W207" i="9"/>
  <c r="AA207" i="9" s="1"/>
  <c r="AC496" i="9"/>
  <c r="U1031" i="9"/>
  <c r="U697" i="9"/>
  <c r="V201" i="9"/>
  <c r="AD201" i="9" s="1"/>
  <c r="AB457" i="9"/>
  <c r="W537" i="9"/>
  <c r="W573" i="9"/>
  <c r="AE1376" i="9"/>
  <c r="W1482" i="9"/>
  <c r="AA1482" i="9" s="1"/>
  <c r="AD910" i="9"/>
  <c r="AD903" i="9"/>
  <c r="W1038" i="9"/>
  <c r="AA1038" i="9" s="1"/>
  <c r="U1531" i="9"/>
  <c r="AC1531" i="9" s="1"/>
  <c r="AD639" i="9"/>
  <c r="U1502" i="9"/>
  <c r="Y1502" i="9" s="1"/>
  <c r="T840" i="9"/>
  <c r="X840" i="9" s="1"/>
  <c r="T836" i="9"/>
  <c r="X836" i="9" s="1"/>
  <c r="V209" i="9"/>
  <c r="V300" i="9"/>
  <c r="T754" i="9"/>
  <c r="X754" i="9" s="1"/>
  <c r="AD1257" i="9"/>
  <c r="AB1497" i="9"/>
  <c r="W637" i="9"/>
  <c r="AA637" i="9" s="1"/>
  <c r="AB961" i="9"/>
  <c r="AE1103" i="9"/>
  <c r="W515" i="9"/>
  <c r="AE811" i="9"/>
  <c r="T680" i="9"/>
  <c r="X680" i="9" s="1"/>
  <c r="AD1376" i="9"/>
  <c r="T330" i="9"/>
  <c r="AB1172" i="9"/>
  <c r="AC535" i="9"/>
  <c r="V663" i="9"/>
  <c r="AB535" i="9"/>
  <c r="AC435" i="9"/>
  <c r="AB260" i="9"/>
  <c r="AE478" i="9"/>
  <c r="W1168" i="9"/>
  <c r="AE1168" i="9" s="1"/>
  <c r="W283" i="9"/>
  <c r="AA283" i="9" s="1"/>
  <c r="T211" i="9"/>
  <c r="X211" i="9" s="1"/>
  <c r="V424" i="9"/>
  <c r="T831" i="9"/>
  <c r="AB831" i="9" s="1"/>
  <c r="W526" i="9"/>
  <c r="T596" i="9"/>
  <c r="AB596" i="9" s="1"/>
  <c r="T1333" i="9"/>
  <c r="X1333" i="9" s="1"/>
  <c r="T479" i="9"/>
  <c r="X479" i="9" s="1"/>
  <c r="AB1623" i="9"/>
  <c r="AC831" i="9"/>
  <c r="U196" i="9"/>
  <c r="V1104" i="9"/>
  <c r="Z1104" i="9" s="1"/>
  <c r="AD421" i="9"/>
  <c r="T489" i="9"/>
  <c r="AC624" i="9"/>
  <c r="W1599" i="9"/>
  <c r="T1313" i="9"/>
  <c r="U1313" i="9"/>
  <c r="Y1313" i="9" s="1"/>
  <c r="T1363" i="9"/>
  <c r="AB1363" i="9" s="1"/>
  <c r="U1363" i="9"/>
  <c r="AC1363" i="9" s="1"/>
  <c r="V1062" i="9"/>
  <c r="Z1062" i="9" s="1"/>
  <c r="W1062" i="9"/>
  <c r="AA1062" i="9" s="1"/>
  <c r="W992" i="9"/>
  <c r="V992" i="9"/>
  <c r="Z992" i="9" s="1"/>
  <c r="W311" i="9"/>
  <c r="V311" i="9"/>
  <c r="Z311" i="9" s="1"/>
  <c r="V1572" i="9"/>
  <c r="Z1572" i="9" s="1"/>
  <c r="W1572" i="9"/>
  <c r="AA1572" i="9" s="1"/>
  <c r="U1105" i="9"/>
  <c r="Y1105" i="9" s="1"/>
  <c r="T1105" i="9"/>
  <c r="X1105" i="9" s="1"/>
  <c r="T257" i="9"/>
  <c r="X257" i="9" s="1"/>
  <c r="U257" i="9"/>
  <c r="Y257" i="9" s="1"/>
  <c r="AB1298" i="9"/>
  <c r="X1298" i="9"/>
  <c r="T1225" i="9"/>
  <c r="U1225" i="9"/>
  <c r="T1196" i="9"/>
  <c r="U1196" i="9"/>
  <c r="Y1196" i="9" s="1"/>
  <c r="V401" i="9"/>
  <c r="AD401" i="9" s="1"/>
  <c r="W401" i="9"/>
  <c r="AA401" i="9" s="1"/>
  <c r="T374" i="9"/>
  <c r="X374" i="9" s="1"/>
  <c r="U374" i="9"/>
  <c r="Y374" i="9" s="1"/>
  <c r="T463" i="9"/>
  <c r="U463" i="9"/>
  <c r="T210" i="9"/>
  <c r="X210" i="9" s="1"/>
  <c r="U210" i="9"/>
  <c r="V830" i="9"/>
  <c r="Z830" i="9" s="1"/>
  <c r="W830" i="9"/>
  <c r="AE830" i="9" s="1"/>
  <c r="V975" i="9"/>
  <c r="Z975" i="9" s="1"/>
  <c r="W975" i="9"/>
  <c r="T837" i="9"/>
  <c r="X837" i="9" s="1"/>
  <c r="U837" i="9"/>
  <c r="U1154" i="9"/>
  <c r="T1154" i="9"/>
  <c r="AB1154" i="9" s="1"/>
  <c r="T1653" i="9"/>
  <c r="V1414" i="9"/>
  <c r="Z1414" i="9" s="1"/>
  <c r="W1414" i="9"/>
  <c r="AE1414" i="9" s="1"/>
  <c r="W1601" i="9"/>
  <c r="AA1601" i="9" s="1"/>
  <c r="V1601" i="9"/>
  <c r="U895" i="9"/>
  <c r="T895" i="9"/>
  <c r="X895" i="9" s="1"/>
  <c r="V443" i="9"/>
  <c r="W443" i="9"/>
  <c r="AA443" i="9" s="1"/>
  <c r="U1445" i="9"/>
  <c r="T1445" i="9"/>
  <c r="X1445" i="9" s="1"/>
  <c r="U403" i="9"/>
  <c r="Y403" i="9" s="1"/>
  <c r="U1083" i="9"/>
  <c r="T1083" i="9"/>
  <c r="V1118" i="9"/>
  <c r="W1118" i="9"/>
  <c r="AA1118" i="9" s="1"/>
  <c r="T1075" i="9"/>
  <c r="X1075" i="9" s="1"/>
  <c r="U1075" i="9"/>
  <c r="T1181" i="9"/>
  <c r="X1181" i="9" s="1"/>
  <c r="U1181" i="9"/>
  <c r="Y1181" i="9" s="1"/>
  <c r="W1000" i="9"/>
  <c r="V1000" i="9"/>
  <c r="AD1000" i="9" s="1"/>
  <c r="W240" i="9"/>
  <c r="AA240" i="9" s="1"/>
  <c r="V240" i="9"/>
  <c r="Z240" i="9" s="1"/>
  <c r="V1091" i="9"/>
  <c r="W1091" i="9"/>
  <c r="V296" i="9"/>
  <c r="W296" i="9"/>
  <c r="T262" i="9"/>
  <c r="U262" i="9"/>
  <c r="AC262" i="9" s="1"/>
  <c r="W902" i="9"/>
  <c r="AA902" i="9" s="1"/>
  <c r="V902" i="9"/>
  <c r="AD902" i="9" s="1"/>
  <c r="U1187" i="9"/>
  <c r="T1187" i="9"/>
  <c r="X1187" i="9" s="1"/>
  <c r="W287" i="9"/>
  <c r="V287" i="9"/>
  <c r="Z287" i="9" s="1"/>
  <c r="V1296" i="9"/>
  <c r="W1296" i="9"/>
  <c r="V1672" i="9"/>
  <c r="Z1672" i="9" s="1"/>
  <c r="W1672" i="9"/>
  <c r="AA1672" i="9" s="1"/>
  <c r="V1492" i="9"/>
  <c r="W1492" i="9"/>
  <c r="T1426" i="9"/>
  <c r="AB1426" i="9" s="1"/>
  <c r="U1426" i="9"/>
  <c r="T736" i="9"/>
  <c r="X736" i="9" s="1"/>
  <c r="U736" i="9"/>
  <c r="U1194" i="9"/>
  <c r="AC1194" i="9" s="1"/>
  <c r="T1194" i="9"/>
  <c r="X1194" i="9" s="1"/>
  <c r="T1069" i="9"/>
  <c r="X1069" i="9" s="1"/>
  <c r="U1069" i="9"/>
  <c r="T860" i="9"/>
  <c r="U860" i="9"/>
  <c r="U890" i="9"/>
  <c r="Y890" i="9" s="1"/>
  <c r="T890" i="9"/>
  <c r="X890" i="9" s="1"/>
  <c r="T867" i="9"/>
  <c r="U867" i="9"/>
  <c r="Y867" i="9" s="1"/>
  <c r="U772" i="9"/>
  <c r="T772" i="9"/>
  <c r="V820" i="9"/>
  <c r="W820" i="9"/>
  <c r="T631" i="9"/>
  <c r="X631" i="9" s="1"/>
  <c r="U631" i="9"/>
  <c r="U830" i="9"/>
  <c r="Y830" i="9" s="1"/>
  <c r="T830" i="9"/>
  <c r="X830" i="9" s="1"/>
  <c r="T661" i="9"/>
  <c r="X661" i="9" s="1"/>
  <c r="U661" i="9"/>
  <c r="Y661" i="9" s="1"/>
  <c r="W651" i="9"/>
  <c r="AA651" i="9" s="1"/>
  <c r="V593" i="9"/>
  <c r="AD593" i="9" s="1"/>
  <c r="W593" i="9"/>
  <c r="AA593" i="9" s="1"/>
  <c r="W697" i="9"/>
  <c r="AA697" i="9" s="1"/>
  <c r="V697" i="9"/>
  <c r="Z697" i="9" s="1"/>
  <c r="AA577" i="9"/>
  <c r="AE577" i="9"/>
  <c r="V856" i="9"/>
  <c r="W856" i="9"/>
  <c r="U762" i="9"/>
  <c r="T1296" i="9"/>
  <c r="U1296" i="9"/>
  <c r="Y1296" i="9" s="1"/>
  <c r="W1254" i="9"/>
  <c r="AA1254" i="9" s="1"/>
  <c r="V1254" i="9"/>
  <c r="AD1254" i="9" s="1"/>
  <c r="V1041" i="9"/>
  <c r="Z1041" i="9" s="1"/>
  <c r="W1041" i="9"/>
  <c r="AA1041" i="9" s="1"/>
  <c r="W1569" i="9"/>
  <c r="AA1569" i="9" s="1"/>
  <c r="V1569" i="9"/>
  <c r="AD1569" i="9" s="1"/>
  <c r="W1462" i="9"/>
  <c r="V1462" i="9"/>
  <c r="T1469" i="9"/>
  <c r="X1469" i="9" s="1"/>
  <c r="U1469" i="9"/>
  <c r="Y1469" i="9" s="1"/>
  <c r="T1159" i="9"/>
  <c r="X1159" i="9" s="1"/>
  <c r="U1159" i="9"/>
  <c r="U834" i="9"/>
  <c r="Y834" i="9" s="1"/>
  <c r="T834" i="9"/>
  <c r="X834" i="9" s="1"/>
  <c r="U574" i="9"/>
  <c r="Y574" i="9" s="1"/>
  <c r="V976" i="9"/>
  <c r="Z976" i="9" s="1"/>
  <c r="W976" i="9"/>
  <c r="T863" i="9"/>
  <c r="X863" i="9" s="1"/>
  <c r="U863" i="9"/>
  <c r="AC863" i="9" s="1"/>
  <c r="T898" i="9"/>
  <c r="U898" i="9"/>
  <c r="T988" i="9"/>
  <c r="U988" i="9"/>
  <c r="V426" i="9"/>
  <c r="T267" i="9"/>
  <c r="U267" i="9"/>
  <c r="Y267" i="9" s="1"/>
  <c r="T1017" i="9"/>
  <c r="X1017" i="9" s="1"/>
  <c r="T439" i="9"/>
  <c r="X439" i="9" s="1"/>
  <c r="U439" i="9"/>
  <c r="Y439" i="9" s="1"/>
  <c r="W271" i="9"/>
  <c r="AE271" i="9" s="1"/>
  <c r="AA869" i="9"/>
  <c r="AE869" i="9"/>
  <c r="W1159" i="9"/>
  <c r="V1159" i="9"/>
  <c r="U1129" i="9"/>
  <c r="T1129" i="9"/>
  <c r="W584" i="9"/>
  <c r="V584" i="9"/>
  <c r="V1508" i="9"/>
  <c r="W1508" i="9"/>
  <c r="AA1508" i="9" s="1"/>
  <c r="T1576" i="9"/>
  <c r="X1576" i="9" s="1"/>
  <c r="T1659" i="9"/>
  <c r="X1659" i="9" s="1"/>
  <c r="U1659" i="9"/>
  <c r="Y1659" i="9" s="1"/>
  <c r="U1661" i="9"/>
  <c r="Y1661" i="9" s="1"/>
  <c r="V1255" i="9"/>
  <c r="Z1255" i="9" s="1"/>
  <c r="W1255" i="9"/>
  <c r="AE1255" i="9" s="1"/>
  <c r="V1244" i="9"/>
  <c r="Z1244" i="9" s="1"/>
  <c r="W1244" i="9"/>
  <c r="V1413" i="9"/>
  <c r="W1413" i="9"/>
  <c r="AA1413" i="9" s="1"/>
  <c r="T1137" i="9"/>
  <c r="U1144" i="9"/>
  <c r="T1144" i="9"/>
  <c r="W713" i="9"/>
  <c r="AA713" i="9" s="1"/>
  <c r="W1279" i="9"/>
  <c r="V1065" i="9"/>
  <c r="W1065" i="9"/>
  <c r="U769" i="9"/>
  <c r="Y769" i="9" s="1"/>
  <c r="T769" i="9"/>
  <c r="V800" i="9"/>
  <c r="Z800" i="9" s="1"/>
  <c r="W800" i="9"/>
  <c r="AA800" i="9" s="1"/>
  <c r="T818" i="9"/>
  <c r="X818" i="9" s="1"/>
  <c r="U818" i="9"/>
  <c r="U767" i="9"/>
  <c r="Y767" i="9" s="1"/>
  <c r="T767" i="9"/>
  <c r="AB767" i="9" s="1"/>
  <c r="U1089" i="9"/>
  <c r="AC1089" i="9" s="1"/>
  <c r="T1089" i="9"/>
  <c r="X1089" i="9" s="1"/>
  <c r="AE1425" i="9"/>
  <c r="V922" i="9"/>
  <c r="T758" i="9"/>
  <c r="X758" i="9" s="1"/>
  <c r="W1536" i="9"/>
  <c r="U1505" i="9"/>
  <c r="T1505" i="9"/>
  <c r="T1002" i="9"/>
  <c r="U1002" i="9"/>
  <c r="Y1002" i="9" s="1"/>
  <c r="V1162" i="9"/>
  <c r="Z1162" i="9" s="1"/>
  <c r="W711" i="9"/>
  <c r="AA711" i="9" s="1"/>
  <c r="V711" i="9"/>
  <c r="Z711" i="9" s="1"/>
  <c r="AE1394" i="9"/>
  <c r="V1512" i="9"/>
  <c r="Z1512" i="9" s="1"/>
  <c r="W1512" i="9"/>
  <c r="V991" i="9"/>
  <c r="Z991" i="9" s="1"/>
  <c r="W991" i="9"/>
  <c r="AA991" i="9" s="1"/>
  <c r="T1326" i="9"/>
  <c r="X1326" i="9" s="1"/>
  <c r="U1326" i="9"/>
  <c r="Y1326" i="9" s="1"/>
  <c r="V1304" i="9"/>
  <c r="W1304" i="9"/>
  <c r="T1200" i="9"/>
  <c r="U1200" i="9"/>
  <c r="Y1200" i="9" s="1"/>
  <c r="W885" i="9"/>
  <c r="AA885" i="9" s="1"/>
  <c r="V885" i="9"/>
  <c r="Z885" i="9" s="1"/>
  <c r="T1147" i="9"/>
  <c r="U1147" i="9"/>
  <c r="Y1147" i="9" s="1"/>
  <c r="V1106" i="9"/>
  <c r="T559" i="9"/>
  <c r="X559" i="9" s="1"/>
  <c r="V799" i="9"/>
  <c r="Z799" i="9" s="1"/>
  <c r="W799" i="9"/>
  <c r="T732" i="9"/>
  <c r="X732" i="9" s="1"/>
  <c r="U732" i="9"/>
  <c r="V1566" i="9"/>
  <c r="AD1566" i="9" s="1"/>
  <c r="T379" i="9"/>
  <c r="X379" i="9" s="1"/>
  <c r="U1393" i="9"/>
  <c r="T194" i="9"/>
  <c r="X194" i="9" s="1"/>
  <c r="U194" i="9"/>
  <c r="AB932" i="9"/>
  <c r="V224" i="9"/>
  <c r="U433" i="9"/>
  <c r="T433" i="9"/>
  <c r="X433" i="9" s="1"/>
  <c r="V1372" i="9"/>
  <c r="Z1372" i="9" s="1"/>
  <c r="V275" i="9"/>
  <c r="Z275" i="9" s="1"/>
  <c r="T657" i="9"/>
  <c r="X657" i="9" s="1"/>
  <c r="U657" i="9"/>
  <c r="T663" i="9"/>
  <c r="U663" i="9"/>
  <c r="W738" i="9"/>
  <c r="V738" i="9"/>
  <c r="V696" i="9"/>
  <c r="Z696" i="9" s="1"/>
  <c r="W696" i="9"/>
  <c r="AA696" i="9" s="1"/>
  <c r="W1057" i="9"/>
  <c r="AA1057" i="9" s="1"/>
  <c r="T725" i="9"/>
  <c r="AB725" i="9" s="1"/>
  <c r="U1332" i="9"/>
  <c r="Y1332" i="9" s="1"/>
  <c r="V1510" i="9"/>
  <c r="Z1510" i="9" s="1"/>
  <c r="V703" i="9"/>
  <c r="Z703" i="9" s="1"/>
  <c r="W703" i="9"/>
  <c r="AA703" i="9" s="1"/>
  <c r="W840" i="9"/>
  <c r="AA840" i="9" s="1"/>
  <c r="V840" i="9"/>
  <c r="Z840" i="9" s="1"/>
  <c r="U674" i="9"/>
  <c r="Y674" i="9" s="1"/>
  <c r="U793" i="9"/>
  <c r="T793" i="9"/>
  <c r="X793" i="9" s="1"/>
  <c r="T743" i="9"/>
  <c r="X743" i="9" s="1"/>
  <c r="U743" i="9"/>
  <c r="Y743" i="9" s="1"/>
  <c r="U703" i="9"/>
  <c r="T703" i="9"/>
  <c r="T496" i="9"/>
  <c r="X496" i="9" s="1"/>
  <c r="AB648" i="9"/>
  <c r="U843" i="9"/>
  <c r="Y843" i="9" s="1"/>
  <c r="T1058" i="9"/>
  <c r="X1058" i="9" s="1"/>
  <c r="V1354" i="9"/>
  <c r="AD735" i="9"/>
  <c r="V907" i="9"/>
  <c r="AD907" i="9" s="1"/>
  <c r="W1162" i="9"/>
  <c r="AA1162" i="9" s="1"/>
  <c r="W1348" i="9"/>
  <c r="AA1348" i="9" s="1"/>
  <c r="W978" i="9"/>
  <c r="AE978" i="9" s="1"/>
  <c r="T698" i="9"/>
  <c r="X698" i="9" s="1"/>
  <c r="V1488" i="9"/>
  <c r="Z1488" i="9" s="1"/>
  <c r="T592" i="9"/>
  <c r="X592" i="9" s="1"/>
  <c r="W1431" i="9"/>
  <c r="AA1431" i="9" s="1"/>
  <c r="W1213" i="9"/>
  <c r="AA1213" i="9" s="1"/>
  <c r="V1471" i="9"/>
  <c r="AE1353" i="9"/>
  <c r="T1463" i="9"/>
  <c r="X1463" i="9" s="1"/>
  <c r="T938" i="9"/>
  <c r="AB938" i="9" s="1"/>
  <c r="U938" i="9"/>
  <c r="Y938" i="9" s="1"/>
  <c r="T1343" i="9"/>
  <c r="X1343" i="9" s="1"/>
  <c r="U1343" i="9"/>
  <c r="W1066" i="9"/>
  <c r="V1066" i="9"/>
  <c r="Z1066" i="9" s="1"/>
  <c r="V1030" i="9"/>
  <c r="AD1030" i="9" s="1"/>
  <c r="W1030" i="9"/>
  <c r="V1003" i="9"/>
  <c r="W1003" i="9"/>
  <c r="W1064" i="9"/>
  <c r="AA1064" i="9" s="1"/>
  <c r="V1064" i="9"/>
  <c r="U1647" i="9"/>
  <c r="AC1647" i="9" s="1"/>
  <c r="V1190" i="9"/>
  <c r="Z1190" i="9" s="1"/>
  <c r="T1364" i="9"/>
  <c r="U1364" i="9"/>
  <c r="Y1364" i="9" s="1"/>
  <c r="V796" i="9"/>
  <c r="Z796" i="9" s="1"/>
  <c r="W796" i="9"/>
  <c r="AA796" i="9" s="1"/>
  <c r="V935" i="9"/>
  <c r="Z935" i="9" s="1"/>
  <c r="W935" i="9"/>
  <c r="W587" i="9"/>
  <c r="AA587" i="9" s="1"/>
  <c r="V587" i="9"/>
  <c r="Z587" i="9" s="1"/>
  <c r="T1142" i="9"/>
  <c r="X1142" i="9" s="1"/>
  <c r="U1142" i="9"/>
  <c r="T998" i="9"/>
  <c r="X998" i="9" s="1"/>
  <c r="U998" i="9"/>
  <c r="T1007" i="9"/>
  <c r="X1007" i="9" s="1"/>
  <c r="U1007" i="9"/>
  <c r="Y1007" i="9" s="1"/>
  <c r="V876" i="9"/>
  <c r="Z876" i="9" s="1"/>
  <c r="T1110" i="9"/>
  <c r="U1110" i="9"/>
  <c r="Y1110" i="9" s="1"/>
  <c r="T1468" i="9"/>
  <c r="X1468" i="9" s="1"/>
  <c r="U1006" i="9"/>
  <c r="Y1006" i="9" s="1"/>
  <c r="W986" i="9"/>
  <c r="V986" i="9"/>
  <c r="Z986" i="9" s="1"/>
  <c r="T914" i="9"/>
  <c r="T515" i="9"/>
  <c r="U515" i="9"/>
  <c r="AC515" i="9" s="1"/>
  <c r="W299" i="9"/>
  <c r="AA299" i="9" s="1"/>
  <c r="V299" i="9"/>
  <c r="AB1080" i="9"/>
  <c r="T1481" i="9"/>
  <c r="X1481" i="9" s="1"/>
  <c r="AC1481" i="9"/>
  <c r="V1374" i="9"/>
  <c r="AD1374" i="9" s="1"/>
  <c r="W1374" i="9"/>
  <c r="T1447" i="9"/>
  <c r="X1447" i="9" s="1"/>
  <c r="U1447" i="9"/>
  <c r="Y1447" i="9" s="1"/>
  <c r="U1498" i="9"/>
  <c r="T1498" i="9"/>
  <c r="AB1498" i="9" s="1"/>
  <c r="W1526" i="9"/>
  <c r="AE1526" i="9" s="1"/>
  <c r="V1526" i="9"/>
  <c r="Z1526" i="9" s="1"/>
  <c r="W1523" i="9"/>
  <c r="V1523" i="9"/>
  <c r="U1388" i="9"/>
  <c r="Y1388" i="9" s="1"/>
  <c r="T1388" i="9"/>
  <c r="X1388" i="9" s="1"/>
  <c r="W1195" i="9"/>
  <c r="AE1195" i="9" s="1"/>
  <c r="V1195" i="9"/>
  <c r="Z1195" i="9" s="1"/>
  <c r="V931" i="9"/>
  <c r="Z931" i="9" s="1"/>
  <c r="W931" i="9"/>
  <c r="U605" i="9"/>
  <c r="Y605" i="9" s="1"/>
  <c r="T605" i="9"/>
  <c r="X605" i="9" s="1"/>
  <c r="T1138" i="9"/>
  <c r="X1138" i="9" s="1"/>
  <c r="U1138" i="9"/>
  <c r="Y1138" i="9" s="1"/>
  <c r="V667" i="9"/>
  <c r="Z667" i="9" s="1"/>
  <c r="W667" i="9"/>
  <c r="AA667" i="9" s="1"/>
  <c r="T684" i="9"/>
  <c r="X684" i="9" s="1"/>
  <c r="U684" i="9"/>
  <c r="Y684" i="9" s="1"/>
  <c r="T728" i="9"/>
  <c r="AB728" i="9" s="1"/>
  <c r="U728" i="9"/>
  <c r="Y728" i="9" s="1"/>
  <c r="V700" i="9"/>
  <c r="Z700" i="9" s="1"/>
  <c r="V734" i="9"/>
  <c r="Z734" i="9" s="1"/>
  <c r="W734" i="9"/>
  <c r="AE734" i="9" s="1"/>
  <c r="T790" i="9"/>
  <c r="X790" i="9" s="1"/>
  <c r="T1189" i="9"/>
  <c r="U1189" i="9"/>
  <c r="W429" i="9"/>
  <c r="AA429" i="9" s="1"/>
  <c r="U1311" i="9"/>
  <c r="AC1311" i="9" s="1"/>
  <c r="T583" i="9"/>
  <c r="X583" i="9" s="1"/>
  <c r="U583" i="9"/>
  <c r="AC583" i="9" s="1"/>
  <c r="V872" i="9"/>
  <c r="Z872" i="9" s="1"/>
  <c r="W872" i="9"/>
  <c r="V1630" i="9"/>
  <c r="Z1630" i="9" s="1"/>
  <c r="V429" i="9"/>
  <c r="U579" i="9"/>
  <c r="Z427" i="9"/>
  <c r="AD427" i="9"/>
  <c r="V472" i="9"/>
  <c r="AD472" i="9" s="1"/>
  <c r="W472" i="9"/>
  <c r="AB1280" i="9"/>
  <c r="U1556" i="9"/>
  <c r="AC1556" i="9" s="1"/>
  <c r="V460" i="9"/>
  <c r="AD460" i="9" s="1"/>
  <c r="W460" i="9"/>
  <c r="AA460" i="9" s="1"/>
  <c r="AA647" i="9"/>
  <c r="W735" i="9"/>
  <c r="AA735" i="9" s="1"/>
  <c r="AE590" i="9"/>
  <c r="AC911" i="9"/>
  <c r="T973" i="9"/>
  <c r="X973" i="9" s="1"/>
  <c r="AC569" i="9"/>
  <c r="AC682" i="9"/>
  <c r="V1425" i="9"/>
  <c r="AD1279" i="9"/>
  <c r="AE1510" i="9"/>
  <c r="AD726" i="9"/>
  <c r="W1499" i="9"/>
  <c r="AA1499" i="9" s="1"/>
  <c r="V1204" i="9"/>
  <c r="Z1204" i="9" s="1"/>
  <c r="W1102" i="9"/>
  <c r="AA1102" i="9" s="1"/>
  <c r="T571" i="9"/>
  <c r="W694" i="9"/>
  <c r="W329" i="9"/>
  <c r="W1342" i="9"/>
  <c r="AA1342" i="9" s="1"/>
  <c r="V606" i="9"/>
  <c r="W606" i="9"/>
  <c r="W473" i="9"/>
  <c r="AA473" i="9" s="1"/>
  <c r="V473" i="9"/>
  <c r="Z473" i="9" s="1"/>
  <c r="U421" i="9"/>
  <c r="T421" i="9"/>
  <c r="W700" i="9"/>
  <c r="AE700" i="9" s="1"/>
  <c r="W1106" i="9"/>
  <c r="AA1106" i="9" s="1"/>
  <c r="Z1521" i="9"/>
  <c r="AD1521" i="9"/>
  <c r="AC1513" i="9"/>
  <c r="W396" i="9"/>
  <c r="V396" i="9"/>
  <c r="AD396" i="9" s="1"/>
  <c r="V1404" i="9"/>
  <c r="Z1404" i="9" s="1"/>
  <c r="W1404" i="9"/>
  <c r="AA1404" i="9" s="1"/>
  <c r="T1068" i="9"/>
  <c r="AB1068" i="9" s="1"/>
  <c r="U1068" i="9"/>
  <c r="Y1068" i="9" s="1"/>
  <c r="T1486" i="9"/>
  <c r="U1486" i="9"/>
  <c r="Y1486" i="9" s="1"/>
  <c r="AB1332" i="9"/>
  <c r="V1377" i="9"/>
  <c r="AD1377" i="9" s="1"/>
  <c r="W1377" i="9"/>
  <c r="V962" i="9"/>
  <c r="AE962" i="9"/>
  <c r="V1281" i="9"/>
  <c r="Z1281" i="9" s="1"/>
  <c r="W1281" i="9"/>
  <c r="AA1281" i="9" s="1"/>
  <c r="V710" i="9"/>
  <c r="Z710" i="9" s="1"/>
  <c r="V751" i="9"/>
  <c r="Z751" i="9" s="1"/>
  <c r="W751" i="9"/>
  <c r="AA751" i="9" s="1"/>
  <c r="U635" i="9"/>
  <c r="T635" i="9"/>
  <c r="X635" i="9" s="1"/>
  <c r="U417" i="9"/>
  <c r="T417" i="9"/>
  <c r="X417" i="9" s="1"/>
  <c r="T928" i="9"/>
  <c r="U928" i="9"/>
  <c r="V927" i="9"/>
  <c r="W927" i="9"/>
  <c r="V1063" i="9"/>
  <c r="W1063" i="9"/>
  <c r="AA1063" i="9" s="1"/>
  <c r="W1426" i="9"/>
  <c r="Y982" i="9"/>
  <c r="AC982" i="9"/>
  <c r="W1654" i="9"/>
  <c r="AA1654" i="9" s="1"/>
  <c r="V1654" i="9"/>
  <c r="V1624" i="9"/>
  <c r="Z1624" i="9" s="1"/>
  <c r="W1624" i="9"/>
  <c r="AA1624" i="9" s="1"/>
  <c r="V1469" i="9"/>
  <c r="Z1469" i="9" s="1"/>
  <c r="W1540" i="9"/>
  <c r="V1540" i="9"/>
  <c r="U1637" i="9"/>
  <c r="Y1637" i="9" s="1"/>
  <c r="T1637" i="9"/>
  <c r="V480" i="9"/>
  <c r="Z480" i="9" s="1"/>
  <c r="V1248" i="9"/>
  <c r="Z1248" i="9" s="1"/>
  <c r="U1237" i="9"/>
  <c r="T1237" i="9"/>
  <c r="AB1237" i="9" s="1"/>
  <c r="T892" i="9"/>
  <c r="U892" i="9"/>
  <c r="U1275" i="9"/>
  <c r="T1275" i="9"/>
  <c r="V1263" i="9"/>
  <c r="Z1263" i="9" s="1"/>
  <c r="U1274" i="9"/>
  <c r="Y1274" i="9" s="1"/>
  <c r="T1274" i="9"/>
  <c r="X1274" i="9" s="1"/>
  <c r="V1273" i="9"/>
  <c r="Z1273" i="9" s="1"/>
  <c r="W1273" i="9"/>
  <c r="AA1273" i="9" s="1"/>
  <c r="V759" i="9"/>
  <c r="AD759" i="9" s="1"/>
  <c r="W759" i="9"/>
  <c r="T270" i="9"/>
  <c r="X270" i="9" s="1"/>
  <c r="T1048" i="9"/>
  <c r="X1048" i="9" s="1"/>
  <c r="U1048" i="9"/>
  <c r="U1047" i="9"/>
  <c r="Y1047" i="9" s="1"/>
  <c r="T1047" i="9"/>
  <c r="AE1133" i="9"/>
  <c r="W959" i="9"/>
  <c r="AA959" i="9" s="1"/>
  <c r="U461" i="9"/>
  <c r="Y461" i="9" s="1"/>
  <c r="T461" i="9"/>
  <c r="Y833" i="9"/>
  <c r="AC833" i="9"/>
  <c r="T779" i="9"/>
  <c r="AB779" i="9" s="1"/>
  <c r="U779" i="9"/>
  <c r="Y779" i="9" s="1"/>
  <c r="W480" i="9"/>
  <c r="AA480" i="9" s="1"/>
  <c r="T373" i="9"/>
  <c r="X373" i="9" s="1"/>
  <c r="U373" i="9"/>
  <c r="Y373" i="9" s="1"/>
  <c r="T378" i="9"/>
  <c r="U378" i="9"/>
  <c r="V359" i="9"/>
  <c r="Z359" i="9" s="1"/>
  <c r="W359" i="9"/>
  <c r="V695" i="9"/>
  <c r="W837" i="9"/>
  <c r="AA837" i="9" s="1"/>
  <c r="V837" i="9"/>
  <c r="Z837" i="9" s="1"/>
  <c r="AB1260" i="9"/>
  <c r="V811" i="9"/>
  <c r="Z811" i="9" s="1"/>
  <c r="T682" i="9"/>
  <c r="AB682" i="9" s="1"/>
  <c r="T1345" i="9"/>
  <c r="AB1345" i="9" s="1"/>
  <c r="U1322" i="9"/>
  <c r="AC1322" i="9" s="1"/>
  <c r="W1642" i="9"/>
  <c r="W358" i="9"/>
  <c r="AA358" i="9" s="1"/>
  <c r="U790" i="9"/>
  <c r="Y790" i="9" s="1"/>
  <c r="W726" i="9"/>
  <c r="AA726" i="9" s="1"/>
  <c r="AE261" i="9"/>
  <c r="T569" i="9"/>
  <c r="V1133" i="9"/>
  <c r="AD1133" i="9" s="1"/>
  <c r="V1342" i="9"/>
  <c r="Z1342" i="9" s="1"/>
  <c r="W224" i="9"/>
  <c r="AA224" i="9" s="1"/>
  <c r="V1639" i="9"/>
  <c r="T532" i="9"/>
  <c r="U532" i="9"/>
  <c r="Y532" i="9" s="1"/>
  <c r="AD839" i="9"/>
  <c r="Z839" i="9"/>
  <c r="V773" i="9"/>
  <c r="W773" i="9"/>
  <c r="W1146" i="9"/>
  <c r="AA1146" i="9" s="1"/>
  <c r="V1146" i="9"/>
  <c r="AD1146" i="9" s="1"/>
  <c r="W923" i="9"/>
  <c r="V923" i="9"/>
  <c r="AD923" i="9" s="1"/>
  <c r="V1373" i="9"/>
  <c r="Z1373" i="9" s="1"/>
  <c r="W1373" i="9"/>
  <c r="AA1373" i="9" s="1"/>
  <c r="W1515" i="9"/>
  <c r="AA1515" i="9" s="1"/>
  <c r="V1515" i="9"/>
  <c r="V1098" i="9"/>
  <c r="W1098" i="9"/>
  <c r="AA1098" i="9" s="1"/>
  <c r="W1531" i="9"/>
  <c r="AA1531" i="9" s="1"/>
  <c r="V1531" i="9"/>
  <c r="V1363" i="9"/>
  <c r="T1230" i="9"/>
  <c r="X1230" i="9" s="1"/>
  <c r="U1230" i="9"/>
  <c r="U1578" i="9"/>
  <c r="T1578" i="9"/>
  <c r="W1529" i="9"/>
  <c r="V1529" i="9"/>
  <c r="Z1529" i="9" s="1"/>
  <c r="T1201" i="9"/>
  <c r="X1201" i="9" s="1"/>
  <c r="U1201" i="9"/>
  <c r="Y1201" i="9" s="1"/>
  <c r="V1381" i="9"/>
  <c r="W1381" i="9"/>
  <c r="AA1381" i="9" s="1"/>
  <c r="W896" i="9"/>
  <c r="AE896" i="9" s="1"/>
  <c r="V896" i="9"/>
  <c r="AD896" i="9" s="1"/>
  <c r="V668" i="9"/>
  <c r="Z668" i="9" s="1"/>
  <c r="W668" i="9"/>
  <c r="AA668" i="9" s="1"/>
  <c r="W1164" i="9"/>
  <c r="AA1164" i="9" s="1"/>
  <c r="V1164" i="9"/>
  <c r="U1152" i="9"/>
  <c r="Y1152" i="9" s="1"/>
  <c r="T1152" i="9"/>
  <c r="V1175" i="9"/>
  <c r="U1117" i="9"/>
  <c r="T1117" i="9"/>
  <c r="AB1117" i="9" s="1"/>
  <c r="W757" i="9"/>
  <c r="AA757" i="9" s="1"/>
  <c r="V757" i="9"/>
  <c r="U942" i="9"/>
  <c r="Y942" i="9" s="1"/>
  <c r="T942" i="9"/>
  <c r="X942" i="9" s="1"/>
  <c r="V1564" i="9"/>
  <c r="W1564" i="9"/>
  <c r="U900" i="9"/>
  <c r="T900" i="9"/>
  <c r="AB900" i="9" s="1"/>
  <c r="W330" i="9"/>
  <c r="AA330" i="9" s="1"/>
  <c r="V330" i="9"/>
  <c r="U613" i="9"/>
  <c r="T613" i="9"/>
  <c r="X613" i="9" s="1"/>
  <c r="U1376" i="9"/>
  <c r="T1376" i="9"/>
  <c r="X1376" i="9" s="1"/>
  <c r="V548" i="9"/>
  <c r="Z548" i="9" s="1"/>
  <c r="W548" i="9"/>
  <c r="V971" i="9"/>
  <c r="W971" i="9"/>
  <c r="AA971" i="9" s="1"/>
  <c r="V997" i="9"/>
  <c r="W997" i="9"/>
  <c r="U1014" i="9"/>
  <c r="T1014" i="9"/>
  <c r="X1014" i="9" s="1"/>
  <c r="V719" i="9"/>
  <c r="W719" i="9"/>
  <c r="AA719" i="9" s="1"/>
  <c r="T1616" i="9"/>
  <c r="X1616" i="9" s="1"/>
  <c r="U1616" i="9"/>
  <c r="AB1226" i="9"/>
  <c r="V729" i="9"/>
  <c r="Z729" i="9" s="1"/>
  <c r="W729" i="9"/>
  <c r="W1175" i="9"/>
  <c r="AA1175" i="9" s="1"/>
  <c r="U1337" i="9"/>
  <c r="W538" i="9"/>
  <c r="AA538" i="9" s="1"/>
  <c r="V538" i="9"/>
  <c r="AD538" i="9" s="1"/>
  <c r="U264" i="9"/>
  <c r="Y264" i="9" s="1"/>
  <c r="T264" i="9"/>
  <c r="U446" i="9"/>
  <c r="Y446" i="9" s="1"/>
  <c r="T446" i="9"/>
  <c r="X446" i="9" s="1"/>
  <c r="V787" i="9"/>
  <c r="Z787" i="9" s="1"/>
  <c r="W1248" i="9"/>
  <c r="U648" i="9"/>
  <c r="Y648" i="9" s="1"/>
  <c r="Z1353" i="9"/>
  <c r="AD1353" i="9"/>
  <c r="AE227" i="9"/>
  <c r="U573" i="9"/>
  <c r="W1474" i="9"/>
  <c r="U1280" i="9"/>
  <c r="AC1280" i="9" s="1"/>
  <c r="AE1104" i="9"/>
  <c r="V836" i="9"/>
  <c r="Z836" i="9" s="1"/>
  <c r="U1576" i="9"/>
  <c r="Y1576" i="9" s="1"/>
  <c r="V795" i="9"/>
  <c r="Z795" i="9" s="1"/>
  <c r="U227" i="9"/>
  <c r="Y227" i="9" s="1"/>
  <c r="T227" i="9"/>
  <c r="X227" i="9" s="1"/>
  <c r="W793" i="9"/>
  <c r="AA793" i="9" s="1"/>
  <c r="V793" i="9"/>
  <c r="Z793" i="9" s="1"/>
  <c r="U1059" i="9"/>
  <c r="Y1059" i="9" s="1"/>
  <c r="W1283" i="9"/>
  <c r="V1283" i="9"/>
  <c r="Z1283" i="9" s="1"/>
  <c r="AD1371" i="9"/>
  <c r="U1073" i="9"/>
  <c r="T1073" i="9"/>
  <c r="AB1073" i="9" s="1"/>
  <c r="V857" i="9"/>
  <c r="W857" i="9"/>
  <c r="AE857" i="9" s="1"/>
  <c r="W945" i="9"/>
  <c r="AA945" i="9" s="1"/>
  <c r="U930" i="9"/>
  <c r="Y930" i="9" s="1"/>
  <c r="T930" i="9"/>
  <c r="X930" i="9" s="1"/>
  <c r="U603" i="9"/>
  <c r="T603" i="9"/>
  <c r="W1141" i="9"/>
  <c r="V1141" i="9"/>
  <c r="T941" i="9"/>
  <c r="U941" i="9"/>
  <c r="U1065" i="9"/>
  <c r="Y1065" i="9" s="1"/>
  <c r="T1065" i="9"/>
  <c r="AB1065" i="9" s="1"/>
  <c r="V894" i="9"/>
  <c r="V689" i="9"/>
  <c r="AD689" i="9" s="1"/>
  <c r="W689" i="9"/>
  <c r="AE689" i="9" s="1"/>
  <c r="T757" i="9"/>
  <c r="X757" i="9" s="1"/>
  <c r="U757" i="9"/>
  <c r="Y757" i="9" s="1"/>
  <c r="V1042" i="9"/>
  <c r="W1042" i="9"/>
  <c r="AA1042" i="9" s="1"/>
  <c r="U745" i="9"/>
  <c r="U453" i="9"/>
  <c r="Y453" i="9" s="1"/>
  <c r="V1026" i="9"/>
  <c r="Z1026" i="9" s="1"/>
  <c r="W1026" i="9"/>
  <c r="V380" i="9"/>
  <c r="Z380" i="9" s="1"/>
  <c r="U1374" i="9"/>
  <c r="Y1374" i="9" s="1"/>
  <c r="T1374" i="9"/>
  <c r="V513" i="9"/>
  <c r="Z513" i="9" s="1"/>
  <c r="U719" i="9"/>
  <c r="Y719" i="9" s="1"/>
  <c r="U1654" i="9"/>
  <c r="Y1654" i="9" s="1"/>
  <c r="AC627" i="9"/>
  <c r="V393" i="9"/>
  <c r="AE393" i="9"/>
  <c r="W1653" i="9"/>
  <c r="U256" i="9"/>
  <c r="T256" i="9"/>
  <c r="U1134" i="9"/>
  <c r="AC1134" i="9" s="1"/>
  <c r="V1496" i="9"/>
  <c r="AD1496" i="9" s="1"/>
  <c r="W1496" i="9"/>
  <c r="T1179" i="9"/>
  <c r="X1179" i="9" s="1"/>
  <c r="U1179" i="9"/>
  <c r="AC1179" i="9" s="1"/>
  <c r="W1679" i="9"/>
  <c r="AA1679" i="9" s="1"/>
  <c r="T766" i="9"/>
  <c r="AB766" i="9" s="1"/>
  <c r="U766" i="9"/>
  <c r="AC766" i="9" s="1"/>
  <c r="V1478" i="9"/>
  <c r="W1478" i="9"/>
  <c r="U1160" i="9"/>
  <c r="Y1160" i="9" s="1"/>
  <c r="V1129" i="9"/>
  <c r="Z1129" i="9" s="1"/>
  <c r="W741" i="9"/>
  <c r="V741" i="9"/>
  <c r="W1259" i="9"/>
  <c r="V1259" i="9"/>
  <c r="Z1259" i="9" s="1"/>
  <c r="U1112" i="9"/>
  <c r="T1112" i="9"/>
  <c r="X1112" i="9" s="1"/>
  <c r="AE1220" i="9"/>
  <c r="W1015" i="9"/>
  <c r="AD1015" i="9"/>
  <c r="U1572" i="9"/>
  <c r="T1572" i="9"/>
  <c r="X1572" i="9" s="1"/>
  <c r="T375" i="9"/>
  <c r="X375" i="9" s="1"/>
  <c r="AC375" i="9"/>
  <c r="T679" i="9"/>
  <c r="W1257" i="9"/>
  <c r="V1288" i="9"/>
  <c r="W1002" i="9"/>
  <c r="U1028" i="9"/>
  <c r="AC1336" i="9"/>
  <c r="U1499" i="9"/>
  <c r="T1499" i="9"/>
  <c r="X1499" i="9" s="1"/>
  <c r="T1649" i="9"/>
  <c r="U1649" i="9"/>
  <c r="AC1649" i="9" s="1"/>
  <c r="W1384" i="9"/>
  <c r="V1384" i="9"/>
  <c r="T1590" i="9"/>
  <c r="AC1590" i="9"/>
  <c r="W1644" i="9"/>
  <c r="AA1644" i="9" s="1"/>
  <c r="V1644" i="9"/>
  <c r="Z1644" i="9" s="1"/>
  <c r="V1370" i="9"/>
  <c r="Z1370" i="9" s="1"/>
  <c r="U1365" i="9"/>
  <c r="Y1365" i="9" s="1"/>
  <c r="T1365" i="9"/>
  <c r="V1686" i="9"/>
  <c r="W1686" i="9"/>
  <c r="AE1686" i="9" s="1"/>
  <c r="AE1453" i="9"/>
  <c r="V405" i="9"/>
  <c r="AE405" i="9"/>
  <c r="W722" i="9"/>
  <c r="AA722" i="9" s="1"/>
  <c r="V722" i="9"/>
  <c r="Z722" i="9" s="1"/>
  <c r="W1131" i="9"/>
  <c r="AA1131" i="9" s="1"/>
  <c r="V1131" i="9"/>
  <c r="AD1131" i="9" s="1"/>
  <c r="T1624" i="9"/>
  <c r="U1624" i="9"/>
  <c r="Y1624" i="9" s="1"/>
  <c r="V1411" i="9"/>
  <c r="Z1411" i="9" s="1"/>
  <c r="W1411" i="9"/>
  <c r="V1617" i="9"/>
  <c r="W1617" i="9"/>
  <c r="AA1617" i="9" s="1"/>
  <c r="T1602" i="9"/>
  <c r="U1602" i="9"/>
  <c r="Y1602" i="9" s="1"/>
  <c r="T1523" i="9"/>
  <c r="U1523" i="9"/>
  <c r="V871" i="9"/>
  <c r="W871" i="9"/>
  <c r="V1448" i="9"/>
  <c r="W1448" i="9"/>
  <c r="AA1448" i="9" s="1"/>
  <c r="U1218" i="9"/>
  <c r="Y1218" i="9" s="1"/>
  <c r="T789" i="9"/>
  <c r="U789" i="9"/>
  <c r="U1104" i="9"/>
  <c r="T1104" i="9"/>
  <c r="T505" i="9"/>
  <c r="U505" i="9"/>
  <c r="T537" i="9"/>
  <c r="U537" i="9"/>
  <c r="T1253" i="9"/>
  <c r="W941" i="9"/>
  <c r="V941" i="9"/>
  <c r="Z941" i="9" s="1"/>
  <c r="V914" i="9"/>
  <c r="W914" i="9"/>
  <c r="T822" i="9"/>
  <c r="AC822" i="9"/>
  <c r="V357" i="9"/>
  <c r="W357" i="9"/>
  <c r="AA357" i="9" s="1"/>
  <c r="W652" i="9"/>
  <c r="AA652" i="9" s="1"/>
  <c r="V652" i="9"/>
  <c r="V353" i="9"/>
  <c r="Z353" i="9" s="1"/>
  <c r="W353" i="9"/>
  <c r="V1009" i="9"/>
  <c r="W1009" i="9"/>
  <c r="U868" i="9"/>
  <c r="T868" i="9"/>
  <c r="W540" i="9"/>
  <c r="U1491" i="9"/>
  <c r="AB1491" i="9"/>
  <c r="V1465" i="9"/>
  <c r="Z1465" i="9" s="1"/>
  <c r="X548" i="9"/>
  <c r="AB548" i="9"/>
  <c r="V1519" i="9"/>
  <c r="Z1519" i="9" s="1"/>
  <c r="W1519" i="9"/>
  <c r="AA1519" i="9" s="1"/>
  <c r="U1407" i="9"/>
  <c r="Y1407" i="9" s="1"/>
  <c r="U1247" i="9"/>
  <c r="T1247" i="9"/>
  <c r="U1266" i="9"/>
  <c r="AE1538" i="9"/>
  <c r="U953" i="9"/>
  <c r="Y953" i="9" s="1"/>
  <c r="T1470" i="9"/>
  <c r="X1470" i="9" s="1"/>
  <c r="U1470" i="9"/>
  <c r="AC1470" i="9" s="1"/>
  <c r="V1464" i="9"/>
  <c r="W1464" i="9"/>
  <c r="T1183" i="9"/>
  <c r="X1183" i="9" s="1"/>
  <c r="U1183" i="9"/>
  <c r="AC1183" i="9" s="1"/>
  <c r="T984" i="9"/>
  <c r="X984" i="9" s="1"/>
  <c r="U984" i="9"/>
  <c r="Y984" i="9" s="1"/>
  <c r="T1475" i="9"/>
  <c r="X1475" i="9" s="1"/>
  <c r="W998" i="9"/>
  <c r="V998" i="9"/>
  <c r="T1109" i="9"/>
  <c r="U1109" i="9"/>
  <c r="W951" i="9"/>
  <c r="V951" i="9"/>
  <c r="W1117" i="9"/>
  <c r="V1117" i="9"/>
  <c r="V843" i="9"/>
  <c r="Z843" i="9" s="1"/>
  <c r="W843" i="9"/>
  <c r="AE843" i="9" s="1"/>
  <c r="T690" i="9"/>
  <c r="U690" i="9"/>
  <c r="V413" i="9"/>
  <c r="W413" i="9"/>
  <c r="AA413" i="9" s="1"/>
  <c r="W383" i="9"/>
  <c r="AA383" i="9" s="1"/>
  <c r="AB1266" i="9"/>
  <c r="W325" i="9"/>
  <c r="AA325" i="9" s="1"/>
  <c r="AE891" i="9"/>
  <c r="V1227" i="9"/>
  <c r="W1420" i="9"/>
  <c r="AA1420" i="9" s="1"/>
  <c r="V1593" i="9"/>
  <c r="W1260" i="9"/>
  <c r="AA1260" i="9" s="1"/>
  <c r="AD250" i="9"/>
  <c r="V1152" i="9"/>
  <c r="Z1152" i="9" s="1"/>
  <c r="V891" i="9"/>
  <c r="AD891" i="9" s="1"/>
  <c r="AD450" i="9"/>
  <c r="V1128" i="9"/>
  <c r="T1492" i="9"/>
  <c r="W904" i="9"/>
  <c r="AD465" i="9"/>
  <c r="U395" i="9"/>
  <c r="T200" i="9"/>
  <c r="X200" i="9" s="1"/>
  <c r="U200" i="9"/>
  <c r="T1500" i="9"/>
  <c r="W1494" i="9"/>
  <c r="AA1494" i="9" s="1"/>
  <c r="AC1350" i="9"/>
  <c r="AB1222" i="9"/>
  <c r="T1336" i="9"/>
  <c r="AC1113" i="9"/>
  <c r="U1497" i="9"/>
  <c r="Y1497" i="9" s="1"/>
  <c r="W1299" i="9"/>
  <c r="AD1299" i="9"/>
  <c r="U1503" i="9"/>
  <c r="T1162" i="9"/>
  <c r="X1162" i="9" s="1"/>
  <c r="U1162" i="9"/>
  <c r="V945" i="9"/>
  <c r="V1682" i="9"/>
  <c r="Z1682" i="9" s="1"/>
  <c r="V1211" i="9"/>
  <c r="Z1211" i="9" s="1"/>
  <c r="W1211" i="9"/>
  <c r="AA1211" i="9" s="1"/>
  <c r="U1205" i="9"/>
  <c r="Y1205" i="9" s="1"/>
  <c r="AC1321" i="9"/>
  <c r="T925" i="9"/>
  <c r="T1046" i="9"/>
  <c r="U1046" i="9"/>
  <c r="AC1046" i="9" s="1"/>
  <c r="T664" i="9"/>
  <c r="U664" i="9"/>
  <c r="W715" i="9"/>
  <c r="U886" i="9"/>
  <c r="T886" i="9"/>
  <c r="AD901" i="9"/>
  <c r="U925" i="9"/>
  <c r="T921" i="9"/>
  <c r="W1241" i="9"/>
  <c r="AA1241" i="9" s="1"/>
  <c r="V730" i="9"/>
  <c r="Z730" i="9" s="1"/>
  <c r="AD1044" i="9"/>
  <c r="T1350" i="9"/>
  <c r="X1350" i="9" s="1"/>
  <c r="U519" i="9"/>
  <c r="T422" i="9"/>
  <c r="U422" i="9"/>
  <c r="AC422" i="9" s="1"/>
  <c r="AD420" i="9"/>
  <c r="U1222" i="9"/>
  <c r="AD1629" i="9"/>
  <c r="V279" i="9"/>
  <c r="W279" i="9"/>
  <c r="AA279" i="9" s="1"/>
  <c r="T1592" i="9"/>
  <c r="W1328" i="9"/>
  <c r="AA1328" i="9" s="1"/>
  <c r="X1307" i="9"/>
  <c r="AB1307" i="9"/>
  <c r="AA1331" i="9"/>
  <c r="AE1331" i="9"/>
  <c r="AE816" i="9"/>
  <c r="AA816" i="9"/>
  <c r="Y687" i="9"/>
  <c r="AC687" i="9"/>
  <c r="X221" i="9"/>
  <c r="AB221" i="9"/>
  <c r="AA1011" i="9"/>
  <c r="AE1011" i="9"/>
  <c r="U883" i="9"/>
  <c r="T296" i="9"/>
  <c r="T341" i="9"/>
  <c r="X341" i="9" s="1"/>
  <c r="T239" i="9"/>
  <c r="AB239" i="9" s="1"/>
  <c r="AD214" i="9"/>
  <c r="V1396" i="9"/>
  <c r="AD1396" i="9" s="1"/>
  <c r="AC1500" i="9"/>
  <c r="V532" i="9"/>
  <c r="U1549" i="9"/>
  <c r="W649" i="9"/>
  <c r="V708" i="9"/>
  <c r="AE1224" i="9"/>
  <c r="W1044" i="9"/>
  <c r="AD865" i="9"/>
  <c r="Z664" i="9"/>
  <c r="T510" i="9"/>
  <c r="X510" i="9" s="1"/>
  <c r="U606" i="9"/>
  <c r="Y606" i="9" s="1"/>
  <c r="AB832" i="9"/>
  <c r="AD530" i="9"/>
  <c r="V670" i="9"/>
  <c r="Z670" i="9" s="1"/>
  <c r="X1111" i="9"/>
  <c r="U443" i="9"/>
  <c r="AC443" i="9" s="1"/>
  <c r="AD942" i="9"/>
  <c r="W939" i="9"/>
  <c r="AA939" i="9" s="1"/>
  <c r="AB367" i="9"/>
  <c r="W707" i="9"/>
  <c r="U702" i="9"/>
  <c r="AC702" i="9" s="1"/>
  <c r="AB1302" i="9"/>
  <c r="U214" i="9"/>
  <c r="Y214" i="9" s="1"/>
  <c r="W1282" i="9"/>
  <c r="AA1282" i="9" s="1"/>
  <c r="V499" i="9"/>
  <c r="Z499" i="9" s="1"/>
  <c r="U832" i="9"/>
  <c r="AC832" i="9" s="1"/>
  <c r="AC842" i="9"/>
  <c r="AC368" i="9"/>
  <c r="W520" i="9"/>
  <c r="AA520" i="9" s="1"/>
  <c r="U1516" i="9"/>
  <c r="Y1516" i="9" s="1"/>
  <c r="T711" i="9"/>
  <c r="X711" i="9" s="1"/>
  <c r="AB1473" i="9"/>
  <c r="W1339" i="9"/>
  <c r="AD749" i="9"/>
  <c r="U1479" i="9"/>
  <c r="AE1509" i="9"/>
  <c r="AE1258" i="9"/>
  <c r="V816" i="9"/>
  <c r="U221" i="9"/>
  <c r="Y221" i="9" s="1"/>
  <c r="U205" i="9"/>
  <c r="AC205" i="9" s="1"/>
  <c r="AB523" i="9"/>
  <c r="T368" i="9"/>
  <c r="AB368" i="9" s="1"/>
  <c r="V1627" i="9"/>
  <c r="T727" i="9"/>
  <c r="X727" i="9" s="1"/>
  <c r="AC559" i="9"/>
  <c r="T448" i="9"/>
  <c r="AB722" i="9"/>
  <c r="V1251" i="9"/>
  <c r="V926" i="9"/>
  <c r="Z926" i="9" s="1"/>
  <c r="W749" i="9"/>
  <c r="V1331" i="9"/>
  <c r="V1509" i="9"/>
  <c r="AC1341" i="9"/>
  <c r="W346" i="9"/>
  <c r="AA346" i="9" s="1"/>
  <c r="AB443" i="9"/>
  <c r="U367" i="9"/>
  <c r="W406" i="9"/>
  <c r="AA406" i="9" s="1"/>
  <c r="V394" i="9"/>
  <c r="AD394" i="9" s="1"/>
  <c r="U723" i="9"/>
  <c r="Y723" i="9" s="1"/>
  <c r="T735" i="9"/>
  <c r="AE612" i="9"/>
  <c r="AC906" i="9"/>
  <c r="AB1516" i="9"/>
  <c r="T645" i="9"/>
  <c r="V305" i="9"/>
  <c r="Z305" i="9" s="1"/>
  <c r="AB1264" i="9"/>
  <c r="Y571" i="9"/>
  <c r="U796" i="9"/>
  <c r="AB1661" i="9"/>
  <c r="V612" i="9"/>
  <c r="Z612" i="9" s="1"/>
  <c r="V285" i="9"/>
  <c r="U761" i="9"/>
  <c r="AB464" i="9"/>
  <c r="AB1218" i="9"/>
  <c r="U722" i="9"/>
  <c r="Y722" i="9" s="1"/>
  <c r="AB1136" i="9"/>
  <c r="W1371" i="9"/>
  <c r="AA1371" i="9" s="1"/>
  <c r="W1682" i="9"/>
  <c r="AB1512" i="9"/>
  <c r="AE1663" i="9"/>
  <c r="AE1495" i="9"/>
  <c r="U382" i="9"/>
  <c r="W412" i="9"/>
  <c r="U230" i="9"/>
  <c r="Y230" i="9" s="1"/>
  <c r="U788" i="9"/>
  <c r="W906" i="9"/>
  <c r="AE906" i="9" s="1"/>
  <c r="T855" i="9"/>
  <c r="T472" i="9"/>
  <c r="AC880" i="9"/>
  <c r="AB1414" i="9"/>
  <c r="AA839" i="9"/>
  <c r="V1511" i="9"/>
  <c r="W550" i="9"/>
  <c r="T324" i="9"/>
  <c r="AC456" i="9"/>
  <c r="AD412" i="9"/>
  <c r="W195" i="9"/>
  <c r="AE195" i="9" s="1"/>
  <c r="T437" i="9"/>
  <c r="X437" i="9" s="1"/>
  <c r="AB641" i="9"/>
  <c r="T527" i="9"/>
  <c r="X527" i="9" s="1"/>
  <c r="V262" i="9"/>
  <c r="Z262" i="9" s="1"/>
  <c r="V1158" i="9"/>
  <c r="T418" i="9"/>
  <c r="T738" i="9"/>
  <c r="AB738" i="9" s="1"/>
  <c r="W1674" i="9"/>
  <c r="AE1674" i="9" s="1"/>
  <c r="AD385" i="9"/>
  <c r="AD1679" i="9"/>
  <c r="AC464" i="9"/>
  <c r="V550" i="9"/>
  <c r="T905" i="9"/>
  <c r="X905" i="9" s="1"/>
  <c r="V210" i="9"/>
  <c r="Z210" i="9" s="1"/>
  <c r="AD1480" i="9"/>
  <c r="V219" i="9"/>
  <c r="Z219" i="9" s="1"/>
  <c r="W681" i="9"/>
  <c r="AE813" i="9"/>
  <c r="AD1147" i="9"/>
  <c r="W1555" i="9"/>
  <c r="U1621" i="9"/>
  <c r="Y1621" i="9" s="1"/>
  <c r="AC1575" i="9"/>
  <c r="W903" i="9"/>
  <c r="U806" i="9"/>
  <c r="Y806" i="9" s="1"/>
  <c r="U855" i="9"/>
  <c r="Y855" i="9" s="1"/>
  <c r="V498" i="9"/>
  <c r="Z498" i="9" s="1"/>
  <c r="W202" i="9"/>
  <c r="AA202" i="9" s="1"/>
  <c r="AE1416" i="9"/>
  <c r="AE219" i="9"/>
  <c r="AB694" i="9"/>
  <c r="U553" i="9"/>
  <c r="U360" i="9"/>
  <c r="W530" i="9"/>
  <c r="W1637" i="9"/>
  <c r="AA1637" i="9" s="1"/>
  <c r="W841" i="9"/>
  <c r="AA841" i="9" s="1"/>
  <c r="AD1579" i="9"/>
  <c r="V1666" i="9"/>
  <c r="Z1666" i="9" s="1"/>
  <c r="U1120" i="9"/>
  <c r="Y1120" i="9" s="1"/>
  <c r="W354" i="9"/>
  <c r="AA354" i="9" s="1"/>
  <c r="T456" i="9"/>
  <c r="X456" i="9" s="1"/>
  <c r="T272" i="9"/>
  <c r="AB272" i="9" s="1"/>
  <c r="AC324" i="9"/>
  <c r="AC738" i="9"/>
  <c r="T518" i="9"/>
  <c r="T1269" i="9"/>
  <c r="AB1269" i="9" s="1"/>
  <c r="V422" i="9"/>
  <c r="V1450" i="9"/>
  <c r="Z1450" i="9" s="1"/>
  <c r="AD342" i="9"/>
  <c r="U1229" i="9"/>
  <c r="W247" i="9"/>
  <c r="AA247" i="9" s="1"/>
  <c r="AD1674" i="9"/>
  <c r="AB1272" i="9"/>
  <c r="W1097" i="9"/>
  <c r="V1123" i="9"/>
  <c r="AD1123" i="9" s="1"/>
  <c r="U1040" i="9"/>
  <c r="U1611" i="9"/>
  <c r="AD1317" i="9"/>
  <c r="T1353" i="9"/>
  <c r="AD1016" i="9"/>
  <c r="U1239" i="9"/>
  <c r="V1524" i="9"/>
  <c r="T1503" i="9"/>
  <c r="X1503" i="9" s="1"/>
  <c r="T1527" i="9"/>
  <c r="V227" i="9"/>
  <c r="V615" i="9"/>
  <c r="Z615" i="9" s="1"/>
  <c r="AB382" i="9"/>
  <c r="AD707" i="9"/>
  <c r="U335" i="9"/>
  <c r="AD245" i="9"/>
  <c r="AC572" i="9"/>
  <c r="AC1269" i="9"/>
  <c r="W632" i="9"/>
  <c r="AE632" i="9" s="1"/>
  <c r="AC330" i="9"/>
  <c r="AB308" i="9"/>
  <c r="AD1426" i="9"/>
  <c r="U188" i="9"/>
  <c r="U470" i="9"/>
  <c r="Y470" i="9" s="1"/>
  <c r="W643" i="9"/>
  <c r="AA643" i="9" s="1"/>
  <c r="AD1194" i="9"/>
  <c r="AC358" i="9"/>
  <c r="AD247" i="9"/>
  <c r="AD617" i="9"/>
  <c r="U318" i="9"/>
  <c r="Y318" i="9" s="1"/>
  <c r="AB1120" i="9"/>
  <c r="T1351" i="9"/>
  <c r="X1351" i="9" s="1"/>
  <c r="W450" i="9"/>
  <c r="AB806" i="9"/>
  <c r="T842" i="9"/>
  <c r="X842" i="9" s="1"/>
  <c r="W586" i="9"/>
  <c r="V1224" i="9"/>
  <c r="V1275" i="9"/>
  <c r="AD1275" i="9" s="1"/>
  <c r="W1016" i="9"/>
  <c r="W1629" i="9"/>
  <c r="AE1629" i="9" s="1"/>
  <c r="AA1524" i="9"/>
  <c r="U1307" i="9"/>
  <c r="W1179" i="9"/>
  <c r="AC1319" i="9"/>
  <c r="AE615" i="9"/>
  <c r="AE422" i="9"/>
  <c r="AB335" i="9"/>
  <c r="W245" i="9"/>
  <c r="AD632" i="9"/>
  <c r="AC239" i="9"/>
  <c r="V1032" i="9"/>
  <c r="T899" i="9"/>
  <c r="AB188" i="9"/>
  <c r="AC917" i="9"/>
  <c r="W1194" i="9"/>
  <c r="AA1194" i="9" s="1"/>
  <c r="AB1088" i="9"/>
  <c r="V408" i="9"/>
  <c r="Z408" i="9" s="1"/>
  <c r="W617" i="9"/>
  <c r="AA617" i="9" s="1"/>
  <c r="V251" i="9"/>
  <c r="AD649" i="9"/>
  <c r="T525" i="9"/>
  <c r="AD890" i="9"/>
  <c r="V1040" i="9"/>
  <c r="AD1040" i="9" s="1"/>
  <c r="W1040" i="9"/>
  <c r="AA1040" i="9" s="1"/>
  <c r="V1314" i="9"/>
  <c r="Z1314" i="9" s="1"/>
  <c r="U981" i="9"/>
  <c r="AC981" i="9" s="1"/>
  <c r="W301" i="9"/>
  <c r="AB813" i="9"/>
  <c r="T394" i="9"/>
  <c r="X394" i="9" s="1"/>
  <c r="U394" i="9"/>
  <c r="Y394" i="9" s="1"/>
  <c r="T764" i="9"/>
  <c r="U764" i="9"/>
  <c r="Y764" i="9" s="1"/>
  <c r="W446" i="9"/>
  <c r="AA446" i="9" s="1"/>
  <c r="T334" i="9"/>
  <c r="X334" i="9" s="1"/>
  <c r="W654" i="9"/>
  <c r="V654" i="9"/>
  <c r="Z654" i="9" s="1"/>
  <c r="V1272" i="9"/>
  <c r="Z1272" i="9" s="1"/>
  <c r="U879" i="9"/>
  <c r="Y879" i="9" s="1"/>
  <c r="T879" i="9"/>
  <c r="T824" i="9"/>
  <c r="X824" i="9" s="1"/>
  <c r="U824" i="9"/>
  <c r="W599" i="9"/>
  <c r="V599" i="9"/>
  <c r="AD599" i="9" s="1"/>
  <c r="T1584" i="9"/>
  <c r="X1584" i="9" s="1"/>
  <c r="U1584" i="9"/>
  <c r="Y1584" i="9" s="1"/>
  <c r="U1291" i="9"/>
  <c r="Y1291" i="9" s="1"/>
  <c r="V1552" i="9"/>
  <c r="Z1552" i="9" s="1"/>
  <c r="V886" i="9"/>
  <c r="AD886" i="9" s="1"/>
  <c r="U333" i="9"/>
  <c r="Y333" i="9" s="1"/>
  <c r="T333" i="9"/>
  <c r="X333" i="9" s="1"/>
  <c r="U599" i="9"/>
  <c r="T599" i="9"/>
  <c r="W716" i="9"/>
  <c r="V716" i="9"/>
  <c r="T511" i="9"/>
  <c r="X511" i="9" s="1"/>
  <c r="U511" i="9"/>
  <c r="AC511" i="9" s="1"/>
  <c r="T693" i="9"/>
  <c r="X693" i="9" s="1"/>
  <c r="U693" i="9"/>
  <c r="U823" i="9"/>
  <c r="T823" i="9"/>
  <c r="T615" i="9"/>
  <c r="X615" i="9" s="1"/>
  <c r="V409" i="9"/>
  <c r="Z409" i="9" s="1"/>
  <c r="W409" i="9"/>
  <c r="AA409" i="9" s="1"/>
  <c r="T720" i="9"/>
  <c r="X720" i="9" s="1"/>
  <c r="U720" i="9"/>
  <c r="Y270" i="9"/>
  <c r="AC270" i="9"/>
  <c r="T1561" i="9"/>
  <c r="X1561" i="9" s="1"/>
  <c r="U1561" i="9"/>
  <c r="Y1561" i="9" s="1"/>
  <c r="Z725" i="9"/>
  <c r="AD725" i="9"/>
  <c r="V1429" i="9"/>
  <c r="Z1429" i="9" s="1"/>
  <c r="V1267" i="9"/>
  <c r="Z1267" i="9" s="1"/>
  <c r="W1267" i="9"/>
  <c r="AA1267" i="9" s="1"/>
  <c r="U1367" i="9"/>
  <c r="Y1367" i="9" s="1"/>
  <c r="T1367" i="9"/>
  <c r="T1399" i="9"/>
  <c r="U1399" i="9"/>
  <c r="T1565" i="9"/>
  <c r="X1565" i="9" s="1"/>
  <c r="U1565" i="9"/>
  <c r="Y1565" i="9" s="1"/>
  <c r="T1648" i="9"/>
  <c r="X1648" i="9" s="1"/>
  <c r="U1648" i="9"/>
  <c r="Y1648" i="9" s="1"/>
  <c r="U1677" i="9"/>
  <c r="AC1677" i="9" s="1"/>
  <c r="T1677" i="9"/>
  <c r="X1677" i="9" s="1"/>
  <c r="V468" i="9"/>
  <c r="Z468" i="9" s="1"/>
  <c r="W468" i="9"/>
  <c r="AE468" i="9" s="1"/>
  <c r="U1424" i="9"/>
  <c r="Y1424" i="9" s="1"/>
  <c r="T1424" i="9"/>
  <c r="X1424" i="9" s="1"/>
  <c r="T1045" i="9"/>
  <c r="U1045" i="9"/>
  <c r="U1435" i="9"/>
  <c r="AB1435" i="9"/>
  <c r="T872" i="9"/>
  <c r="X872" i="9" s="1"/>
  <c r="U872" i="9"/>
  <c r="Y872" i="9" s="1"/>
  <c r="U815" i="9"/>
  <c r="T815" i="9"/>
  <c r="X815" i="9" s="1"/>
  <c r="T1056" i="9"/>
  <c r="X1056" i="9" s="1"/>
  <c r="U1056" i="9"/>
  <c r="Y1056" i="9" s="1"/>
  <c r="W1202" i="9"/>
  <c r="V1202" i="9"/>
  <c r="Z1202" i="9" s="1"/>
  <c r="V1214" i="9"/>
  <c r="Z1214" i="9" s="1"/>
  <c r="W1214" i="9"/>
  <c r="AE1214" i="9" s="1"/>
  <c r="T1175" i="9"/>
  <c r="X1175" i="9" s="1"/>
  <c r="U1175" i="9"/>
  <c r="Y1175" i="9" s="1"/>
  <c r="U812" i="9"/>
  <c r="Y812" i="9" s="1"/>
  <c r="T970" i="9"/>
  <c r="X970" i="9" s="1"/>
  <c r="U970" i="9"/>
  <c r="Y970" i="9" s="1"/>
  <c r="T851" i="9"/>
  <c r="U851" i="9"/>
  <c r="T652" i="9"/>
  <c r="U652" i="9"/>
  <c r="V1243" i="9"/>
  <c r="Z1243" i="9" s="1"/>
  <c r="W1243" i="9"/>
  <c r="AA1243" i="9" s="1"/>
  <c r="Y1325" i="9"/>
  <c r="AC1325" i="9"/>
  <c r="T1547" i="9"/>
  <c r="X1547" i="9" s="1"/>
  <c r="U1547" i="9"/>
  <c r="U1545" i="9"/>
  <c r="Y1545" i="9" s="1"/>
  <c r="T1545" i="9"/>
  <c r="X1545" i="9" s="1"/>
  <c r="T786" i="9"/>
  <c r="U786" i="9"/>
  <c r="T1641" i="9"/>
  <c r="X1641" i="9" s="1"/>
  <c r="U1641" i="9"/>
  <c r="Y1641" i="9" s="1"/>
  <c r="W1108" i="9"/>
  <c r="V1108" i="9"/>
  <c r="Z1108" i="9" s="1"/>
  <c r="U1630" i="9"/>
  <c r="Y1630" i="9" s="1"/>
  <c r="T1630" i="9"/>
  <c r="X1630" i="9" s="1"/>
  <c r="W970" i="9"/>
  <c r="AA970" i="9" s="1"/>
  <c r="V970" i="9"/>
  <c r="AD970" i="9" s="1"/>
  <c r="V1643" i="9"/>
  <c r="Z1643" i="9" s="1"/>
  <c r="W1643" i="9"/>
  <c r="W1440" i="9"/>
  <c r="AA1440" i="9" s="1"/>
  <c r="V1440" i="9"/>
  <c r="Z1440" i="9" s="1"/>
  <c r="T1394" i="9"/>
  <c r="X1394" i="9" s="1"/>
  <c r="U1394" i="9"/>
  <c r="U280" i="9"/>
  <c r="Y280" i="9" s="1"/>
  <c r="T280" i="9"/>
  <c r="V1276" i="9"/>
  <c r="W1276" i="9"/>
  <c r="AA1276" i="9" s="1"/>
  <c r="V984" i="9"/>
  <c r="W984" i="9"/>
  <c r="AA984" i="9" s="1"/>
  <c r="T817" i="9"/>
  <c r="X817" i="9" s="1"/>
  <c r="V249" i="9"/>
  <c r="W249" i="9"/>
  <c r="AA249" i="9" s="1"/>
  <c r="T1282" i="9"/>
  <c r="U1282" i="9"/>
  <c r="Y1282" i="9" s="1"/>
  <c r="V1350" i="9"/>
  <c r="Z1350" i="9" s="1"/>
  <c r="W1350" i="9"/>
  <c r="AA1350" i="9" s="1"/>
  <c r="T672" i="9"/>
  <c r="U672" i="9"/>
  <c r="Y672" i="9" s="1"/>
  <c r="W290" i="9"/>
  <c r="V290" i="9"/>
  <c r="AD1050" i="9"/>
  <c r="W1050" i="9"/>
  <c r="AA1050" i="9" s="1"/>
  <c r="W1107" i="9"/>
  <c r="AA1107" i="9" s="1"/>
  <c r="V1107" i="9"/>
  <c r="Z1107" i="9" s="1"/>
  <c r="W1055" i="9"/>
  <c r="AA1055" i="9" s="1"/>
  <c r="V1055" i="9"/>
  <c r="Z1055" i="9" s="1"/>
  <c r="T1030" i="9"/>
  <c r="U1030" i="9"/>
  <c r="Y1030" i="9" s="1"/>
  <c r="T726" i="9"/>
  <c r="X726" i="9" s="1"/>
  <c r="U726" i="9"/>
  <c r="Y726" i="9" s="1"/>
  <c r="T534" i="9"/>
  <c r="U534" i="9"/>
  <c r="U976" i="9"/>
  <c r="Y976" i="9" s="1"/>
  <c r="T976" i="9"/>
  <c r="X976" i="9" s="1"/>
  <c r="U960" i="9"/>
  <c r="Y960" i="9" s="1"/>
  <c r="AB960" i="9"/>
  <c r="W988" i="9"/>
  <c r="V988" i="9"/>
  <c r="Z988" i="9" s="1"/>
  <c r="W974" i="9"/>
  <c r="AA974" i="9" s="1"/>
  <c r="V974" i="9"/>
  <c r="AD974" i="9" s="1"/>
  <c r="W569" i="9"/>
  <c r="V569" i="9"/>
  <c r="V1456" i="9"/>
  <c r="Z1456" i="9" s="1"/>
  <c r="W1456" i="9"/>
  <c r="U1680" i="9"/>
  <c r="Y1680" i="9" s="1"/>
  <c r="T1680" i="9"/>
  <c r="X1680" i="9" s="1"/>
  <c r="W650" i="9"/>
  <c r="AA650" i="9" s="1"/>
  <c r="V650" i="9"/>
  <c r="Z650" i="9" s="1"/>
  <c r="V1687" i="9"/>
  <c r="Z1687" i="9" s="1"/>
  <c r="W1687" i="9"/>
  <c r="AA1687" i="9" s="1"/>
  <c r="W1228" i="9"/>
  <c r="AA1228" i="9" s="1"/>
  <c r="V1228" i="9"/>
  <c r="Z1228" i="9" s="1"/>
  <c r="V1452" i="9"/>
  <c r="W1452" i="9"/>
  <c r="AA1452" i="9" s="1"/>
  <c r="T1655" i="9"/>
  <c r="X1655" i="9" s="1"/>
  <c r="U1655" i="9"/>
  <c r="T1591" i="9"/>
  <c r="U1591" i="9"/>
  <c r="V1318" i="9"/>
  <c r="Z1318" i="9" s="1"/>
  <c r="W1318" i="9"/>
  <c r="AA1318" i="9" s="1"/>
  <c r="T1662" i="9"/>
  <c r="U1662" i="9"/>
  <c r="U1606" i="9"/>
  <c r="AC1606" i="9" s="1"/>
  <c r="T1606" i="9"/>
  <c r="X1606" i="9" s="1"/>
  <c r="T1385" i="9"/>
  <c r="X1385" i="9" s="1"/>
  <c r="U1385" i="9"/>
  <c r="Y1385" i="9" s="1"/>
  <c r="W1409" i="9"/>
  <c r="AA1409" i="9" s="1"/>
  <c r="V1409" i="9"/>
  <c r="Z1409" i="9" s="1"/>
  <c r="V947" i="9"/>
  <c r="Z947" i="9" s="1"/>
  <c r="W947" i="9"/>
  <c r="AA947" i="9" s="1"/>
  <c r="V785" i="9"/>
  <c r="AD785" i="9" s="1"/>
  <c r="W785" i="9"/>
  <c r="AA785" i="9" s="1"/>
  <c r="U1482" i="9"/>
  <c r="T1482" i="9"/>
  <c r="W1412" i="9"/>
  <c r="AE1412" i="9" s="1"/>
  <c r="V1412" i="9"/>
  <c r="U1346" i="9"/>
  <c r="Y1346" i="9" s="1"/>
  <c r="T1346" i="9"/>
  <c r="X1346" i="9" s="1"/>
  <c r="T1166" i="9"/>
  <c r="X1166" i="9" s="1"/>
  <c r="U1166" i="9"/>
  <c r="T797" i="9"/>
  <c r="X797" i="9" s="1"/>
  <c r="U797" i="9"/>
  <c r="Y797" i="9" s="1"/>
  <c r="T465" i="9"/>
  <c r="U465" i="9"/>
  <c r="AC465" i="9" s="1"/>
  <c r="W1292" i="9"/>
  <c r="V1292" i="9"/>
  <c r="W807" i="9"/>
  <c r="AA807" i="9" s="1"/>
  <c r="V807" i="9"/>
  <c r="AD807" i="9" s="1"/>
  <c r="T700" i="9"/>
  <c r="X700" i="9" s="1"/>
  <c r="U700" i="9"/>
  <c r="Y700" i="9" s="1"/>
  <c r="V516" i="9"/>
  <c r="Z516" i="9" s="1"/>
  <c r="W516" i="9"/>
  <c r="U933" i="9"/>
  <c r="T933" i="9"/>
  <c r="X933" i="9" s="1"/>
  <c r="V809" i="9"/>
  <c r="Z809" i="9" s="1"/>
  <c r="W809" i="9"/>
  <c r="AA809" i="9" s="1"/>
  <c r="T829" i="9"/>
  <c r="X829" i="9" s="1"/>
  <c r="U829" i="9"/>
  <c r="T848" i="9"/>
  <c r="X848" i="9" s="1"/>
  <c r="U848" i="9"/>
  <c r="Y848" i="9" s="1"/>
  <c r="U964" i="9"/>
  <c r="Y964" i="9" s="1"/>
  <c r="T964" i="9"/>
  <c r="X964" i="9" s="1"/>
  <c r="V1083" i="9"/>
  <c r="Z1083" i="9" s="1"/>
  <c r="W1083" i="9"/>
  <c r="T1685" i="9"/>
  <c r="U1685" i="9"/>
  <c r="Y1685" i="9" s="1"/>
  <c r="W231" i="9"/>
  <c r="U366" i="9"/>
  <c r="Y366" i="9" s="1"/>
  <c r="T366" i="9"/>
  <c r="W1680" i="9"/>
  <c r="V1680" i="9"/>
  <c r="Z1680" i="9" s="1"/>
  <c r="U483" i="9"/>
  <c r="T483" i="9"/>
  <c r="X483" i="9" s="1"/>
  <c r="T1577" i="9"/>
  <c r="X1577" i="9" s="1"/>
  <c r="U1577" i="9"/>
  <c r="Y1577" i="9" s="1"/>
  <c r="V1171" i="9"/>
  <c r="Z1171" i="9" s="1"/>
  <c r="W1171" i="9"/>
  <c r="AA1171" i="9" s="1"/>
  <c r="V1408" i="9"/>
  <c r="Z1408" i="9" s="1"/>
  <c r="W1408" i="9"/>
  <c r="AA1408" i="9" s="1"/>
  <c r="V1382" i="9"/>
  <c r="W1382" i="9"/>
  <c r="AA1382" i="9" s="1"/>
  <c r="V1632" i="9"/>
  <c r="W1632" i="9"/>
  <c r="AA1632" i="9" s="1"/>
  <c r="T1428" i="9"/>
  <c r="U1428" i="9"/>
  <c r="Y1428" i="9" s="1"/>
  <c r="V763" i="9"/>
  <c r="Z763" i="9" s="1"/>
  <c r="W763" i="9"/>
  <c r="AE763" i="9" s="1"/>
  <c r="W1543" i="9"/>
  <c r="AE1543" i="9" s="1"/>
  <c r="V1543" i="9"/>
  <c r="W556" i="9"/>
  <c r="V556" i="9"/>
  <c r="AD556" i="9" s="1"/>
  <c r="W1219" i="9"/>
  <c r="AA1219" i="9" s="1"/>
  <c r="V1219" i="9"/>
  <c r="Z1219" i="9" s="1"/>
  <c r="W742" i="9"/>
  <c r="AA742" i="9" s="1"/>
  <c r="V742" i="9"/>
  <c r="Z742" i="9" s="1"/>
  <c r="U1330" i="9"/>
  <c r="Y1330" i="9" s="1"/>
  <c r="T1330" i="9"/>
  <c r="X1330" i="9" s="1"/>
  <c r="W1018" i="9"/>
  <c r="V1018" i="9"/>
  <c r="Z1018" i="9" s="1"/>
  <c r="V913" i="9"/>
  <c r="W913" i="9"/>
  <c r="AA913" i="9" s="1"/>
  <c r="V777" i="9"/>
  <c r="Z777" i="9" s="1"/>
  <c r="W845" i="9"/>
  <c r="V845" i="9"/>
  <c r="W1286" i="9"/>
  <c r="AA1286" i="9" s="1"/>
  <c r="V1286" i="9"/>
  <c r="Z1286" i="9" s="1"/>
  <c r="W714" i="9"/>
  <c r="V714" i="9"/>
  <c r="Z714" i="9" s="1"/>
  <c r="AB981" i="9"/>
  <c r="W642" i="9"/>
  <c r="V642" i="9"/>
  <c r="W193" i="9"/>
  <c r="V193" i="9"/>
  <c r="AD193" i="9" s="1"/>
  <c r="V1072" i="9"/>
  <c r="Z1072" i="9" s="1"/>
  <c r="T1070" i="9"/>
  <c r="X1070" i="9" s="1"/>
  <c r="W753" i="9"/>
  <c r="AA753" i="9" s="1"/>
  <c r="AC1095" i="9"/>
  <c r="T812" i="9"/>
  <c r="X812" i="9" s="1"/>
  <c r="T1551" i="9"/>
  <c r="X1551" i="9" s="1"/>
  <c r="W777" i="9"/>
  <c r="W973" i="9"/>
  <c r="AA973" i="9" s="1"/>
  <c r="V1432" i="9"/>
  <c r="W1432" i="9"/>
  <c r="T1238" i="9"/>
  <c r="U1238" i="9"/>
  <c r="AC1238" i="9" s="1"/>
  <c r="T1328" i="9"/>
  <c r="X1328" i="9" s="1"/>
  <c r="U1328" i="9"/>
  <c r="Y1328" i="9" s="1"/>
  <c r="T993" i="9"/>
  <c r="AB993" i="9" s="1"/>
  <c r="U993" i="9"/>
  <c r="Y993" i="9" s="1"/>
  <c r="T1036" i="9"/>
  <c r="U1036" i="9"/>
  <c r="Y1036" i="9" s="1"/>
  <c r="W1369" i="9"/>
  <c r="AA1369" i="9" s="1"/>
  <c r="V1369" i="9"/>
  <c r="Z1369" i="9" s="1"/>
  <c r="V1568" i="9"/>
  <c r="W1568" i="9"/>
  <c r="U1276" i="9"/>
  <c r="Y1276" i="9" s="1"/>
  <c r="T1276" i="9"/>
  <c r="U1310" i="9"/>
  <c r="V580" i="9"/>
  <c r="W580" i="9"/>
  <c r="AA580" i="9" s="1"/>
  <c r="U1186" i="9"/>
  <c r="T1186" i="9"/>
  <c r="X1186" i="9" s="1"/>
  <c r="T1361" i="9"/>
  <c r="U1361" i="9"/>
  <c r="Y1361" i="9" s="1"/>
  <c r="V1058" i="9"/>
  <c r="Z1058" i="9" s="1"/>
  <c r="W1058" i="9"/>
  <c r="AA1058" i="9" s="1"/>
  <c r="V1184" i="9"/>
  <c r="W1184" i="9"/>
  <c r="AA1184" i="9" s="1"/>
  <c r="U339" i="9"/>
  <c r="T339" i="9"/>
  <c r="X339" i="9" s="1"/>
  <c r="T808" i="9"/>
  <c r="X808" i="9" s="1"/>
  <c r="U808" i="9"/>
  <c r="Y808" i="9" s="1"/>
  <c r="W370" i="9"/>
  <c r="V370" i="9"/>
  <c r="U986" i="9"/>
  <c r="Y986" i="9" s="1"/>
  <c r="T986" i="9"/>
  <c r="X986" i="9" s="1"/>
  <c r="W560" i="9"/>
  <c r="AA560" i="9" s="1"/>
  <c r="V560" i="9"/>
  <c r="Z560" i="9" s="1"/>
  <c r="V819" i="9"/>
  <c r="Z819" i="9" s="1"/>
  <c r="W819" i="9"/>
  <c r="AA819" i="9" s="1"/>
  <c r="V848" i="9"/>
  <c r="Z848" i="9" s="1"/>
  <c r="V583" i="9"/>
  <c r="AD583" i="9" s="1"/>
  <c r="W583" i="9"/>
  <c r="W972" i="9"/>
  <c r="AA972" i="9" s="1"/>
  <c r="V972" i="9"/>
  <c r="T1460" i="9"/>
  <c r="AB1460" i="9" s="1"/>
  <c r="W1619" i="9"/>
  <c r="AA1619" i="9" s="1"/>
  <c r="V1619" i="9"/>
  <c r="AD1619" i="9" s="1"/>
  <c r="V804" i="9"/>
  <c r="AD804" i="9" s="1"/>
  <c r="W804" i="9"/>
  <c r="AA804" i="9" s="1"/>
  <c r="V1576" i="9"/>
  <c r="W1576" i="9"/>
  <c r="AA1576" i="9" s="1"/>
  <c r="T1533" i="9"/>
  <c r="U1533" i="9"/>
  <c r="Y1533" i="9" s="1"/>
  <c r="V1660" i="9"/>
  <c r="W1660" i="9"/>
  <c r="U1359" i="9"/>
  <c r="T1359" i="9"/>
  <c r="X1359" i="9" s="1"/>
  <c r="T1562" i="9"/>
  <c r="U1562" i="9"/>
  <c r="Y1562" i="9" s="1"/>
  <c r="V853" i="9"/>
  <c r="Z853" i="9" s="1"/>
  <c r="W853" i="9"/>
  <c r="AA853" i="9" s="1"/>
  <c r="V1638" i="9"/>
  <c r="Z1638" i="9" s="1"/>
  <c r="W1638" i="9"/>
  <c r="AA1638" i="9" s="1"/>
  <c r="W848" i="9"/>
  <c r="AA848" i="9" s="1"/>
  <c r="AE1476" i="9"/>
  <c r="T1095" i="9"/>
  <c r="AB1095" i="9" s="1"/>
  <c r="W1473" i="9"/>
  <c r="AA1473" i="9" s="1"/>
  <c r="V1473" i="9"/>
  <c r="Z1473" i="9" s="1"/>
  <c r="W1028" i="9"/>
  <c r="V1028" i="9"/>
  <c r="Z1028" i="9" s="1"/>
  <c r="V1500" i="9"/>
  <c r="W1500" i="9"/>
  <c r="AA1500" i="9" s="1"/>
  <c r="T1528" i="9"/>
  <c r="X1528" i="9" s="1"/>
  <c r="U1528" i="9"/>
  <c r="V940" i="9"/>
  <c r="W940" i="9"/>
  <c r="AA940" i="9" s="1"/>
  <c r="T1067" i="9"/>
  <c r="X1067" i="9" s="1"/>
  <c r="U1067" i="9"/>
  <c r="Y1067" i="9" s="1"/>
  <c r="V1344" i="9"/>
  <c r="AD1344" i="9" s="1"/>
  <c r="W1344" i="9"/>
  <c r="AA1344" i="9" s="1"/>
  <c r="U1454" i="9"/>
  <c r="Y1454" i="9" s="1"/>
  <c r="T1454" i="9"/>
  <c r="X1454" i="9" s="1"/>
  <c r="V1487" i="9"/>
  <c r="W1487" i="9"/>
  <c r="AA1487" i="9" s="1"/>
  <c r="T685" i="9"/>
  <c r="X685" i="9" s="1"/>
  <c r="U685" i="9"/>
  <c r="AC685" i="9" s="1"/>
  <c r="V854" i="9"/>
  <c r="W854" i="9"/>
  <c r="AE854" i="9" s="1"/>
  <c r="T1356" i="9"/>
  <c r="X1356" i="9" s="1"/>
  <c r="U1356" i="9"/>
  <c r="Y1356" i="9" s="1"/>
  <c r="V1246" i="9"/>
  <c r="W1246" i="9"/>
  <c r="V572" i="9"/>
  <c r="AD572" i="9" s="1"/>
  <c r="W572" i="9"/>
  <c r="AA572" i="9" s="1"/>
  <c r="X1325" i="9"/>
  <c r="AB1325" i="9"/>
  <c r="U1646" i="9"/>
  <c r="Y1646" i="9" s="1"/>
  <c r="T1646" i="9"/>
  <c r="X1646" i="9" s="1"/>
  <c r="W1206" i="9"/>
  <c r="V1206" i="9"/>
  <c r="W1230" i="9"/>
  <c r="AA1230" i="9" s="1"/>
  <c r="V1230" i="9"/>
  <c r="Z1230" i="9" s="1"/>
  <c r="V1514" i="9"/>
  <c r="Z1514" i="9" s="1"/>
  <c r="W1514" i="9"/>
  <c r="W568" i="9"/>
  <c r="V568" i="9"/>
  <c r="Z568" i="9" s="1"/>
  <c r="V1389" i="9"/>
  <c r="Z1389" i="9" s="1"/>
  <c r="W1389" i="9"/>
  <c r="AA1389" i="9" s="1"/>
  <c r="T1638" i="9"/>
  <c r="X1638" i="9" s="1"/>
  <c r="U1638" i="9"/>
  <c r="Y1638" i="9" s="1"/>
  <c r="U1579" i="9"/>
  <c r="Y1579" i="9" s="1"/>
  <c r="T1579" i="9"/>
  <c r="W1378" i="9"/>
  <c r="AA1378" i="9" s="1"/>
  <c r="V1378" i="9"/>
  <c r="Z1378" i="9" s="1"/>
  <c r="V1212" i="9"/>
  <c r="W1212" i="9"/>
  <c r="T1297" i="9"/>
  <c r="X1297" i="9" s="1"/>
  <c r="U1297" i="9"/>
  <c r="U1063" i="9"/>
  <c r="Y1063" i="9" s="1"/>
  <c r="T1063" i="9"/>
  <c r="V1352" i="9"/>
  <c r="Z1352" i="9" s="1"/>
  <c r="W1352" i="9"/>
  <c r="AA1352" i="9" s="1"/>
  <c r="V1148" i="9"/>
  <c r="W1148" i="9"/>
  <c r="AA1148" i="9" s="1"/>
  <c r="T222" i="9"/>
  <c r="U222" i="9"/>
  <c r="V248" i="9"/>
  <c r="W248" i="9"/>
  <c r="AA248" i="9" s="1"/>
  <c r="T1203" i="9"/>
  <c r="X1203" i="9" s="1"/>
  <c r="U1203" i="9"/>
  <c r="Y1203" i="9" s="1"/>
  <c r="T1188" i="9"/>
  <c r="U1188" i="9"/>
  <c r="Y1188" i="9" s="1"/>
  <c r="U1202" i="9"/>
  <c r="Y1202" i="9" s="1"/>
  <c r="T1202" i="9"/>
  <c r="V1163" i="9"/>
  <c r="W1163" i="9"/>
  <c r="U955" i="9"/>
  <c r="T955" i="9"/>
  <c r="T560" i="9"/>
  <c r="U560" i="9"/>
  <c r="U1076" i="9"/>
  <c r="T1076" i="9"/>
  <c r="V200" i="9"/>
  <c r="Z200" i="9" s="1"/>
  <c r="W200" i="9"/>
  <c r="V1090" i="9"/>
  <c r="Z1090" i="9" s="1"/>
  <c r="W1090" i="9"/>
  <c r="AA1090" i="9" s="1"/>
  <c r="V1302" i="9"/>
  <c r="W1302" i="9"/>
  <c r="AA1302" i="9" s="1"/>
  <c r="W1683" i="9"/>
  <c r="AA1683" i="9" s="1"/>
  <c r="V1683" i="9"/>
  <c r="Z1683" i="9" s="1"/>
  <c r="V966" i="9"/>
  <c r="AD966" i="9" s="1"/>
  <c r="U1629" i="9"/>
  <c r="Y1629" i="9" s="1"/>
  <c r="T1629" i="9"/>
  <c r="X1629" i="9" s="1"/>
  <c r="W1417" i="9"/>
  <c r="V1417" i="9"/>
  <c r="Z1417" i="9" s="1"/>
  <c r="V1145" i="9"/>
  <c r="W1145" i="9"/>
  <c r="V1608" i="9"/>
  <c r="Z1608" i="9" s="1"/>
  <c r="W1608" i="9"/>
  <c r="AA1608" i="9" s="1"/>
  <c r="T877" i="9"/>
  <c r="V1650" i="9"/>
  <c r="Z1650" i="9" s="1"/>
  <c r="W1650" i="9"/>
  <c r="AA1650" i="9" s="1"/>
  <c r="T1398" i="9"/>
  <c r="X1398" i="9" s="1"/>
  <c r="U1398" i="9"/>
  <c r="T590" i="9"/>
  <c r="U590" i="9"/>
  <c r="Y590" i="9" s="1"/>
  <c r="W1544" i="9"/>
  <c r="V1544" i="9"/>
  <c r="W1197" i="9"/>
  <c r="V1197" i="9"/>
  <c r="Z1197" i="9" s="1"/>
  <c r="V1289" i="9"/>
  <c r="Z1289" i="9" s="1"/>
  <c r="W1289" i="9"/>
  <c r="AA1289" i="9" s="1"/>
  <c r="T1051" i="9"/>
  <c r="AB1051" i="9" s="1"/>
  <c r="U1051" i="9"/>
  <c r="AC1051" i="9" s="1"/>
  <c r="W1347" i="9"/>
  <c r="V1347" i="9"/>
  <c r="V983" i="9"/>
  <c r="W983" i="9"/>
  <c r="AE983" i="9" s="1"/>
  <c r="V1405" i="9"/>
  <c r="Z1405" i="9" s="1"/>
  <c r="W1405" i="9"/>
  <c r="U1165" i="9"/>
  <c r="Y1165" i="9" s="1"/>
  <c r="T1165" i="9"/>
  <c r="X1165" i="9" s="1"/>
  <c r="U1026" i="9"/>
  <c r="T1026" i="9"/>
  <c r="X1026" i="9" s="1"/>
  <c r="T429" i="9"/>
  <c r="X429" i="9" s="1"/>
  <c r="U429" i="9"/>
  <c r="Y429" i="9" s="1"/>
  <c r="W1192" i="9"/>
  <c r="AA1192" i="9" s="1"/>
  <c r="V1192" i="9"/>
  <c r="T1404" i="9"/>
  <c r="U1404" i="9"/>
  <c r="W636" i="9"/>
  <c r="AA636" i="9" s="1"/>
  <c r="V636" i="9"/>
  <c r="Z636" i="9" s="1"/>
  <c r="U265" i="9"/>
  <c r="Y265" i="9" s="1"/>
  <c r="T265" i="9"/>
  <c r="X265" i="9" s="1"/>
  <c r="X731" i="9"/>
  <c r="AB731" i="9"/>
  <c r="U334" i="9"/>
  <c r="Y334" i="9" s="1"/>
  <c r="U1114" i="9"/>
  <c r="AC1114" i="9" s="1"/>
  <c r="T965" i="9"/>
  <c r="AB965" i="9" s="1"/>
  <c r="AC1078" i="9"/>
  <c r="AA981" i="9"/>
  <c r="AE981" i="9"/>
  <c r="W1407" i="9"/>
  <c r="V1407" i="9"/>
  <c r="Z1407" i="9" s="1"/>
  <c r="T1538" i="9"/>
  <c r="X1538" i="9" s="1"/>
  <c r="U1538" i="9"/>
  <c r="Y1538" i="9" s="1"/>
  <c r="Z981" i="9"/>
  <c r="AD981" i="9"/>
  <c r="W1556" i="9"/>
  <c r="AA1556" i="9" s="1"/>
  <c r="V1556" i="9"/>
  <c r="Z1556" i="9" s="1"/>
  <c r="V1553" i="9"/>
  <c r="Z1553" i="9" s="1"/>
  <c r="W1553" i="9"/>
  <c r="AA1553" i="9" s="1"/>
  <c r="T1288" i="9"/>
  <c r="X1288" i="9" s="1"/>
  <c r="U1288" i="9"/>
  <c r="Y1288" i="9" s="1"/>
  <c r="U1224" i="9"/>
  <c r="Y1224" i="9" s="1"/>
  <c r="T1224" i="9"/>
  <c r="W1668" i="9"/>
  <c r="V1668" i="9"/>
  <c r="W1130" i="9"/>
  <c r="AA1130" i="9" s="1"/>
  <c r="U956" i="9"/>
  <c r="Y956" i="9" s="1"/>
  <c r="T956" i="9"/>
  <c r="V1410" i="9"/>
  <c r="Z1410" i="9" s="1"/>
  <c r="W1410" i="9"/>
  <c r="U1285" i="9"/>
  <c r="T1285" i="9"/>
  <c r="X1285" i="9" s="1"/>
  <c r="T1061" i="9"/>
  <c r="X1061" i="9" s="1"/>
  <c r="U1061" i="9"/>
  <c r="U1305" i="9"/>
  <c r="Y1305" i="9" s="1"/>
  <c r="T1305" i="9"/>
  <c r="X1305" i="9" s="1"/>
  <c r="T874" i="9"/>
  <c r="X874" i="9" s="1"/>
  <c r="U874" i="9"/>
  <c r="Y874" i="9" s="1"/>
  <c r="U1217" i="9"/>
  <c r="T1217" i="9"/>
  <c r="X1217" i="9" s="1"/>
  <c r="V1060" i="9"/>
  <c r="W1060" i="9"/>
  <c r="AA1060" i="9" s="1"/>
  <c r="T1199" i="9"/>
  <c r="AB1199" i="9" s="1"/>
  <c r="U1199" i="9"/>
  <c r="T320" i="9"/>
  <c r="AB320" i="9" s="1"/>
  <c r="U320" i="9"/>
  <c r="Y320" i="9" s="1"/>
  <c r="U1039" i="9"/>
  <c r="T1039" i="9"/>
  <c r="AB1039" i="9" s="1"/>
  <c r="W750" i="9"/>
  <c r="V750" i="9"/>
  <c r="U820" i="9"/>
  <c r="Y820" i="9" s="1"/>
  <c r="T820" i="9"/>
  <c r="AE989" i="9"/>
  <c r="V1085" i="9"/>
  <c r="Z1085" i="9" s="1"/>
  <c r="W1085" i="9"/>
  <c r="AA1085" i="9" s="1"/>
  <c r="U994" i="9"/>
  <c r="Y994" i="9" s="1"/>
  <c r="T994" i="9"/>
  <c r="X994" i="9" s="1"/>
  <c r="T828" i="9"/>
  <c r="U828" i="9"/>
  <c r="T1390" i="9"/>
  <c r="X1390" i="9" s="1"/>
  <c r="U1390" i="9"/>
  <c r="Y1390" i="9" s="1"/>
  <c r="U629" i="9"/>
  <c r="T629" i="9"/>
  <c r="W1238" i="9"/>
  <c r="V1238" i="9"/>
  <c r="Z1238" i="9" s="1"/>
  <c r="T1255" i="9"/>
  <c r="U1255" i="9"/>
  <c r="W628" i="9"/>
  <c r="AE628" i="9" s="1"/>
  <c r="V628" i="9"/>
  <c r="AD628" i="9" s="1"/>
  <c r="T1466" i="9"/>
  <c r="U1466" i="9"/>
  <c r="T1559" i="9"/>
  <c r="X1559" i="9" s="1"/>
  <c r="U1559" i="9"/>
  <c r="T1443" i="9"/>
  <c r="X1443" i="9" s="1"/>
  <c r="U1443" i="9"/>
  <c r="Y1443" i="9" s="1"/>
  <c r="T884" i="9"/>
  <c r="X884" i="9" s="1"/>
  <c r="U884" i="9"/>
  <c r="Y884" i="9" s="1"/>
  <c r="T1667" i="9"/>
  <c r="X1667" i="9" s="1"/>
  <c r="U1667" i="9"/>
  <c r="Y1667" i="9" s="1"/>
  <c r="T1610" i="9"/>
  <c r="X1610" i="9" s="1"/>
  <c r="U1610" i="9"/>
  <c r="W1400" i="9"/>
  <c r="AE1400" i="9" s="1"/>
  <c r="V1400" i="9"/>
  <c r="Z1400" i="9" s="1"/>
  <c r="V640" i="9"/>
  <c r="Z640" i="9" s="1"/>
  <c r="W640" i="9"/>
  <c r="T536" i="9"/>
  <c r="X536" i="9" s="1"/>
  <c r="U536" i="9"/>
  <c r="Y536" i="9" s="1"/>
  <c r="T1362" i="9"/>
  <c r="X1362" i="9" s="1"/>
  <c r="U1362" i="9"/>
  <c r="Y1362" i="9" s="1"/>
  <c r="V1174" i="9"/>
  <c r="Z1174" i="9" s="1"/>
  <c r="W1174" i="9"/>
  <c r="AA1174" i="9" s="1"/>
  <c r="V337" i="9"/>
  <c r="W337" i="9"/>
  <c r="AA337" i="9" s="1"/>
  <c r="T950" i="9"/>
  <c r="AB950" i="9" s="1"/>
  <c r="U950" i="9"/>
  <c r="V797" i="9"/>
  <c r="W797" i="9"/>
  <c r="AA797" i="9" s="1"/>
  <c r="W1193" i="9"/>
  <c r="AA1193" i="9" s="1"/>
  <c r="V1193" i="9"/>
  <c r="W1208" i="9"/>
  <c r="AA1208" i="9" s="1"/>
  <c r="V1208" i="9"/>
  <c r="Z1208" i="9" s="1"/>
  <c r="T1198" i="9"/>
  <c r="X1198" i="9" s="1"/>
  <c r="U1198" i="9"/>
  <c r="V1207" i="9"/>
  <c r="W1207" i="9"/>
  <c r="V794" i="9"/>
  <c r="W794" i="9"/>
  <c r="AA794" i="9" s="1"/>
  <c r="T810" i="9"/>
  <c r="U810" i="9"/>
  <c r="Y810" i="9" s="1"/>
  <c r="V1080" i="9"/>
  <c r="AD1080" i="9" s="1"/>
  <c r="W1080" i="9"/>
  <c r="AA1080" i="9" s="1"/>
  <c r="T233" i="9"/>
  <c r="X233" i="9" s="1"/>
  <c r="U233" i="9"/>
  <c r="Y233" i="9" s="1"/>
  <c r="W194" i="9"/>
  <c r="AA194" i="9" s="1"/>
  <c r="V194" i="9"/>
  <c r="Z194" i="9" s="1"/>
  <c r="V1113" i="9"/>
  <c r="W1113" i="9"/>
  <c r="AA1113" i="9" s="1"/>
  <c r="U857" i="9"/>
  <c r="Y857" i="9" s="1"/>
  <c r="T857" i="9"/>
  <c r="X857" i="9" s="1"/>
  <c r="T1461" i="9"/>
  <c r="U1461" i="9"/>
  <c r="V1177" i="9"/>
  <c r="W1177" i="9"/>
  <c r="AA1177" i="9" s="1"/>
  <c r="V1623" i="9"/>
  <c r="Z1623" i="9" s="1"/>
  <c r="W1623" i="9"/>
  <c r="U940" i="9"/>
  <c r="Y940" i="9" s="1"/>
  <c r="T940" i="9"/>
  <c r="X940" i="9" s="1"/>
  <c r="U1555" i="9"/>
  <c r="T1555" i="9"/>
  <c r="AB1555" i="9" s="1"/>
  <c r="V1089" i="9"/>
  <c r="Z1089" i="9" s="1"/>
  <c r="W1089" i="9"/>
  <c r="AA1089" i="9" s="1"/>
  <c r="U670" i="9"/>
  <c r="Y670" i="9" s="1"/>
  <c r="T670" i="9"/>
  <c r="X670" i="9" s="1"/>
  <c r="T1467" i="9"/>
  <c r="X1467" i="9" s="1"/>
  <c r="U1467" i="9"/>
  <c r="Y1467" i="9" s="1"/>
  <c r="U918" i="9"/>
  <c r="T918" i="9"/>
  <c r="X918" i="9" s="1"/>
  <c r="T1267" i="9"/>
  <c r="U1267" i="9"/>
  <c r="V1458" i="9"/>
  <c r="W1458" i="9"/>
  <c r="AA1458" i="9" s="1"/>
  <c r="T1436" i="9"/>
  <c r="X1436" i="9" s="1"/>
  <c r="U1436" i="9"/>
  <c r="Y1436" i="9" s="1"/>
  <c r="V1336" i="9"/>
  <c r="Z1336" i="9" s="1"/>
  <c r="W1336" i="9"/>
  <c r="W1256" i="9"/>
  <c r="AA1256" i="9" s="1"/>
  <c r="V1256" i="9"/>
  <c r="V1173" i="9"/>
  <c r="W1173" i="9"/>
  <c r="T1035" i="9"/>
  <c r="X1035" i="9" s="1"/>
  <c r="U1035" i="9"/>
  <c r="W222" i="9"/>
  <c r="V222" i="9"/>
  <c r="V860" i="9"/>
  <c r="Z860" i="9" s="1"/>
  <c r="W860" i="9"/>
  <c r="U774" i="9"/>
  <c r="AC774" i="9" s="1"/>
  <c r="T774" i="9"/>
  <c r="X774" i="9" s="1"/>
  <c r="V844" i="9"/>
  <c r="Z844" i="9" s="1"/>
  <c r="W844" i="9"/>
  <c r="AA844" i="9" s="1"/>
  <c r="T316" i="9"/>
  <c r="X316" i="9" s="1"/>
  <c r="U316" i="9"/>
  <c r="T1087" i="9"/>
  <c r="AB1087" i="9" s="1"/>
  <c r="U1087" i="9"/>
  <c r="W801" i="9"/>
  <c r="AA801" i="9" s="1"/>
  <c r="V801" i="9"/>
  <c r="Z801" i="9" s="1"/>
  <c r="T801" i="9"/>
  <c r="U801" i="9"/>
  <c r="U545" i="9"/>
  <c r="Y545" i="9" s="1"/>
  <c r="T545" i="9"/>
  <c r="T621" i="9"/>
  <c r="X621" i="9" s="1"/>
  <c r="U621" i="9"/>
  <c r="Y621" i="9" s="1"/>
  <c r="T619" i="9"/>
  <c r="U619" i="9"/>
  <c r="Y619" i="9" s="1"/>
  <c r="W558" i="9"/>
  <c r="AA558" i="9" s="1"/>
  <c r="V558" i="9"/>
  <c r="Z558" i="9" s="1"/>
  <c r="V1189" i="9"/>
  <c r="AD1189" i="9" s="1"/>
  <c r="W1189" i="9"/>
  <c r="AA1189" i="9" s="1"/>
  <c r="W214" i="9"/>
  <c r="V1178" i="9"/>
  <c r="Z1178" i="9" s="1"/>
  <c r="T1038" i="9"/>
  <c r="X1038" i="9" s="1"/>
  <c r="U1038" i="9"/>
  <c r="Y1038" i="9" s="1"/>
  <c r="T1634" i="9"/>
  <c r="T1149" i="9"/>
  <c r="X1149" i="9" s="1"/>
  <c r="U1149" i="9"/>
  <c r="Y1149" i="9" s="1"/>
  <c r="V1201" i="9"/>
  <c r="Z1201" i="9" s="1"/>
  <c r="W1201" i="9"/>
  <c r="AA1201" i="9" s="1"/>
  <c r="T1504" i="9"/>
  <c r="X1504" i="9" s="1"/>
  <c r="U1504" i="9"/>
  <c r="V1574" i="9"/>
  <c r="Z1574" i="9" s="1"/>
  <c r="W1574" i="9"/>
  <c r="AA1574" i="9" s="1"/>
  <c r="V900" i="9"/>
  <c r="W900" i="9"/>
  <c r="V1502" i="9"/>
  <c r="Z1502" i="9" s="1"/>
  <c r="W1502" i="9"/>
  <c r="W1161" i="9"/>
  <c r="V1161" i="9"/>
  <c r="W1594" i="9"/>
  <c r="V1594" i="9"/>
  <c r="Z1594" i="9" s="1"/>
  <c r="V1367" i="9"/>
  <c r="W1367" i="9"/>
  <c r="T1403" i="9"/>
  <c r="U1403" i="9"/>
  <c r="Y1403" i="9" s="1"/>
  <c r="W912" i="9"/>
  <c r="AE912" i="9" s="1"/>
  <c r="V912" i="9"/>
  <c r="Z912" i="9" s="1"/>
  <c r="T1431" i="9"/>
  <c r="X1431" i="9" s="1"/>
  <c r="U1431" i="9"/>
  <c r="V1138" i="9"/>
  <c r="Z1138" i="9" s="1"/>
  <c r="W1138" i="9"/>
  <c r="V1481" i="9"/>
  <c r="W1481" i="9"/>
  <c r="AA1481" i="9" s="1"/>
  <c r="V634" i="9"/>
  <c r="W634" i="9"/>
  <c r="AE634" i="9" s="1"/>
  <c r="V1007" i="9"/>
  <c r="W1007" i="9"/>
  <c r="AA1007" i="9" s="1"/>
  <c r="W1176" i="9"/>
  <c r="V1176" i="9"/>
  <c r="V1075" i="9"/>
  <c r="Z1075" i="9" s="1"/>
  <c r="W1075" i="9"/>
  <c r="AA1075" i="9" s="1"/>
  <c r="T1310" i="9"/>
  <c r="X1310" i="9" s="1"/>
  <c r="W1351" i="9"/>
  <c r="T1589" i="9"/>
  <c r="X1589" i="9" s="1"/>
  <c r="V989" i="9"/>
  <c r="Z989" i="9" s="1"/>
  <c r="V1476" i="9"/>
  <c r="W1215" i="9"/>
  <c r="AA1215" i="9" s="1"/>
  <c r="W437" i="9"/>
  <c r="AA437" i="9" s="1"/>
  <c r="U1634" i="9"/>
  <c r="Y1634" i="9" s="1"/>
  <c r="T1360" i="9"/>
  <c r="U1360" i="9"/>
  <c r="Y1360" i="9" s="1"/>
  <c r="U1278" i="9"/>
  <c r="Y1278" i="9" s="1"/>
  <c r="T1278" i="9"/>
  <c r="X1278" i="9" s="1"/>
  <c r="V1605" i="9"/>
  <c r="W1605" i="9"/>
  <c r="T1660" i="9"/>
  <c r="U1660" i="9"/>
  <c r="Y1660" i="9" s="1"/>
  <c r="V1485" i="9"/>
  <c r="Z1485" i="9" s="1"/>
  <c r="W1485" i="9"/>
  <c r="AE1485" i="9" s="1"/>
  <c r="T1416" i="9"/>
  <c r="X1416" i="9" s="1"/>
  <c r="U1416" i="9"/>
  <c r="Y1416" i="9" s="1"/>
  <c r="T1520" i="9"/>
  <c r="U1520" i="9"/>
  <c r="Y1520" i="9" s="1"/>
  <c r="W1245" i="9"/>
  <c r="V1245" i="9"/>
  <c r="V1613" i="9"/>
  <c r="Z1613" i="9" s="1"/>
  <c r="W1613" i="9"/>
  <c r="AA1613" i="9" s="1"/>
  <c r="T1020" i="9"/>
  <c r="U1020" i="9"/>
  <c r="Y1020" i="9" s="1"/>
  <c r="V1094" i="9"/>
  <c r="Z1094" i="9" s="1"/>
  <c r="W1094" i="9"/>
  <c r="AA1094" i="9" s="1"/>
  <c r="T1372" i="9"/>
  <c r="X1372" i="9" s="1"/>
  <c r="U1372" i="9"/>
  <c r="Y1372" i="9" s="1"/>
  <c r="V344" i="9"/>
  <c r="Z344" i="9" s="1"/>
  <c r="W344" i="9"/>
  <c r="AA344" i="9" s="1"/>
  <c r="V1290" i="9"/>
  <c r="W1290" i="9"/>
  <c r="U958" i="9"/>
  <c r="T958" i="9"/>
  <c r="T342" i="9"/>
  <c r="U342" i="9"/>
  <c r="AC342" i="9" s="1"/>
  <c r="W524" i="9"/>
  <c r="AA524" i="9" s="1"/>
  <c r="T1066" i="9"/>
  <c r="X1066" i="9" s="1"/>
  <c r="U1066" i="9"/>
  <c r="T844" i="9"/>
  <c r="X844" i="9" s="1"/>
  <c r="U844" i="9"/>
  <c r="T996" i="9"/>
  <c r="U996" i="9"/>
  <c r="Y996" i="9" s="1"/>
  <c r="U203" i="9"/>
  <c r="Y203" i="9" s="1"/>
  <c r="T203" i="9"/>
  <c r="V571" i="9"/>
  <c r="AD571" i="9" s="1"/>
  <c r="W571" i="9"/>
  <c r="AE571" i="9" s="1"/>
  <c r="W263" i="9"/>
  <c r="AA263" i="9" s="1"/>
  <c r="V263" i="9"/>
  <c r="Z263" i="9" s="1"/>
  <c r="W980" i="9"/>
  <c r="AA980" i="9" s="1"/>
  <c r="V980" i="9"/>
  <c r="Z980" i="9" s="1"/>
  <c r="U714" i="9"/>
  <c r="Y714" i="9" s="1"/>
  <c r="T714" i="9"/>
  <c r="X714" i="9" s="1"/>
  <c r="U1529" i="9"/>
  <c r="T1529" i="9"/>
  <c r="W1506" i="9"/>
  <c r="AA1506" i="9" s="1"/>
  <c r="V1506" i="9"/>
  <c r="Z1506" i="9" s="1"/>
  <c r="V1580" i="9"/>
  <c r="W1580" i="9"/>
  <c r="AA1580" i="9" s="1"/>
  <c r="U1289" i="9"/>
  <c r="T1289" i="9"/>
  <c r="X1289" i="9" s="1"/>
  <c r="V1167" i="9"/>
  <c r="Z1167" i="9" s="1"/>
  <c r="W1167" i="9"/>
  <c r="AA1167" i="9" s="1"/>
  <c r="T1324" i="9"/>
  <c r="U1324" i="9"/>
  <c r="Y1324" i="9" s="1"/>
  <c r="W1595" i="9"/>
  <c r="V1595" i="9"/>
  <c r="Z1595" i="9" s="1"/>
  <c r="U1514" i="9"/>
  <c r="Y1514" i="9" s="1"/>
  <c r="T1514" i="9"/>
  <c r="AB1514" i="9" s="1"/>
  <c r="T1213" i="9"/>
  <c r="X1213" i="9" s="1"/>
  <c r="U1213" i="9"/>
  <c r="Y1213" i="9" s="1"/>
  <c r="T1244" i="9"/>
  <c r="X1244" i="9" s="1"/>
  <c r="U1244" i="9"/>
  <c r="T1303" i="9"/>
  <c r="X1303" i="9" s="1"/>
  <c r="U1303" i="9"/>
  <c r="Y1303" i="9" s="1"/>
  <c r="U1079" i="9"/>
  <c r="T1079" i="9"/>
  <c r="X1079" i="9" s="1"/>
  <c r="T1464" i="9"/>
  <c r="X1464" i="9" s="1"/>
  <c r="U1464" i="9"/>
  <c r="Y1464" i="9" s="1"/>
  <c r="W1439" i="9"/>
  <c r="AA1439" i="9" s="1"/>
  <c r="V1439" i="9"/>
  <c r="Z1439" i="9" s="1"/>
  <c r="T1044" i="9"/>
  <c r="AB1044" i="9" s="1"/>
  <c r="U1044" i="9"/>
  <c r="Y1044" i="9" s="1"/>
  <c r="V846" i="9"/>
  <c r="W846" i="9"/>
  <c r="W1051" i="9"/>
  <c r="AA1051" i="9" s="1"/>
  <c r="V1051" i="9"/>
  <c r="AD1051" i="9" s="1"/>
  <c r="U290" i="9"/>
  <c r="Y290" i="9" s="1"/>
  <c r="T290" i="9"/>
  <c r="AB290" i="9" s="1"/>
  <c r="T502" i="9"/>
  <c r="X502" i="9" s="1"/>
  <c r="U502" i="9"/>
  <c r="T215" i="9"/>
  <c r="X215" i="9" s="1"/>
  <c r="U215" i="9"/>
  <c r="Y215" i="9" s="1"/>
  <c r="U317" i="9"/>
  <c r="Y317" i="9" s="1"/>
  <c r="T317" i="9"/>
  <c r="AB317" i="9" s="1"/>
  <c r="V1169" i="9"/>
  <c r="W1169" i="9"/>
  <c r="AE1169" i="9" s="1"/>
  <c r="U983" i="9"/>
  <c r="T983" i="9"/>
  <c r="X983" i="9" s="1"/>
  <c r="T1098" i="9"/>
  <c r="X1098" i="9" s="1"/>
  <c r="U1098" i="9"/>
  <c r="Y1098" i="9" s="1"/>
  <c r="V829" i="9"/>
  <c r="Z829" i="9" s="1"/>
  <c r="W829" i="9"/>
  <c r="AA829" i="9" s="1"/>
  <c r="V630" i="9"/>
  <c r="Z630" i="9" s="1"/>
  <c r="W630" i="9"/>
  <c r="AA630" i="9" s="1"/>
  <c r="T630" i="9"/>
  <c r="U630" i="9"/>
  <c r="U1580" i="9"/>
  <c r="T1580" i="9"/>
  <c r="T1570" i="9"/>
  <c r="U1570" i="9"/>
  <c r="Y1570" i="9" s="1"/>
  <c r="V884" i="9"/>
  <c r="Z884" i="9" s="1"/>
  <c r="W884" i="9"/>
  <c r="W1096" i="9"/>
  <c r="AA1096" i="9" s="1"/>
  <c r="V1096" i="9"/>
  <c r="Z1096" i="9" s="1"/>
  <c r="T936" i="9"/>
  <c r="X936" i="9" s="1"/>
  <c r="U936" i="9"/>
  <c r="AC936" i="9" s="1"/>
  <c r="T1508" i="9"/>
  <c r="U1508" i="9"/>
  <c r="Y1508" i="9" s="1"/>
  <c r="T1180" i="9"/>
  <c r="U1180" i="9"/>
  <c r="Y1180" i="9" s="1"/>
  <c r="V834" i="9"/>
  <c r="W834" i="9"/>
  <c r="AA834" i="9" s="1"/>
  <c r="W1548" i="9"/>
  <c r="V1548" i="9"/>
  <c r="Z1548" i="9" s="1"/>
  <c r="T1054" i="9"/>
  <c r="X1054" i="9" s="1"/>
  <c r="U1054" i="9"/>
  <c r="Y1054" i="9" s="1"/>
  <c r="T469" i="9"/>
  <c r="X469" i="9" s="1"/>
  <c r="U469" i="9"/>
  <c r="Y469" i="9" s="1"/>
  <c r="V1156" i="9"/>
  <c r="Z1156" i="9" s="1"/>
  <c r="W1156" i="9"/>
  <c r="U1019" i="9"/>
  <c r="T1019" i="9"/>
  <c r="AB1019" i="9" s="1"/>
  <c r="U816" i="9"/>
  <c r="Y816" i="9" s="1"/>
  <c r="T816" i="9"/>
  <c r="U1029" i="9"/>
  <c r="Y1029" i="9" s="1"/>
  <c r="T1029" i="9"/>
  <c r="X1029" i="9" s="1"/>
  <c r="W924" i="9"/>
  <c r="V924" i="9"/>
  <c r="Z924" i="9" s="1"/>
  <c r="U784" i="9"/>
  <c r="Y784" i="9" s="1"/>
  <c r="T1182" i="9"/>
  <c r="U1182" i="9"/>
  <c r="W1101" i="9"/>
  <c r="AE1101" i="9" s="1"/>
  <c r="V1101" i="9"/>
  <c r="AD1101" i="9" s="1"/>
  <c r="T1049" i="9"/>
  <c r="X1049" i="9" s="1"/>
  <c r="U1049" i="9"/>
  <c r="Y1049" i="9" s="1"/>
  <c r="W1022" i="9"/>
  <c r="V1022" i="9"/>
  <c r="Z1022" i="9" s="1"/>
  <c r="V958" i="9"/>
  <c r="Z958" i="9" s="1"/>
  <c r="W958" i="9"/>
  <c r="AE958" i="9" s="1"/>
  <c r="V783" i="9"/>
  <c r="Z783" i="9" s="1"/>
  <c r="W783" i="9"/>
  <c r="AA783" i="9" s="1"/>
  <c r="W1092" i="9"/>
  <c r="AA1092" i="9" s="1"/>
  <c r="V1092" i="9"/>
  <c r="V960" i="9"/>
  <c r="Z960" i="9" s="1"/>
  <c r="W960" i="9"/>
  <c r="AA960" i="9" s="1"/>
  <c r="W954" i="9"/>
  <c r="V954" i="9"/>
  <c r="Z954" i="9" s="1"/>
  <c r="W808" i="9"/>
  <c r="AA808" i="9" s="1"/>
  <c r="V808" i="9"/>
  <c r="Z808" i="9" s="1"/>
  <c r="T1190" i="9"/>
  <c r="X1190" i="9" s="1"/>
  <c r="U1190" i="9"/>
  <c r="T749" i="9"/>
  <c r="X749" i="9" s="1"/>
  <c r="U749" i="9"/>
  <c r="T1539" i="9"/>
  <c r="U1539" i="9"/>
  <c r="Y1539" i="9" s="1"/>
  <c r="V1527" i="9"/>
  <c r="W1527" i="9"/>
  <c r="AA1527" i="9" s="1"/>
  <c r="T1609" i="9"/>
  <c r="X1609" i="9" s="1"/>
  <c r="U1609" i="9"/>
  <c r="Y1609" i="9" s="1"/>
  <c r="V1517" i="9"/>
  <c r="W1517" i="9"/>
  <c r="AA1517" i="9" s="1"/>
  <c r="T1546" i="9"/>
  <c r="X1546" i="9" s="1"/>
  <c r="U1546" i="9"/>
  <c r="U1062" i="9"/>
  <c r="AC1062" i="9" s="1"/>
  <c r="T1062" i="9"/>
  <c r="X1062" i="9" s="1"/>
  <c r="T1558" i="9"/>
  <c r="X1558" i="9" s="1"/>
  <c r="U1558" i="9"/>
  <c r="Y1558" i="9" s="1"/>
  <c r="U1358" i="9"/>
  <c r="Y1358" i="9" s="1"/>
  <c r="T1358" i="9"/>
  <c r="AB1358" i="9" s="1"/>
  <c r="U1670" i="9"/>
  <c r="Y1670" i="9" s="1"/>
  <c r="T1670" i="9"/>
  <c r="AB1670" i="9" s="1"/>
  <c r="V1043" i="9"/>
  <c r="W1043" i="9"/>
  <c r="T401" i="9"/>
  <c r="U401" i="9"/>
  <c r="U1139" i="9"/>
  <c r="Y1139" i="9" s="1"/>
  <c r="AB1139" i="9"/>
  <c r="W1475" i="9"/>
  <c r="AA1475" i="9" s="1"/>
  <c r="V1475" i="9"/>
  <c r="Z1475" i="9" s="1"/>
  <c r="T1241" i="9"/>
  <c r="X1241" i="9" s="1"/>
  <c r="U1241" i="9"/>
  <c r="Y1241" i="9" s="1"/>
  <c r="V776" i="9"/>
  <c r="Z776" i="9" s="1"/>
  <c r="W776" i="9"/>
  <c r="AA776" i="9" s="1"/>
  <c r="T763" i="9"/>
  <c r="U763" i="9"/>
  <c r="U1033" i="9"/>
  <c r="T1033" i="9"/>
  <c r="X1033" i="9" s="1"/>
  <c r="U752" i="9"/>
  <c r="Y752" i="9" s="1"/>
  <c r="T752" i="9"/>
  <c r="X752" i="9" s="1"/>
  <c r="W671" i="9"/>
  <c r="V671" i="9"/>
  <c r="Z671" i="9" s="1"/>
  <c r="W1314" i="9"/>
  <c r="AA1314" i="9" s="1"/>
  <c r="W743" i="9"/>
  <c r="AE743" i="9" s="1"/>
  <c r="V743" i="9"/>
  <c r="Z743" i="9" s="1"/>
  <c r="W1537" i="9"/>
  <c r="U655" i="9"/>
  <c r="V1215" i="9"/>
  <c r="Z1215" i="9" s="1"/>
  <c r="V821" i="9"/>
  <c r="W821" i="9"/>
  <c r="AA821" i="9" s="1"/>
  <c r="T1355" i="9"/>
  <c r="AC1355" i="9"/>
  <c r="Z1665" i="9"/>
  <c r="AD1665" i="9"/>
  <c r="W1539" i="9"/>
  <c r="AA1539" i="9" s="1"/>
  <c r="V1539" i="9"/>
  <c r="Z1539" i="9" s="1"/>
  <c r="T902" i="9"/>
  <c r="X902" i="9" s="1"/>
  <c r="AC902" i="9"/>
  <c r="T1595" i="9"/>
  <c r="X1595" i="9" s="1"/>
  <c r="U1595" i="9"/>
  <c r="AC1595" i="9" s="1"/>
  <c r="W1640" i="9"/>
  <c r="AA1640" i="9" s="1"/>
  <c r="V1640" i="9"/>
  <c r="Z1640" i="9" s="1"/>
  <c r="U1600" i="9"/>
  <c r="T1600" i="9"/>
  <c r="T957" i="9"/>
  <c r="X957" i="9" s="1"/>
  <c r="U957" i="9"/>
  <c r="Y957" i="9" s="1"/>
  <c r="T1427" i="9"/>
  <c r="U1427" i="9"/>
  <c r="Y1427" i="9" s="1"/>
  <c r="W1567" i="9"/>
  <c r="AA1567" i="9" s="1"/>
  <c r="V1567" i="9"/>
  <c r="AD1567" i="9" s="1"/>
  <c r="V1099" i="9"/>
  <c r="Z1099" i="9" s="1"/>
  <c r="W1099" i="9"/>
  <c r="AA1099" i="9" s="1"/>
  <c r="U1273" i="9"/>
  <c r="AC1273" i="9" s="1"/>
  <c r="T1273" i="9"/>
  <c r="X1273" i="9" s="1"/>
  <c r="U1446" i="9"/>
  <c r="T1446" i="9"/>
  <c r="U1185" i="9"/>
  <c r="Y1185" i="9" s="1"/>
  <c r="T1185" i="9"/>
  <c r="W430" i="9"/>
  <c r="V430" i="9"/>
  <c r="W699" i="9"/>
  <c r="AA699" i="9" s="1"/>
  <c r="V699" i="9"/>
  <c r="W833" i="9"/>
  <c r="AA833" i="9" s="1"/>
  <c r="V833" i="9"/>
  <c r="Z833" i="9" s="1"/>
  <c r="W1112" i="9"/>
  <c r="AA1112" i="9" s="1"/>
  <c r="V1112" i="9"/>
  <c r="Z1112" i="9" s="1"/>
  <c r="T878" i="9"/>
  <c r="U878" i="9"/>
  <c r="T425" i="9"/>
  <c r="AB425" i="9" s="1"/>
  <c r="U425" i="9"/>
  <c r="Y425" i="9" s="1"/>
  <c r="T1099" i="9"/>
  <c r="X1099" i="9" s="1"/>
  <c r="U1099" i="9"/>
  <c r="T598" i="9"/>
  <c r="U598" i="9"/>
  <c r="Y598" i="9" s="1"/>
  <c r="U533" i="9"/>
  <c r="Y533" i="9" s="1"/>
  <c r="T533" i="9"/>
  <c r="X533" i="9" s="1"/>
  <c r="W969" i="9"/>
  <c r="V969" i="9"/>
  <c r="Z969" i="9" s="1"/>
  <c r="V641" i="9"/>
  <c r="W641" i="9"/>
  <c r="AA641" i="9" s="1"/>
  <c r="U1511" i="9"/>
  <c r="AC1511" i="9" s="1"/>
  <c r="T1511" i="9"/>
  <c r="X1511" i="9" s="1"/>
  <c r="AA1590" i="9"/>
  <c r="AE1590" i="9"/>
  <c r="V519" i="9"/>
  <c r="W519" i="9"/>
  <c r="AE519" i="9" s="1"/>
  <c r="W1477" i="9"/>
  <c r="AA1477" i="9" s="1"/>
  <c r="V1477" i="9"/>
  <c r="Z1477" i="9" s="1"/>
  <c r="U1206" i="9"/>
  <c r="T1206" i="9"/>
  <c r="X1206" i="9" s="1"/>
  <c r="T1312" i="9"/>
  <c r="X1312" i="9" s="1"/>
  <c r="U1312" i="9"/>
  <c r="Y1312" i="9" s="1"/>
  <c r="V724" i="9"/>
  <c r="Z724" i="9" s="1"/>
  <c r="W724" i="9"/>
  <c r="AA724" i="9" s="1"/>
  <c r="W1398" i="9"/>
  <c r="V1398" i="9"/>
  <c r="Z1398" i="9" s="1"/>
  <c r="T1586" i="9"/>
  <c r="X1586" i="9" s="1"/>
  <c r="U1586" i="9"/>
  <c r="U1554" i="9"/>
  <c r="T1554" i="9"/>
  <c r="V1479" i="9"/>
  <c r="W1479" i="9"/>
  <c r="AA1479" i="9" s="1"/>
  <c r="T952" i="9"/>
  <c r="X952" i="9" s="1"/>
  <c r="U952" i="9"/>
  <c r="Y952" i="9" s="1"/>
  <c r="V1415" i="9"/>
  <c r="Z1415" i="9" s="1"/>
  <c r="W1415" i="9"/>
  <c r="T1243" i="9"/>
  <c r="X1243" i="9" s="1"/>
  <c r="AC1243" i="9"/>
  <c r="V1166" i="9"/>
  <c r="W1166" i="9"/>
  <c r="AA1166" i="9" s="1"/>
  <c r="V1034" i="9"/>
  <c r="Z1034" i="9" s="1"/>
  <c r="W1034" i="9"/>
  <c r="AA1034" i="9" s="1"/>
  <c r="T1418" i="9"/>
  <c r="X1418" i="9" s="1"/>
  <c r="U1418" i="9"/>
  <c r="AC1418" i="9" s="1"/>
  <c r="W1183" i="9"/>
  <c r="AA1183" i="9" s="1"/>
  <c r="V1183" i="9"/>
  <c r="Z1183" i="9" s="1"/>
  <c r="T814" i="9"/>
  <c r="X814" i="9" s="1"/>
  <c r="AC814" i="9"/>
  <c r="U795" i="9"/>
  <c r="T795" i="9"/>
  <c r="W867" i="9"/>
  <c r="V867" i="9"/>
  <c r="T370" i="9"/>
  <c r="X370" i="9" s="1"/>
  <c r="U370" i="9"/>
  <c r="V1093" i="9"/>
  <c r="W1093" i="9"/>
  <c r="U811" i="9"/>
  <c r="T811" i="9"/>
  <c r="X811" i="9" s="1"/>
  <c r="W514" i="9"/>
  <c r="AA514" i="9" s="1"/>
  <c r="V514" i="9"/>
  <c r="Z514" i="9" s="1"/>
  <c r="V559" i="9"/>
  <c r="W559" i="9"/>
  <c r="W838" i="9"/>
  <c r="V838" i="9"/>
  <c r="Z838" i="9" s="1"/>
  <c r="W868" i="9"/>
  <c r="AA868" i="9" s="1"/>
  <c r="V868" i="9"/>
  <c r="W817" i="9"/>
  <c r="AA817" i="9" s="1"/>
  <c r="V817" i="9"/>
  <c r="Z817" i="9" s="1"/>
  <c r="W1239" i="9"/>
  <c r="AE1239" i="9" s="1"/>
  <c r="V1239" i="9"/>
  <c r="V1528" i="9"/>
  <c r="W1528" i="9"/>
  <c r="AA1528" i="9" s="1"/>
  <c r="T871" i="9"/>
  <c r="U1370" i="9"/>
  <c r="Y1370" i="9" s="1"/>
  <c r="T1370" i="9"/>
  <c r="X1370" i="9" s="1"/>
  <c r="T1567" i="9"/>
  <c r="X1567" i="9" s="1"/>
  <c r="U1567" i="9"/>
  <c r="Y1567" i="9" s="1"/>
  <c r="AC1567" i="9"/>
  <c r="V1651" i="9"/>
  <c r="Z1651" i="9" s="1"/>
  <c r="W1651" i="9"/>
  <c r="AA1651" i="9" s="1"/>
  <c r="U1593" i="9"/>
  <c r="T1593" i="9"/>
  <c r="U1415" i="9"/>
  <c r="T1415" i="9"/>
  <c r="X1415" i="9" s="1"/>
  <c r="W1434" i="9"/>
  <c r="AA1434" i="9" s="1"/>
  <c r="V1434" i="9"/>
  <c r="Z1434" i="9" s="1"/>
  <c r="U1676" i="9"/>
  <c r="Y1676" i="9" s="1"/>
  <c r="T1676" i="9"/>
  <c r="T1228" i="9"/>
  <c r="U1228" i="9"/>
  <c r="W1359" i="9"/>
  <c r="AA1359" i="9" s="1"/>
  <c r="V1359" i="9"/>
  <c r="AD1359" i="9" s="1"/>
  <c r="U253" i="9"/>
  <c r="AC253" i="9" s="1"/>
  <c r="T253" i="9"/>
  <c r="X253" i="9" s="1"/>
  <c r="W1125" i="9"/>
  <c r="V1125" i="9"/>
  <c r="Z1125" i="9" s="1"/>
  <c r="W1560" i="9"/>
  <c r="AA1560" i="9" s="1"/>
  <c r="V1560" i="9"/>
  <c r="AD1560" i="9" s="1"/>
  <c r="T1683" i="9"/>
  <c r="X1683" i="9" s="1"/>
  <c r="U1683" i="9"/>
  <c r="Y1683" i="9" s="1"/>
  <c r="W995" i="9"/>
  <c r="AA995" i="9" s="1"/>
  <c r="V995" i="9"/>
  <c r="W1278" i="9"/>
  <c r="V1278" i="9"/>
  <c r="Z1278" i="9" s="1"/>
  <c r="V1581" i="9"/>
  <c r="Z1581" i="9" s="1"/>
  <c r="W1581" i="9"/>
  <c r="AA1581" i="9" s="1"/>
  <c r="V1308" i="9"/>
  <c r="Z1308" i="9" s="1"/>
  <c r="W1308" i="9"/>
  <c r="AA1308" i="9" s="1"/>
  <c r="V1652" i="9"/>
  <c r="W1652" i="9"/>
  <c r="AE1652" i="9" s="1"/>
  <c r="W1459" i="9"/>
  <c r="AA1459" i="9" s="1"/>
  <c r="V1459" i="9"/>
  <c r="Z1459" i="9" s="1"/>
  <c r="V879" i="9"/>
  <c r="Z879" i="9" s="1"/>
  <c r="W879" i="9"/>
  <c r="AA879" i="9" s="1"/>
  <c r="T1261" i="9"/>
  <c r="U1261" i="9"/>
  <c r="Y1261" i="9" s="1"/>
  <c r="T1452" i="9"/>
  <c r="X1452" i="9" s="1"/>
  <c r="T1265" i="9"/>
  <c r="U1265" i="9"/>
  <c r="Y1265" i="9" s="1"/>
  <c r="W784" i="9"/>
  <c r="AA784" i="9" s="1"/>
  <c r="V784" i="9"/>
  <c r="Z784" i="9" s="1"/>
  <c r="V1340" i="9"/>
  <c r="W1340" i="9"/>
  <c r="AA1340" i="9" s="1"/>
  <c r="V1160" i="9"/>
  <c r="Z1160" i="9" s="1"/>
  <c r="W1160" i="9"/>
  <c r="AE1160" i="9" s="1"/>
  <c r="T1293" i="9"/>
  <c r="X1293" i="9" s="1"/>
  <c r="U1293" i="9"/>
  <c r="Y1293" i="9" s="1"/>
  <c r="V1198" i="9"/>
  <c r="Z1198" i="9" s="1"/>
  <c r="W1198" i="9"/>
  <c r="T1170" i="9"/>
  <c r="X1170" i="9" s="1"/>
  <c r="U1170" i="9"/>
  <c r="Y1170" i="9" s="1"/>
  <c r="T1357" i="9"/>
  <c r="X1357" i="9" s="1"/>
  <c r="U1357" i="9"/>
  <c r="AE1178" i="9"/>
  <c r="V973" i="9"/>
  <c r="Z973" i="9" s="1"/>
  <c r="U1566" i="9"/>
  <c r="AC1566" i="9" s="1"/>
  <c r="U813" i="9"/>
  <c r="Y813" i="9" s="1"/>
  <c r="T440" i="9"/>
  <c r="AB440" i="9" s="1"/>
  <c r="U440" i="9"/>
  <c r="T348" i="9"/>
  <c r="X348" i="9" s="1"/>
  <c r="U348" i="9"/>
  <c r="Y348" i="9" s="1"/>
  <c r="W1549" i="9"/>
  <c r="AA1549" i="9" s="1"/>
  <c r="U877" i="9"/>
  <c r="Y877" i="9" s="1"/>
  <c r="W1429" i="9"/>
  <c r="AA1429" i="9" s="1"/>
  <c r="AC379" i="9"/>
  <c r="U817" i="9"/>
  <c r="Y817" i="9" s="1"/>
  <c r="V1039" i="9"/>
  <c r="Z1039" i="9" s="1"/>
  <c r="W1039" i="9"/>
  <c r="AA1039" i="9" s="1"/>
  <c r="V824" i="9"/>
  <c r="Z824" i="9" s="1"/>
  <c r="W824" i="9"/>
  <c r="T1292" i="9"/>
  <c r="X1292" i="9" s="1"/>
  <c r="U1292" i="9"/>
  <c r="Y1292" i="9" s="1"/>
  <c r="T773" i="9"/>
  <c r="X773" i="9" s="1"/>
  <c r="T1151" i="9"/>
  <c r="X1151" i="9" s="1"/>
  <c r="U1151" i="9"/>
  <c r="W950" i="9"/>
  <c r="V950" i="9"/>
  <c r="V673" i="9"/>
  <c r="Z673" i="9" s="1"/>
  <c r="V1081" i="9"/>
  <c r="W1081" i="9"/>
  <c r="AA1081" i="9" s="1"/>
  <c r="V949" i="9"/>
  <c r="Z949" i="9" s="1"/>
  <c r="W949" i="9"/>
  <c r="T478" i="9"/>
  <c r="AC478" i="9"/>
  <c r="U794" i="9"/>
  <c r="Y794" i="9" s="1"/>
  <c r="T794" i="9"/>
  <c r="V547" i="9"/>
  <c r="Z547" i="9" s="1"/>
  <c r="W547" i="9"/>
  <c r="V791" i="9"/>
  <c r="Z791" i="9" s="1"/>
  <c r="T390" i="9"/>
  <c r="X390" i="9" s="1"/>
  <c r="U390" i="9"/>
  <c r="Y390" i="9" s="1"/>
  <c r="V948" i="9"/>
  <c r="W948" i="9"/>
  <c r="AA948" i="9" s="1"/>
  <c r="U791" i="9"/>
  <c r="Y791" i="9" s="1"/>
  <c r="T791" i="9"/>
  <c r="AB791" i="9" s="1"/>
  <c r="U529" i="9"/>
  <c r="Y529" i="9" s="1"/>
  <c r="T529" i="9"/>
  <c r="X529" i="9" s="1"/>
  <c r="T948" i="9"/>
  <c r="U948" i="9"/>
  <c r="W818" i="9"/>
  <c r="V818" i="9"/>
  <c r="Z818" i="9" s="1"/>
  <c r="T609" i="9"/>
  <c r="U609" i="9"/>
  <c r="T1091" i="9"/>
  <c r="X1091" i="9" s="1"/>
  <c r="U1091" i="9"/>
  <c r="Y1091" i="9" s="1"/>
  <c r="T975" i="9"/>
  <c r="U975" i="9"/>
  <c r="AB838" i="9"/>
  <c r="U838" i="9"/>
  <c r="V607" i="9"/>
  <c r="V1084" i="9"/>
  <c r="W1084" i="9"/>
  <c r="T959" i="9"/>
  <c r="U959" i="9"/>
  <c r="Y959" i="9" s="1"/>
  <c r="T1270" i="9"/>
  <c r="X1270" i="9" s="1"/>
  <c r="U1270" i="9"/>
  <c r="V218" i="9"/>
  <c r="Z218" i="9" s="1"/>
  <c r="AE216" i="9"/>
  <c r="V270" i="9"/>
  <c r="Z270" i="9" s="1"/>
  <c r="Z1100" i="9"/>
  <c r="AD1100" i="9"/>
  <c r="V625" i="9"/>
  <c r="V1648" i="9"/>
  <c r="W1419" i="9"/>
  <c r="AA1419" i="9" s="1"/>
  <c r="V1419" i="9"/>
  <c r="Z1419" i="9" s="1"/>
  <c r="V1150" i="9"/>
  <c r="W1150" i="9"/>
  <c r="AA1150" i="9" s="1"/>
  <c r="V1656" i="9"/>
  <c r="W1656" i="9"/>
  <c r="T1342" i="9"/>
  <c r="X1342" i="9" s="1"/>
  <c r="U1342" i="9"/>
  <c r="V1684" i="9"/>
  <c r="Z1684" i="9" s="1"/>
  <c r="W1684" i="9"/>
  <c r="W1518" i="9"/>
  <c r="V1518" i="9"/>
  <c r="Z1518" i="9" s="1"/>
  <c r="V1068" i="9"/>
  <c r="Z1068" i="9" s="1"/>
  <c r="W1068" i="9"/>
  <c r="AE1068" i="9" s="1"/>
  <c r="T1553" i="9"/>
  <c r="X1553" i="9" s="1"/>
  <c r="U1553" i="9"/>
  <c r="Y1553" i="9" s="1"/>
  <c r="W1115" i="9"/>
  <c r="AA1115" i="9" s="1"/>
  <c r="T1525" i="9"/>
  <c r="X1525" i="9" s="1"/>
  <c r="U1525" i="9"/>
  <c r="AC1525" i="9" s="1"/>
  <c r="V1551" i="9"/>
  <c r="Z1551" i="9" s="1"/>
  <c r="AE1551" i="9"/>
  <c r="V1587" i="9"/>
  <c r="W1587" i="9"/>
  <c r="U1133" i="9"/>
  <c r="Y1133" i="9" s="1"/>
  <c r="T1133" i="9"/>
  <c r="V1505" i="9"/>
  <c r="Z1505" i="9" s="1"/>
  <c r="U1495" i="9"/>
  <c r="Y1495" i="9" s="1"/>
  <c r="T1495" i="9"/>
  <c r="T1672" i="9"/>
  <c r="X1672" i="9" s="1"/>
  <c r="U1672" i="9"/>
  <c r="Y1672" i="9" s="1"/>
  <c r="U1557" i="9"/>
  <c r="T1557" i="9"/>
  <c r="U1223" i="9"/>
  <c r="T1223" i="9"/>
  <c r="AB1223" i="9" s="1"/>
  <c r="T1644" i="9"/>
  <c r="U1644" i="9"/>
  <c r="Y1644" i="9" s="1"/>
  <c r="U1537" i="9"/>
  <c r="AC1537" i="9" s="1"/>
  <c r="T1537" i="9"/>
  <c r="X1537" i="9" s="1"/>
  <c r="W861" i="9"/>
  <c r="AA861" i="9" s="1"/>
  <c r="V861" i="9"/>
  <c r="AD861" i="9" s="1"/>
  <c r="T1569" i="9"/>
  <c r="U1389" i="9"/>
  <c r="V1006" i="9"/>
  <c r="AD1006" i="9" s="1"/>
  <c r="W1006" i="9"/>
  <c r="U1627" i="9"/>
  <c r="T1627" i="9"/>
  <c r="X1627" i="9" s="1"/>
  <c r="W1497" i="9"/>
  <c r="AA1497" i="9" s="1"/>
  <c r="V1497" i="9"/>
  <c r="V1295" i="9"/>
  <c r="Z1295" i="9" s="1"/>
  <c r="W1295" i="9"/>
  <c r="AA1295" i="9" s="1"/>
  <c r="V312" i="9"/>
  <c r="W312" i="9"/>
  <c r="V1554" i="9"/>
  <c r="W1554" i="9"/>
  <c r="AA1554" i="9" s="1"/>
  <c r="U1420" i="9"/>
  <c r="T1420" i="9"/>
  <c r="W1143" i="9"/>
  <c r="V1143" i="9"/>
  <c r="Z1143" i="9" s="1"/>
  <c r="T1540" i="9"/>
  <c r="U1540" i="9"/>
  <c r="T1338" i="9"/>
  <c r="X1338" i="9" s="1"/>
  <c r="U1338" i="9"/>
  <c r="V669" i="9"/>
  <c r="W669" i="9"/>
  <c r="AE669" i="9" s="1"/>
  <c r="T1585" i="9"/>
  <c r="X1585" i="9" s="1"/>
  <c r="U1585" i="9"/>
  <c r="AC1585" i="9" s="1"/>
  <c r="T1449" i="9"/>
  <c r="U1449" i="9"/>
  <c r="T1666" i="9"/>
  <c r="U1666" i="9"/>
  <c r="V1534" i="9"/>
  <c r="Z1534" i="9" s="1"/>
  <c r="W1534" i="9"/>
  <c r="AA1534" i="9" s="1"/>
  <c r="V825" i="9"/>
  <c r="AE825" i="9"/>
  <c r="T1271" i="9"/>
  <c r="AB1271" i="9" s="1"/>
  <c r="U1271" i="9"/>
  <c r="Y1271" i="9" s="1"/>
  <c r="U1015" i="9"/>
  <c r="Y1015" i="9" s="1"/>
  <c r="T1015" i="9"/>
  <c r="V1399" i="9"/>
  <c r="Z1399" i="9" s="1"/>
  <c r="W1399" i="9"/>
  <c r="U1251" i="9"/>
  <c r="T1251" i="9"/>
  <c r="X1251" i="9" s="1"/>
  <c r="V1036" i="9"/>
  <c r="Z1036" i="9" s="1"/>
  <c r="W1036" i="9"/>
  <c r="AA1036" i="9" s="1"/>
  <c r="U285" i="9"/>
  <c r="Y285" i="9" s="1"/>
  <c r="T285" i="9"/>
  <c r="T1211" i="9"/>
  <c r="AB1211" i="9" s="1"/>
  <c r="U1211" i="9"/>
  <c r="Y1211" i="9" s="1"/>
  <c r="V895" i="9"/>
  <c r="W895" i="9"/>
  <c r="V1446" i="9"/>
  <c r="W1446" i="9"/>
  <c r="T1341" i="9"/>
  <c r="X1341" i="9" s="1"/>
  <c r="T1422" i="9"/>
  <c r="X1422" i="9" s="1"/>
  <c r="U1422" i="9"/>
  <c r="T1257" i="9"/>
  <c r="X1257" i="9" s="1"/>
  <c r="U1257" i="9"/>
  <c r="Y1257" i="9" s="1"/>
  <c r="V963" i="9"/>
  <c r="Z963" i="9" s="1"/>
  <c r="W963" i="9"/>
  <c r="AA963" i="9" s="1"/>
  <c r="W1325" i="9"/>
  <c r="V1325" i="9"/>
  <c r="V1127" i="9"/>
  <c r="W1127" i="9"/>
  <c r="V1401" i="9"/>
  <c r="W1401" i="9"/>
  <c r="V1225" i="9"/>
  <c r="Z1225" i="9" s="1"/>
  <c r="V1155" i="9"/>
  <c r="Z1155" i="9" s="1"/>
  <c r="W1155" i="9"/>
  <c r="T739" i="9"/>
  <c r="X739" i="9" s="1"/>
  <c r="U739" i="9"/>
  <c r="Y739" i="9" s="1"/>
  <c r="U907" i="9"/>
  <c r="Y907" i="9" s="1"/>
  <c r="T907" i="9"/>
  <c r="U1155" i="9"/>
  <c r="Y1155" i="9" s="1"/>
  <c r="T1155" i="9"/>
  <c r="X1155" i="9" s="1"/>
  <c r="U1008" i="9"/>
  <c r="AB1008" i="9"/>
  <c r="W740" i="9"/>
  <c r="V740" i="9"/>
  <c r="Z740" i="9" s="1"/>
  <c r="U1000" i="9"/>
  <c r="Y1000" i="9" s="1"/>
  <c r="T1000" i="9"/>
  <c r="V762" i="9"/>
  <c r="Z762" i="9" s="1"/>
  <c r="W762" i="9"/>
  <c r="AA762" i="9" s="1"/>
  <c r="W1287" i="9"/>
  <c r="V1287" i="9"/>
  <c r="T1171" i="9"/>
  <c r="U1171" i="9"/>
  <c r="Y1171" i="9" s="1"/>
  <c r="U1024" i="9"/>
  <c r="Y1024" i="9" s="1"/>
  <c r="T1024" i="9"/>
  <c r="X1024" i="9" s="1"/>
  <c r="T825" i="9"/>
  <c r="X825" i="9" s="1"/>
  <c r="U825" i="9"/>
  <c r="Y825" i="9" s="1"/>
  <c r="U1193" i="9"/>
  <c r="T1193" i="9"/>
  <c r="X1193" i="9" s="1"/>
  <c r="T730" i="9"/>
  <c r="X730" i="9" s="1"/>
  <c r="U730" i="9"/>
  <c r="V1280" i="9"/>
  <c r="W1280" i="9"/>
  <c r="AA1280" i="9" s="1"/>
  <c r="V1157" i="9"/>
  <c r="W1157" i="9"/>
  <c r="AA1157" i="9" s="1"/>
  <c r="V1181" i="9"/>
  <c r="Z1181" i="9" s="1"/>
  <c r="W1181" i="9"/>
  <c r="AA1181" i="9" s="1"/>
  <c r="T751" i="9"/>
  <c r="X751" i="9" s="1"/>
  <c r="U751" i="9"/>
  <c r="AC751" i="9" s="1"/>
  <c r="U212" i="9"/>
  <c r="W933" i="9"/>
  <c r="V933" i="9"/>
  <c r="V655" i="9"/>
  <c r="AD655" i="9" s="1"/>
  <c r="W655" i="9"/>
  <c r="AA655" i="9" s="1"/>
  <c r="U1072" i="9"/>
  <c r="T1072" i="9"/>
  <c r="V938" i="9"/>
  <c r="Z938" i="9" s="1"/>
  <c r="U782" i="9"/>
  <c r="Y782" i="9" s="1"/>
  <c r="T782" i="9"/>
  <c r="X782" i="9" s="1"/>
  <c r="V533" i="9"/>
  <c r="W533" i="9"/>
  <c r="AA533" i="9" s="1"/>
  <c r="T1071" i="9"/>
  <c r="X1071" i="9" s="1"/>
  <c r="U1071" i="9"/>
  <c r="Y1071" i="9" s="1"/>
  <c r="T357" i="9"/>
  <c r="U357" i="9"/>
  <c r="V943" i="9"/>
  <c r="W943" i="9"/>
  <c r="T514" i="9"/>
  <c r="X514" i="9" s="1"/>
  <c r="U514" i="9"/>
  <c r="T943" i="9"/>
  <c r="U943" i="9"/>
  <c r="Y943" i="9" s="1"/>
  <c r="U1085" i="9"/>
  <c r="T1085" i="9"/>
  <c r="W828" i="9"/>
  <c r="AA828" i="9" s="1"/>
  <c r="V828" i="9"/>
  <c r="AD828" i="9" s="1"/>
  <c r="T584" i="9"/>
  <c r="X584" i="9" s="1"/>
  <c r="U584" i="9"/>
  <c r="V1069" i="9"/>
  <c r="W1069" i="9"/>
  <c r="AA1069" i="9" s="1"/>
  <c r="V953" i="9"/>
  <c r="Z953" i="9" s="1"/>
  <c r="W953" i="9"/>
  <c r="T778" i="9"/>
  <c r="U778" i="9"/>
  <c r="Y778" i="9" s="1"/>
  <c r="U509" i="9"/>
  <c r="Y509" i="9" s="1"/>
  <c r="T509" i="9"/>
  <c r="X509" i="9" s="1"/>
  <c r="V1403" i="9"/>
  <c r="Z1403" i="9" s="1"/>
  <c r="U1421" i="9"/>
  <c r="Y1421" i="9" s="1"/>
  <c r="T1421" i="9"/>
  <c r="X1421" i="9" s="1"/>
  <c r="T1483" i="9"/>
  <c r="U1483" i="9"/>
  <c r="AC1483" i="9" s="1"/>
  <c r="W1205" i="9"/>
  <c r="V1205" i="9"/>
  <c r="AD1205" i="9" s="1"/>
  <c r="U949" i="9"/>
  <c r="Y949" i="9" s="1"/>
  <c r="T949" i="9"/>
  <c r="X949" i="9" s="1"/>
  <c r="W1323" i="9"/>
  <c r="V1323" i="9"/>
  <c r="Z1323" i="9" s="1"/>
  <c r="T1375" i="9"/>
  <c r="U1375" i="9"/>
  <c r="Y1375" i="9" s="1"/>
  <c r="T212" i="9"/>
  <c r="X212" i="9" s="1"/>
  <c r="W942" i="9"/>
  <c r="AC645" i="9"/>
  <c r="U517" i="9"/>
  <c r="Y517" i="9" s="1"/>
  <c r="AC1333" i="9"/>
  <c r="U773" i="9"/>
  <c r="Y773" i="9" s="1"/>
  <c r="AB916" i="9"/>
  <c r="W486" i="9"/>
  <c r="AA486" i="9" s="1"/>
  <c r="V486" i="9"/>
  <c r="Z486" i="9" s="1"/>
  <c r="W259" i="9"/>
  <c r="AE259" i="9" s="1"/>
  <c r="V1025" i="9"/>
  <c r="T1522" i="9"/>
  <c r="U1286" i="9"/>
  <c r="Y1286" i="9" s="1"/>
  <c r="W928" i="9"/>
  <c r="W625" i="9"/>
  <c r="T1131" i="9"/>
  <c r="V1269" i="9"/>
  <c r="W1269" i="9"/>
  <c r="W673" i="9"/>
  <c r="AA673" i="9" s="1"/>
  <c r="AB660" i="9"/>
  <c r="U916" i="9"/>
  <c r="Y916" i="9" s="1"/>
  <c r="W1270" i="9"/>
  <c r="AA1270" i="9" s="1"/>
  <c r="AA1182" i="9"/>
  <c r="AE1182" i="9"/>
  <c r="AC489" i="9"/>
  <c r="V216" i="9"/>
  <c r="Z216" i="9" s="1"/>
  <c r="W1533" i="9"/>
  <c r="T854" i="9"/>
  <c r="AA1251" i="9"/>
  <c r="AE1251" i="9"/>
  <c r="W1583" i="9"/>
  <c r="AA1583" i="9" s="1"/>
  <c r="V1421" i="9"/>
  <c r="Z1421" i="9" s="1"/>
  <c r="W1421" i="9"/>
  <c r="W1577" i="9"/>
  <c r="AA1577" i="9" s="1"/>
  <c r="V1577" i="9"/>
  <c r="Z1577" i="9" s="1"/>
  <c r="V1418" i="9"/>
  <c r="Z1418" i="9" s="1"/>
  <c r="W1418" i="9"/>
  <c r="AA1418" i="9" s="1"/>
  <c r="V1645" i="9"/>
  <c r="W1645" i="9"/>
  <c r="V502" i="9"/>
  <c r="T809" i="9"/>
  <c r="X809" i="9" s="1"/>
  <c r="AA686" i="9"/>
  <c r="AE686" i="9"/>
  <c r="AD1031" i="9"/>
  <c r="V1357" i="9"/>
  <c r="U522" i="9"/>
  <c r="Y522" i="9" s="1"/>
  <c r="W701" i="9"/>
  <c r="AA701" i="9" s="1"/>
  <c r="U1400" i="9"/>
  <c r="U1084" i="9"/>
  <c r="Y1084" i="9" s="1"/>
  <c r="T1451" i="9"/>
  <c r="AB1451" i="9" s="1"/>
  <c r="U799" i="9"/>
  <c r="U1432" i="9"/>
  <c r="T1432" i="9"/>
  <c r="X1432" i="9" s="1"/>
  <c r="W482" i="9"/>
  <c r="V482" i="9"/>
  <c r="W361" i="9"/>
  <c r="AA361" i="9" s="1"/>
  <c r="V361" i="9"/>
  <c r="Z361" i="9" s="1"/>
  <c r="T1130" i="9"/>
  <c r="U1130" i="9"/>
  <c r="W624" i="9"/>
  <c r="V1386" i="9"/>
  <c r="Z1386" i="9" s="1"/>
  <c r="W1386" i="9"/>
  <c r="V1676" i="9"/>
  <c r="Z1676" i="9" s="1"/>
  <c r="W1676" i="9"/>
  <c r="AE1676" i="9" s="1"/>
  <c r="V1507" i="9"/>
  <c r="Z1507" i="9" s="1"/>
  <c r="W1507" i="9"/>
  <c r="V1186" i="9"/>
  <c r="W1186" i="9"/>
  <c r="AA1186" i="9" s="1"/>
  <c r="T566" i="9"/>
  <c r="U566" i="9"/>
  <c r="Y566" i="9" s="1"/>
  <c r="W1298" i="9"/>
  <c r="V1298" i="9"/>
  <c r="U1457" i="9"/>
  <c r="Y1457" i="9" s="1"/>
  <c r="T1457" i="9"/>
  <c r="AB1457" i="9" s="1"/>
  <c r="V877" i="9"/>
  <c r="Z877" i="9" s="1"/>
  <c r="W877" i="9"/>
  <c r="AA877" i="9" s="1"/>
  <c r="U945" i="9"/>
  <c r="Y945" i="9" s="1"/>
  <c r="T945" i="9"/>
  <c r="X945" i="9" s="1"/>
  <c r="T1259" i="9"/>
  <c r="U1259" i="9"/>
  <c r="V1268" i="9"/>
  <c r="Z1268" i="9" s="1"/>
  <c r="W1268" i="9"/>
  <c r="AA1268" i="9" s="1"/>
  <c r="T1268" i="9"/>
  <c r="U1268" i="9"/>
  <c r="Y1268" i="9" s="1"/>
  <c r="U923" i="9"/>
  <c r="T923" i="9"/>
  <c r="V916" i="9"/>
  <c r="Z916" i="9" s="1"/>
  <c r="W916" i="9"/>
  <c r="AE916" i="9" s="1"/>
  <c r="T954" i="9"/>
  <c r="X954" i="9" s="1"/>
  <c r="U954" i="9"/>
  <c r="Y954" i="9" s="1"/>
  <c r="U715" i="9"/>
  <c r="Y715" i="9" s="1"/>
  <c r="T715" i="9"/>
  <c r="V1673" i="9"/>
  <c r="Z1673" i="9" s="1"/>
  <c r="W1673" i="9"/>
  <c r="AA1673" i="9" s="1"/>
  <c r="U1172" i="9"/>
  <c r="Y1172" i="9" s="1"/>
  <c r="U1414" i="9"/>
  <c r="W1225" i="9"/>
  <c r="AA1225" i="9" s="1"/>
  <c r="V1077" i="9"/>
  <c r="AD1077" i="9" s="1"/>
  <c r="W1077" i="9"/>
  <c r="AE1077" i="9" s="1"/>
  <c r="T1619" i="9"/>
  <c r="X1619" i="9" s="1"/>
  <c r="U1619" i="9"/>
  <c r="Y1619" i="9" s="1"/>
  <c r="T803" i="9"/>
  <c r="X803" i="9" s="1"/>
  <c r="U803" i="9"/>
  <c r="T1309" i="9"/>
  <c r="U1309" i="9"/>
  <c r="Y1309" i="9" s="1"/>
  <c r="T1284" i="9"/>
  <c r="AB1284" i="9" s="1"/>
  <c r="U1284" i="9"/>
  <c r="Y1284" i="9" s="1"/>
  <c r="T1643" i="9"/>
  <c r="X1643" i="9" s="1"/>
  <c r="U1643" i="9"/>
  <c r="Y1643" i="9" s="1"/>
  <c r="W1024" i="9"/>
  <c r="AA1024" i="9" s="1"/>
  <c r="V1024" i="9"/>
  <c r="Z1024" i="9" s="1"/>
  <c r="U1233" i="9"/>
  <c r="Y1233" i="9" s="1"/>
  <c r="T1233" i="9"/>
  <c r="X1233" i="9" s="1"/>
  <c r="U1210" i="9"/>
  <c r="Y1210" i="9" s="1"/>
  <c r="V1356" i="9"/>
  <c r="Z1356" i="9" s="1"/>
  <c r="W1356" i="9"/>
  <c r="W955" i="9"/>
  <c r="AE955" i="9" s="1"/>
  <c r="V955" i="9"/>
  <c r="Z955" i="9" s="1"/>
  <c r="U1148" i="9"/>
  <c r="T1148" i="9"/>
  <c r="X1148" i="9" s="1"/>
  <c r="U1164" i="9"/>
  <c r="Y1164" i="9" s="1"/>
  <c r="T1164" i="9"/>
  <c r="X1164" i="9" s="1"/>
  <c r="U987" i="9"/>
  <c r="AB987" i="9"/>
  <c r="U951" i="9"/>
  <c r="Y951" i="9" s="1"/>
  <c r="T951" i="9"/>
  <c r="X951" i="9" s="1"/>
  <c r="W888" i="9"/>
  <c r="AA888" i="9" s="1"/>
  <c r="V888" i="9"/>
  <c r="V306" i="9"/>
  <c r="Z306" i="9" s="1"/>
  <c r="W306" i="9"/>
  <c r="AA306" i="9" s="1"/>
  <c r="T1021" i="9"/>
  <c r="X1021" i="9" s="1"/>
  <c r="U1021" i="9"/>
  <c r="V1027" i="9"/>
  <c r="W1027" i="9"/>
  <c r="V1047" i="9"/>
  <c r="Z1047" i="9" s="1"/>
  <c r="W1047" i="9"/>
  <c r="V494" i="9"/>
  <c r="Z494" i="9" s="1"/>
  <c r="W494" i="9"/>
  <c r="AA494" i="9" s="1"/>
  <c r="W1634" i="9"/>
  <c r="AA1634" i="9" s="1"/>
  <c r="V1634" i="9"/>
  <c r="Z1634" i="9" s="1"/>
  <c r="T1323" i="9"/>
  <c r="X1323" i="9" s="1"/>
  <c r="U1323" i="9"/>
  <c r="T969" i="9"/>
  <c r="U979" i="9"/>
  <c r="U1184" i="9"/>
  <c r="Y1184" i="9" s="1"/>
  <c r="AC969" i="9"/>
  <c r="T1519" i="9"/>
  <c r="X1519" i="9" s="1"/>
  <c r="W1297" i="9"/>
  <c r="AB1229" i="9"/>
  <c r="W328" i="9"/>
  <c r="AA328" i="9" s="1"/>
  <c r="Y912" i="9"/>
  <c r="AC912" i="9"/>
  <c r="W1031" i="9"/>
  <c r="AA1031" i="9" s="1"/>
  <c r="V1218" i="9"/>
  <c r="Z1218" i="9" s="1"/>
  <c r="V1061" i="9"/>
  <c r="Z1061" i="9" s="1"/>
  <c r="W761" i="9"/>
  <c r="AA761" i="9" s="1"/>
  <c r="T1389" i="9"/>
  <c r="W591" i="9"/>
  <c r="AE591" i="9" s="1"/>
  <c r="T781" i="9"/>
  <c r="X781" i="9" s="1"/>
  <c r="W1460" i="9"/>
  <c r="X1167" i="9"/>
  <c r="AB1167" i="9"/>
  <c r="W1646" i="9"/>
  <c r="AA1646" i="9" s="1"/>
  <c r="V1646" i="9"/>
  <c r="Z1646" i="9" s="1"/>
  <c r="T1518" i="9"/>
  <c r="U1518" i="9"/>
  <c r="Y1518" i="9" s="1"/>
  <c r="V1008" i="9"/>
  <c r="W1008" i="9"/>
  <c r="T1453" i="9"/>
  <c r="U1453" i="9"/>
  <c r="Y1453" i="9" s="1"/>
  <c r="T1534" i="9"/>
  <c r="X1534" i="9" s="1"/>
  <c r="U1534" i="9"/>
  <c r="Y1534" i="9" s="1"/>
  <c r="W1284" i="9"/>
  <c r="V1284" i="9"/>
  <c r="Z1284" i="9" s="1"/>
  <c r="V1589" i="9"/>
  <c r="W1589" i="9"/>
  <c r="AA1589" i="9" s="1"/>
  <c r="T1568" i="9"/>
  <c r="X1568" i="9" s="1"/>
  <c r="U1568" i="9"/>
  <c r="Y1568" i="9" s="1"/>
  <c r="V466" i="9"/>
  <c r="Z466" i="9" s="1"/>
  <c r="W466" i="9"/>
  <c r="V1422" i="9"/>
  <c r="W1422" i="9"/>
  <c r="V505" i="9"/>
  <c r="W505" i="9"/>
  <c r="AA505" i="9" s="1"/>
  <c r="W1303" i="9"/>
  <c r="AA1303" i="9" s="1"/>
  <c r="U647" i="9"/>
  <c r="T647" i="9"/>
  <c r="W1140" i="9"/>
  <c r="AE1140" i="9" s="1"/>
  <c r="V1140" i="9"/>
  <c r="Z1140" i="9" s="1"/>
  <c r="V1151" i="9"/>
  <c r="Z1151" i="9" s="1"/>
  <c r="W1151" i="9"/>
  <c r="T1100" i="9"/>
  <c r="X1100" i="9" s="1"/>
  <c r="U1100" i="9"/>
  <c r="U710" i="9"/>
  <c r="T710" i="9"/>
  <c r="X710" i="9" s="1"/>
  <c r="V1037" i="9"/>
  <c r="Z1037" i="9" s="1"/>
  <c r="W1037" i="9"/>
  <c r="U414" i="9"/>
  <c r="Y414" i="9" s="1"/>
  <c r="T414" i="9"/>
  <c r="X414" i="9" s="1"/>
  <c r="T1057" i="9"/>
  <c r="X1057" i="9" s="1"/>
  <c r="T1042" i="9"/>
  <c r="X1042" i="9" s="1"/>
  <c r="U1042" i="9"/>
  <c r="Y1042" i="9" s="1"/>
  <c r="W1362" i="9"/>
  <c r="AA1362" i="9" s="1"/>
  <c r="U1543" i="9"/>
  <c r="Y1543" i="9" s="1"/>
  <c r="T1543" i="9"/>
  <c r="V1442" i="9"/>
  <c r="Z1442" i="9" s="1"/>
  <c r="W1442" i="9"/>
  <c r="AA1442" i="9" s="1"/>
  <c r="W1455" i="9"/>
  <c r="V1455" i="9"/>
  <c r="T1686" i="9"/>
  <c r="X1686" i="9" s="1"/>
  <c r="U1686" i="9"/>
  <c r="Y1686" i="9" s="1"/>
  <c r="AE1511" i="9"/>
  <c r="W1180" i="9"/>
  <c r="V1180" i="9"/>
  <c r="U1617" i="9"/>
  <c r="T1617" i="9"/>
  <c r="X1617" i="9" s="1"/>
  <c r="V1385" i="9"/>
  <c r="W1385" i="9"/>
  <c r="T277" i="9"/>
  <c r="X277" i="9" s="1"/>
  <c r="T1204" i="9"/>
  <c r="U1204" i="9"/>
  <c r="Y1204" i="9" s="1"/>
  <c r="T1419" i="9"/>
  <c r="X1419" i="9" s="1"/>
  <c r="U1419" i="9"/>
  <c r="Y1419" i="9" s="1"/>
  <c r="U1174" i="9"/>
  <c r="T1174" i="9"/>
  <c r="X1174" i="9" s="1"/>
  <c r="T430" i="9"/>
  <c r="X430" i="9" s="1"/>
  <c r="U430" i="9"/>
  <c r="Y430" i="9" s="1"/>
  <c r="W604" i="9"/>
  <c r="AA604" i="9" s="1"/>
  <c r="AD604" i="9"/>
  <c r="T978" i="9"/>
  <c r="U978" i="9"/>
  <c r="Y978" i="9" s="1"/>
  <c r="U1263" i="9"/>
  <c r="T1263" i="9"/>
  <c r="X1263" i="9" s="1"/>
  <c r="T1258" i="9"/>
  <c r="AB1258" i="9" s="1"/>
  <c r="U1258" i="9"/>
  <c r="AC1258" i="9" s="1"/>
  <c r="W459" i="9"/>
  <c r="V459" i="9"/>
  <c r="Z459" i="9" s="1"/>
  <c r="T915" i="9"/>
  <c r="U915" i="9"/>
  <c r="W747" i="9"/>
  <c r="AE747" i="9" s="1"/>
  <c r="U277" i="9"/>
  <c r="U475" i="9"/>
  <c r="Y475" i="9" s="1"/>
  <c r="W462" i="9"/>
  <c r="AA462" i="9" s="1"/>
  <c r="U240" i="9"/>
  <c r="Y240" i="9" s="1"/>
  <c r="U1542" i="9"/>
  <c r="Y1542" i="9" s="1"/>
  <c r="AE1513" i="9"/>
  <c r="V1253" i="9"/>
  <c r="Z1253" i="9" s="1"/>
  <c r="V510" i="9"/>
  <c r="W506" i="9"/>
  <c r="AA506" i="9" s="1"/>
  <c r="V506" i="9"/>
  <c r="Z506" i="9" s="1"/>
  <c r="V280" i="9"/>
  <c r="Z280" i="9" s="1"/>
  <c r="W280" i="9"/>
  <c r="AA280" i="9" s="1"/>
  <c r="U1515" i="9"/>
  <c r="AA1129" i="9"/>
  <c r="AE1129" i="9"/>
  <c r="Y1444" i="9"/>
  <c r="AC1444" i="9"/>
  <c r="AA926" i="9"/>
  <c r="AE926" i="9"/>
  <c r="V1333" i="9"/>
  <c r="AD1333" i="9" s="1"/>
  <c r="W1333" i="9"/>
  <c r="T1477" i="9"/>
  <c r="AB1477" i="9" s="1"/>
  <c r="U1477" i="9"/>
  <c r="V1470" i="9"/>
  <c r="W1470" i="9"/>
  <c r="AA1470" i="9" s="1"/>
  <c r="U939" i="9"/>
  <c r="Y939" i="9" s="1"/>
  <c r="T939" i="9"/>
  <c r="AE1324" i="9"/>
  <c r="V1324" i="9"/>
  <c r="Z1324" i="9" s="1"/>
  <c r="U1521" i="9"/>
  <c r="Y1521" i="9" s="1"/>
  <c r="T1521" i="9"/>
  <c r="X1521" i="9" s="1"/>
  <c r="T861" i="9"/>
  <c r="AC861" i="9"/>
  <c r="U1535" i="9"/>
  <c r="Y1535" i="9" s="1"/>
  <c r="T1535" i="9"/>
  <c r="T1245" i="9"/>
  <c r="U1245" i="9"/>
  <c r="W1631" i="9"/>
  <c r="AA1631" i="9" s="1"/>
  <c r="V1631" i="9"/>
  <c r="Z1631" i="9" s="1"/>
  <c r="W961" i="9"/>
  <c r="V961" i="9"/>
  <c r="U1103" i="9"/>
  <c r="Y1103" i="9" s="1"/>
  <c r="V1435" i="9"/>
  <c r="Z1435" i="9" s="1"/>
  <c r="W1435" i="9"/>
  <c r="T1366" i="9"/>
  <c r="U1366" i="9"/>
  <c r="Y1366" i="9" s="1"/>
  <c r="V601" i="9"/>
  <c r="Z601" i="9" s="1"/>
  <c r="W601" i="9"/>
  <c r="AA601" i="9" s="1"/>
  <c r="W990" i="9"/>
  <c r="AA990" i="9" s="1"/>
  <c r="V990" i="9"/>
  <c r="AD990" i="9" s="1"/>
  <c r="W1023" i="9"/>
  <c r="AD1023" i="9"/>
  <c r="T701" i="9"/>
  <c r="U701" i="9"/>
  <c r="Y701" i="9" s="1"/>
  <c r="W680" i="9"/>
  <c r="V680" i="9"/>
  <c r="W1053" i="9"/>
  <c r="V1053" i="9"/>
  <c r="Z1053" i="9" s="1"/>
  <c r="W746" i="9"/>
  <c r="AA746" i="9" s="1"/>
  <c r="V746" i="9"/>
  <c r="Z746" i="9" s="1"/>
  <c r="V905" i="9"/>
  <c r="Z905" i="9" s="1"/>
  <c r="W905" i="9"/>
  <c r="AA905" i="9" s="1"/>
  <c r="T718" i="9"/>
  <c r="U718" i="9"/>
  <c r="Y718" i="9" s="1"/>
  <c r="W778" i="9"/>
  <c r="AA778" i="9" s="1"/>
  <c r="V778" i="9"/>
  <c r="Z778" i="9" s="1"/>
  <c r="W920" i="9"/>
  <c r="AA920" i="9" s="1"/>
  <c r="V920" i="9"/>
  <c r="Z920" i="9" s="1"/>
  <c r="V1491" i="9"/>
  <c r="W1491" i="9"/>
  <c r="AD189" i="9"/>
  <c r="U1478" i="9"/>
  <c r="Y1478" i="9" s="1"/>
  <c r="T1478" i="9"/>
  <c r="V1635" i="9"/>
  <c r="AE1635" i="9"/>
  <c r="T1687" i="9"/>
  <c r="U1687" i="9"/>
  <c r="Y1687" i="9" s="1"/>
  <c r="T865" i="9"/>
  <c r="X865" i="9" s="1"/>
  <c r="U865" i="9"/>
  <c r="Y865" i="9" s="1"/>
  <c r="T1489" i="9"/>
  <c r="X1489" i="9" s="1"/>
  <c r="U1489" i="9"/>
  <c r="W1266" i="9"/>
  <c r="AA1266" i="9" s="1"/>
  <c r="V1266" i="9"/>
  <c r="Z1266" i="9" s="1"/>
  <c r="W1586" i="9"/>
  <c r="V1586" i="9"/>
  <c r="T1379" i="9"/>
  <c r="X1379" i="9" s="1"/>
  <c r="U1379" i="9"/>
  <c r="V1670" i="9"/>
  <c r="W1670" i="9"/>
  <c r="T1317" i="9"/>
  <c r="U1317" i="9"/>
  <c r="V1368" i="9"/>
  <c r="W1368" i="9"/>
  <c r="AA1368" i="9" s="1"/>
  <c r="V744" i="9"/>
  <c r="W744" i="9"/>
  <c r="AA744" i="9" s="1"/>
  <c r="V1391" i="9"/>
  <c r="Z1391" i="9" s="1"/>
  <c r="W1391" i="9"/>
  <c r="AA1391" i="9" s="1"/>
  <c r="W441" i="9"/>
  <c r="AA441" i="9" s="1"/>
  <c r="V441" i="9"/>
  <c r="U1126" i="9"/>
  <c r="T1126" i="9"/>
  <c r="X1126" i="9" s="1"/>
  <c r="V1014" i="9"/>
  <c r="W1014" i="9"/>
  <c r="W683" i="9"/>
  <c r="V677" i="9"/>
  <c r="Z677" i="9" s="1"/>
  <c r="W677" i="9"/>
  <c r="AA677" i="9" s="1"/>
  <c r="V485" i="9"/>
  <c r="Z485" i="9" s="1"/>
  <c r="V1305" i="9"/>
  <c r="AD1305" i="9" s="1"/>
  <c r="T741" i="9"/>
  <c r="AD1196" i="9"/>
  <c r="W779" i="9"/>
  <c r="AA779" i="9" s="1"/>
  <c r="W775" i="9"/>
  <c r="W938" i="9"/>
  <c r="V1115" i="9"/>
  <c r="AD1115" i="9" s="1"/>
  <c r="T1103" i="9"/>
  <c r="V1546" i="9"/>
  <c r="Z1546" i="9" s="1"/>
  <c r="T1645" i="9"/>
  <c r="X1645" i="9" s="1"/>
  <c r="U1645" i="9"/>
  <c r="Y1645" i="9" s="1"/>
  <c r="V404" i="9"/>
  <c r="Z404" i="9" s="1"/>
  <c r="AC1522" i="9"/>
  <c r="Y1522" i="9"/>
  <c r="V1199" i="9"/>
  <c r="W1199" i="9"/>
  <c r="U1622" i="9"/>
  <c r="T1622" i="9"/>
  <c r="X1622" i="9" s="1"/>
  <c r="W1393" i="9"/>
  <c r="AA1393" i="9" s="1"/>
  <c r="V1393" i="9"/>
  <c r="T1327" i="9"/>
  <c r="X1327" i="9" s="1"/>
  <c r="U1327" i="9"/>
  <c r="T1373" i="9"/>
  <c r="X1373" i="9" s="1"/>
  <c r="U1373" i="9"/>
  <c r="Y1373" i="9" s="1"/>
  <c r="U821" i="9"/>
  <c r="T821" i="9"/>
  <c r="X821" i="9" s="1"/>
  <c r="T1074" i="9"/>
  <c r="U1074" i="9"/>
  <c r="Y1074" i="9" s="1"/>
  <c r="W1109" i="9"/>
  <c r="V1109" i="9"/>
  <c r="T972" i="9"/>
  <c r="X972" i="9" s="1"/>
  <c r="U972" i="9"/>
  <c r="Y972" i="9" s="1"/>
  <c r="T1153" i="9"/>
  <c r="U1153" i="9"/>
  <c r="Y1153" i="9" s="1"/>
  <c r="V1170" i="9"/>
  <c r="Z1170" i="9" s="1"/>
  <c r="W1170" i="9"/>
  <c r="V1005" i="9"/>
  <c r="Z1005" i="9" s="1"/>
  <c r="W1005" i="9"/>
  <c r="AA1005" i="9" s="1"/>
  <c r="T967" i="9"/>
  <c r="X967" i="9" s="1"/>
  <c r="U967" i="9"/>
  <c r="T575" i="9"/>
  <c r="U575" i="9"/>
  <c r="W718" i="9"/>
  <c r="AA718" i="9" s="1"/>
  <c r="V718" i="9"/>
  <c r="T513" i="9"/>
  <c r="X513" i="9" s="1"/>
  <c r="U513" i="9"/>
  <c r="AC513" i="9" s="1"/>
  <c r="T451" i="9"/>
  <c r="X451" i="9" s="1"/>
  <c r="U451" i="9"/>
  <c r="Y451" i="9" s="1"/>
  <c r="V1262" i="9"/>
  <c r="Z1262" i="9" s="1"/>
  <c r="W1262" i="9"/>
  <c r="AA1262" i="9" s="1"/>
  <c r="W798" i="9"/>
  <c r="AA798" i="9" s="1"/>
  <c r="V798" i="9"/>
  <c r="Z798" i="9" s="1"/>
  <c r="T1507" i="9"/>
  <c r="U1507" i="9"/>
  <c r="V1313" i="9"/>
  <c r="W1313" i="9"/>
  <c r="AE1313" i="9" s="1"/>
  <c r="U1601" i="9"/>
  <c r="T1601" i="9"/>
  <c r="X1601" i="9" s="1"/>
  <c r="W1095" i="9"/>
  <c r="AA1095" i="9" s="1"/>
  <c r="V1095" i="9"/>
  <c r="AD1095" i="9" s="1"/>
  <c r="V535" i="9"/>
  <c r="Z535" i="9" s="1"/>
  <c r="W535" i="9"/>
  <c r="T1450" i="9"/>
  <c r="X1450" i="9" s="1"/>
  <c r="U1450" i="9"/>
  <c r="T992" i="9"/>
  <c r="U992" i="9"/>
  <c r="V1562" i="9"/>
  <c r="Z1562" i="9" s="1"/>
  <c r="W1562" i="9"/>
  <c r="AA1562" i="9" s="1"/>
  <c r="V1501" i="9"/>
  <c r="Z1501" i="9" s="1"/>
  <c r="W1501" i="9"/>
  <c r="V1484" i="9"/>
  <c r="W1484" i="9"/>
  <c r="T1177" i="9"/>
  <c r="U1177" i="9"/>
  <c r="Y1177" i="9" s="1"/>
  <c r="W1059" i="9"/>
  <c r="V1059" i="9"/>
  <c r="T847" i="9"/>
  <c r="X847" i="9" s="1"/>
  <c r="U847" i="9"/>
  <c r="U866" i="9"/>
  <c r="T866" i="9"/>
  <c r="T937" i="9"/>
  <c r="X937" i="9" s="1"/>
  <c r="U937" i="9"/>
  <c r="Y937" i="9" s="1"/>
  <c r="V752" i="9"/>
  <c r="W752" i="9"/>
  <c r="V1252" i="9"/>
  <c r="W1252" i="9"/>
  <c r="AA1252" i="9" s="1"/>
  <c r="T1140" i="9"/>
  <c r="X1140" i="9" s="1"/>
  <c r="W1082" i="9"/>
  <c r="T691" i="9"/>
  <c r="X691" i="9" s="1"/>
  <c r="U691" i="9"/>
  <c r="U386" i="9"/>
  <c r="T768" i="9"/>
  <c r="X768" i="9" s="1"/>
  <c r="U768" i="9"/>
  <c r="Y768" i="9" s="1"/>
  <c r="V1520" i="9"/>
  <c r="Z1520" i="9" s="1"/>
  <c r="W1520" i="9"/>
  <c r="AA1520" i="9" s="1"/>
  <c r="V1303" i="9"/>
  <c r="AD1303" i="9" s="1"/>
  <c r="T542" i="9"/>
  <c r="W1380" i="9"/>
  <c r="AB1526" i="9"/>
  <c r="W1516" i="9"/>
  <c r="V1513" i="9"/>
  <c r="Z1513" i="9" s="1"/>
  <c r="T1329" i="9"/>
  <c r="X1329" i="9" s="1"/>
  <c r="V779" i="9"/>
  <c r="Z779" i="9" s="1"/>
  <c r="V1013" i="9"/>
  <c r="AD1013" i="9" s="1"/>
  <c r="AA380" i="9"/>
  <c r="AE380" i="9"/>
  <c r="V1583" i="9"/>
  <c r="Z1583" i="9" s="1"/>
  <c r="AE1152" i="9"/>
  <c r="T1086" i="9"/>
  <c r="V1655" i="9"/>
  <c r="Z1655" i="9" s="1"/>
  <c r="U1335" i="9"/>
  <c r="Y1335" i="9" s="1"/>
  <c r="U896" i="9"/>
  <c r="T896" i="9"/>
  <c r="X896" i="9" s="1"/>
  <c r="T1615" i="9"/>
  <c r="U1615" i="9"/>
  <c r="V1607" i="9"/>
  <c r="W1607" i="9"/>
  <c r="AA1607" i="9" s="1"/>
  <c r="V1312" i="9"/>
  <c r="W1312" i="9"/>
  <c r="AA1312" i="9" s="1"/>
  <c r="V1647" i="9"/>
  <c r="W1647" i="9"/>
  <c r="AA1647" i="9" s="1"/>
  <c r="V1078" i="9"/>
  <c r="Z1078" i="9" s="1"/>
  <c r="W1078" i="9"/>
  <c r="AA1078" i="9" s="1"/>
  <c r="T1240" i="9"/>
  <c r="U1240" i="9"/>
  <c r="T971" i="9"/>
  <c r="U971" i="9"/>
  <c r="V1320" i="9"/>
  <c r="Z1320" i="9" s="1"/>
  <c r="W1320" i="9"/>
  <c r="V874" i="9"/>
  <c r="Z874" i="9" s="1"/>
  <c r="W874" i="9"/>
  <c r="AA874" i="9" s="1"/>
  <c r="V1264" i="9"/>
  <c r="Z1264" i="9" s="1"/>
  <c r="W1264" i="9"/>
  <c r="T658" i="9"/>
  <c r="U658" i="9"/>
  <c r="Y658" i="9" s="1"/>
  <c r="T897" i="9"/>
  <c r="X897" i="9" s="1"/>
  <c r="U897" i="9"/>
  <c r="Y897" i="9" s="1"/>
  <c r="U1636" i="9"/>
  <c r="Y1636" i="9" s="1"/>
  <c r="T1636" i="9"/>
  <c r="X1636" i="9" s="1"/>
  <c r="U1569" i="9"/>
  <c r="Y1569" i="9" s="1"/>
  <c r="W257" i="9"/>
  <c r="V257" i="9"/>
  <c r="U1684" i="9"/>
  <c r="T1684" i="9"/>
  <c r="AB1684" i="9" s="1"/>
  <c r="T1437" i="9"/>
  <c r="X1437" i="9" s="1"/>
  <c r="U1437" i="9"/>
  <c r="W1604" i="9"/>
  <c r="V1604" i="9"/>
  <c r="Z1604" i="9" s="1"/>
  <c r="T1524" i="9"/>
  <c r="X1524" i="9" s="1"/>
  <c r="U1524" i="9"/>
  <c r="W1229" i="9"/>
  <c r="AA1229" i="9" s="1"/>
  <c r="AD1229" i="9"/>
  <c r="T1626" i="9"/>
  <c r="X1626" i="9" s="1"/>
  <c r="U1626" i="9"/>
  <c r="Y1626" i="9" s="1"/>
  <c r="T944" i="9"/>
  <c r="X944" i="9" s="1"/>
  <c r="U944" i="9"/>
  <c r="Y944" i="9" s="1"/>
  <c r="V1341" i="9"/>
  <c r="AE1341" i="9"/>
  <c r="W1088" i="9"/>
  <c r="U625" i="9"/>
  <c r="T625" i="9"/>
  <c r="U1287" i="9"/>
  <c r="T1287" i="9"/>
  <c r="X1287" i="9" s="1"/>
  <c r="V1134" i="9"/>
  <c r="Z1134" i="9" s="1"/>
  <c r="W1134" i="9"/>
  <c r="AA1134" i="9" s="1"/>
  <c r="T656" i="9"/>
  <c r="U656" i="9"/>
  <c r="V1049" i="9"/>
  <c r="Z1049" i="9" s="1"/>
  <c r="W1049" i="9"/>
  <c r="AA1049" i="9" s="1"/>
  <c r="V705" i="9"/>
  <c r="W705" i="9"/>
  <c r="AA705" i="9" s="1"/>
  <c r="W768" i="9"/>
  <c r="AA768" i="9" s="1"/>
  <c r="V768" i="9"/>
  <c r="Z768" i="9" s="1"/>
  <c r="V1121" i="9"/>
  <c r="Z1121" i="9" s="1"/>
  <c r="W1121" i="9"/>
  <c r="W791" i="9"/>
  <c r="Y853" i="9"/>
  <c r="AC853" i="9"/>
  <c r="W1546" i="9"/>
  <c r="AE513" i="9"/>
  <c r="U1526" i="9"/>
  <c r="U637" i="9"/>
  <c r="Y637" i="9" s="1"/>
  <c r="V683" i="9"/>
  <c r="Z683" i="9" s="1"/>
  <c r="Y973" i="9"/>
  <c r="AC973" i="9"/>
  <c r="AE1013" i="9"/>
  <c r="AD1555" i="9"/>
  <c r="W1655" i="9"/>
  <c r="AA1655" i="9" s="1"/>
  <c r="AC1411" i="9"/>
  <c r="AD573" i="9"/>
  <c r="X1633" i="9"/>
  <c r="Y640" i="9"/>
  <c r="AC640" i="9"/>
  <c r="AC1448" i="9"/>
  <c r="V621" i="9"/>
  <c r="AD621" i="9" s="1"/>
  <c r="W621" i="9"/>
  <c r="AA621" i="9" s="1"/>
  <c r="U765" i="9"/>
  <c r="V363" i="9"/>
  <c r="W363" i="9"/>
  <c r="AE363" i="9" s="1"/>
  <c r="T589" i="9"/>
  <c r="U589" i="9"/>
  <c r="Y589" i="9" s="1"/>
  <c r="V693" i="9"/>
  <c r="W693" i="9"/>
  <c r="U802" i="9"/>
  <c r="T802" i="9"/>
  <c r="X802" i="9" s="1"/>
  <c r="AA1609" i="9"/>
  <c r="Y1463" i="9"/>
  <c r="AC1463" i="9"/>
  <c r="AB869" i="9"/>
  <c r="T427" i="9"/>
  <c r="U427" i="9"/>
  <c r="V345" i="9"/>
  <c r="W345" i="9"/>
  <c r="AA345" i="9" s="1"/>
  <c r="W770" i="9"/>
  <c r="AD770" i="9"/>
  <c r="T340" i="9"/>
  <c r="X340" i="9" s="1"/>
  <c r="Z1209" i="9"/>
  <c r="AD1209" i="9"/>
  <c r="AE1430" i="9"/>
  <c r="AA1430" i="9"/>
  <c r="Y869" i="9"/>
  <c r="AC869" i="9"/>
  <c r="AE1332" i="9"/>
  <c r="W603" i="9"/>
  <c r="V603" i="9"/>
  <c r="Z603" i="9" s="1"/>
  <c r="U207" i="9"/>
  <c r="Y207" i="9" s="1"/>
  <c r="X1408" i="9"/>
  <c r="AB1408" i="9"/>
  <c r="AA787" i="9"/>
  <c r="AE787" i="9"/>
  <c r="U660" i="9"/>
  <c r="Y846" i="9"/>
  <c r="AC846" i="9"/>
  <c r="Z1642" i="9"/>
  <c r="AD1642" i="9"/>
  <c r="V806" i="9"/>
  <c r="AD806" i="9" s="1"/>
  <c r="U694" i="9"/>
  <c r="Y694" i="9" s="1"/>
  <c r="AC727" i="9"/>
  <c r="Y1302" i="9"/>
  <c r="AC1302" i="9"/>
  <c r="U301" i="9"/>
  <c r="Y301" i="9" s="1"/>
  <c r="T301" i="9"/>
  <c r="X301" i="9" s="1"/>
  <c r="T841" i="9"/>
  <c r="X841" i="9" s="1"/>
  <c r="U841" i="9"/>
  <c r="Y841" i="9" s="1"/>
  <c r="V447" i="9"/>
  <c r="W447" i="9"/>
  <c r="V706" i="9"/>
  <c r="Z706" i="9" s="1"/>
  <c r="W706" i="9"/>
  <c r="AA706" i="9" s="1"/>
  <c r="T849" i="9"/>
  <c r="U849" i="9"/>
  <c r="V1611" i="9"/>
  <c r="W1611" i="9"/>
  <c r="V1011" i="9"/>
  <c r="W1603" i="9"/>
  <c r="V1603" i="9"/>
  <c r="Z1603" i="9" s="1"/>
  <c r="U1383" i="9"/>
  <c r="T1383" i="9"/>
  <c r="U1262" i="9"/>
  <c r="T1262" i="9"/>
  <c r="V1542" i="9"/>
  <c r="W1542" i="9"/>
  <c r="V1649" i="9"/>
  <c r="Z1649" i="9" s="1"/>
  <c r="W1649" i="9"/>
  <c r="T1423" i="9"/>
  <c r="U1423" i="9"/>
  <c r="T1604" i="9"/>
  <c r="U1604" i="9"/>
  <c r="W1149" i="9"/>
  <c r="V1149" i="9"/>
  <c r="V1379" i="9"/>
  <c r="W1379" i="9"/>
  <c r="T1599" i="9"/>
  <c r="U1599" i="9"/>
  <c r="W1277" i="9"/>
  <c r="AA1277" i="9" s="1"/>
  <c r="AD1277" i="9"/>
  <c r="W1573" i="9"/>
  <c r="AA1573" i="9" s="1"/>
  <c r="V1573" i="9"/>
  <c r="T1434" i="9"/>
  <c r="U1434" i="9"/>
  <c r="U1025" i="9"/>
  <c r="T1025" i="9"/>
  <c r="X1025" i="9" s="1"/>
  <c r="V1621" i="9"/>
  <c r="W1621" i="9"/>
  <c r="T1294" i="9"/>
  <c r="U1294" i="9"/>
  <c r="Y1294" i="9" s="1"/>
  <c r="T1315" i="9"/>
  <c r="X1315" i="9" s="1"/>
  <c r="U1315" i="9"/>
  <c r="W1433" i="9"/>
  <c r="V1433" i="9"/>
  <c r="Z1433" i="9" s="1"/>
  <c r="V1294" i="9"/>
  <c r="Z1294" i="9" s="1"/>
  <c r="W1294" i="9"/>
  <c r="AE1294" i="9" s="1"/>
  <c r="U1283" i="9"/>
  <c r="T1283" i="9"/>
  <c r="X1283" i="9" s="1"/>
  <c r="U1077" i="9"/>
  <c r="T1077" i="9"/>
  <c r="U1377" i="9"/>
  <c r="Y1377" i="9" s="1"/>
  <c r="T1377" i="9"/>
  <c r="X1377" i="9" s="1"/>
  <c r="U1195" i="9"/>
  <c r="T1195" i="9"/>
  <c r="V1451" i="9"/>
  <c r="Z1451" i="9" s="1"/>
  <c r="W1451" i="9"/>
  <c r="AA1451" i="9" s="1"/>
  <c r="V1311" i="9"/>
  <c r="W1311" i="9"/>
  <c r="U1060" i="9"/>
  <c r="Y1060" i="9" s="1"/>
  <c r="T1060" i="9"/>
  <c r="W1366" i="9"/>
  <c r="V1366" i="9"/>
  <c r="T931" i="9"/>
  <c r="X931" i="9" s="1"/>
  <c r="U931" i="9"/>
  <c r="V1073" i="9"/>
  <c r="W1073" i="9"/>
  <c r="AA1073" i="9" s="1"/>
  <c r="V562" i="9"/>
  <c r="Z562" i="9" s="1"/>
  <c r="AE562" i="9"/>
  <c r="T1381" i="9"/>
  <c r="U1381" i="9"/>
  <c r="V909" i="9"/>
  <c r="W909" i="9"/>
  <c r="T966" i="9"/>
  <c r="U966" i="9"/>
  <c r="Y966" i="9" s="1"/>
  <c r="W862" i="9"/>
  <c r="AA862" i="9" s="1"/>
  <c r="V862" i="9"/>
  <c r="Z862" i="9" s="1"/>
  <c r="W1203" i="9"/>
  <c r="V1203" i="9"/>
  <c r="T891" i="9"/>
  <c r="U891" i="9"/>
  <c r="Y891" i="9" s="1"/>
  <c r="U1227" i="9"/>
  <c r="Y1227" i="9" s="1"/>
  <c r="T1227" i="9"/>
  <c r="T1208" i="9"/>
  <c r="AB1208" i="9" s="1"/>
  <c r="U1208" i="9"/>
  <c r="Y1208" i="9" s="1"/>
  <c r="U1221" i="9"/>
  <c r="T1221" i="9"/>
  <c r="V1046" i="9"/>
  <c r="Z1046" i="9" s="1"/>
  <c r="T1003" i="9"/>
  <c r="X1003" i="9" s="1"/>
  <c r="U547" i="9"/>
  <c r="T547" i="9"/>
  <c r="X547" i="9" s="1"/>
  <c r="T859" i="9"/>
  <c r="U859" i="9"/>
  <c r="W596" i="9"/>
  <c r="AA596" i="9" s="1"/>
  <c r="V596" i="9"/>
  <c r="V999" i="9"/>
  <c r="W999" i="9"/>
  <c r="T1082" i="9"/>
  <c r="U1082" i="9"/>
  <c r="Y1082" i="9" s="1"/>
  <c r="V1300" i="9"/>
  <c r="Z1300" i="9" s="1"/>
  <c r="W1300" i="9"/>
  <c r="T1681" i="9"/>
  <c r="X1681" i="9" s="1"/>
  <c r="U1681" i="9"/>
  <c r="V309" i="9"/>
  <c r="W725" i="9"/>
  <c r="AE725" i="9" s="1"/>
  <c r="V1136" i="9"/>
  <c r="Z1136" i="9" s="1"/>
  <c r="AA993" i="9"/>
  <c r="AE993" i="9"/>
  <c r="W1665" i="9"/>
  <c r="AA1665" i="9" s="1"/>
  <c r="T556" i="9"/>
  <c r="X556" i="9" s="1"/>
  <c r="U580" i="9"/>
  <c r="Z1329" i="9"/>
  <c r="AD1329" i="9"/>
  <c r="X1485" i="9"/>
  <c r="AB1485" i="9"/>
  <c r="AC698" i="9"/>
  <c r="U349" i="9"/>
  <c r="AC556" i="9"/>
  <c r="Z379" i="9"/>
  <c r="AD379" i="9"/>
  <c r="W1503" i="9"/>
  <c r="W561" i="9"/>
  <c r="V561" i="9"/>
  <c r="T567" i="9"/>
  <c r="U567" i="9"/>
  <c r="V651" i="9"/>
  <c r="AD978" i="9"/>
  <c r="AB1620" i="9"/>
  <c r="T403" i="9"/>
  <c r="AB403" i="9" s="1"/>
  <c r="Z504" i="9"/>
  <c r="AD504" i="9"/>
  <c r="U1298" i="9"/>
  <c r="AC1298" i="9" s="1"/>
  <c r="V1495" i="9"/>
  <c r="V1321" i="9"/>
  <c r="W1321" i="9"/>
  <c r="V1669" i="9"/>
  <c r="Z1669" i="9" s="1"/>
  <c r="U804" i="9"/>
  <c r="T804" i="9"/>
  <c r="V1365" i="9"/>
  <c r="W1365" i="9"/>
  <c r="U1517" i="9"/>
  <c r="T1517" i="9"/>
  <c r="U1673" i="9"/>
  <c r="T1673" i="9"/>
  <c r="T1191" i="9"/>
  <c r="U1191" i="9"/>
  <c r="W1667" i="9"/>
  <c r="AA1667" i="9" s="1"/>
  <c r="V1667" i="9"/>
  <c r="Z1667" i="9" s="1"/>
  <c r="T1550" i="9"/>
  <c r="U1550" i="9"/>
  <c r="U1106" i="9"/>
  <c r="T1106" i="9"/>
  <c r="W1530" i="9"/>
  <c r="V1530" i="9"/>
  <c r="T756" i="9"/>
  <c r="V1436" i="9"/>
  <c r="W1436" i="9"/>
  <c r="U1331" i="9"/>
  <c r="T1331" i="9"/>
  <c r="V1249" i="9"/>
  <c r="W1249" i="9"/>
  <c r="W1315" i="9"/>
  <c r="V1315" i="9"/>
  <c r="T686" i="9"/>
  <c r="U686" i="9"/>
  <c r="T1001" i="9"/>
  <c r="U1001" i="9"/>
  <c r="V713" i="9"/>
  <c r="Z713" i="9" s="1"/>
  <c r="W812" i="9"/>
  <c r="V812" i="9"/>
  <c r="W1188" i="9"/>
  <c r="V1188" i="9"/>
  <c r="U1050" i="9"/>
  <c r="T1050" i="9"/>
  <c r="X1050" i="9" s="1"/>
  <c r="T934" i="9"/>
  <c r="U934" i="9"/>
  <c r="T917" i="9"/>
  <c r="X917" i="9" s="1"/>
  <c r="T455" i="9"/>
  <c r="U455" i="9"/>
  <c r="U1080" i="9"/>
  <c r="Y1080" i="9" s="1"/>
  <c r="V964" i="9"/>
  <c r="W964" i="9"/>
  <c r="W1565" i="9"/>
  <c r="V1565" i="9"/>
  <c r="V1685" i="9"/>
  <c r="W1685" i="9"/>
  <c r="W1392" i="9"/>
  <c r="V1392" i="9"/>
  <c r="W957" i="9"/>
  <c r="V957" i="9"/>
  <c r="V1466" i="9"/>
  <c r="W1466" i="9"/>
  <c r="V1633" i="9"/>
  <c r="W1633" i="9"/>
  <c r="V1662" i="9"/>
  <c r="W1662" i="9"/>
  <c r="V1052" i="9"/>
  <c r="W1052" i="9"/>
  <c r="V1261" i="9"/>
  <c r="W1261" i="9"/>
  <c r="T1573" i="9"/>
  <c r="U1573" i="9"/>
  <c r="Y1573" i="9" s="1"/>
  <c r="W1402" i="9"/>
  <c r="V1402" i="9"/>
  <c r="T1657" i="9"/>
  <c r="U1657" i="9"/>
  <c r="W1337" i="9"/>
  <c r="V1337" i="9"/>
  <c r="U1111" i="9"/>
  <c r="Y1111" i="9" s="1"/>
  <c r="U1234" i="9"/>
  <c r="T1234" i="9"/>
  <c r="T1439" i="9"/>
  <c r="U1439" i="9"/>
  <c r="V1310" i="9"/>
  <c r="W1310" i="9"/>
  <c r="T1176" i="9"/>
  <c r="U1176" i="9"/>
  <c r="T977" i="9"/>
  <c r="X977" i="9" s="1"/>
  <c r="U1043" i="9"/>
  <c r="T1043" i="9"/>
  <c r="T911" i="9"/>
  <c r="U922" i="9"/>
  <c r="T922" i="9"/>
  <c r="T1064" i="9"/>
  <c r="U1064" i="9"/>
  <c r="V474" i="9"/>
  <c r="W474" i="9"/>
  <c r="T1509" i="9"/>
  <c r="X1509" i="9" s="1"/>
  <c r="T1448" i="9"/>
  <c r="X1448" i="9" s="1"/>
  <c r="V1620" i="9"/>
  <c r="W1620" i="9"/>
  <c r="T1501" i="9"/>
  <c r="U1501" i="9"/>
  <c r="AE1275" i="9"/>
  <c r="AA1275" i="9"/>
  <c r="V1618" i="9"/>
  <c r="W1618" i="9"/>
  <c r="V1490" i="9"/>
  <c r="W1490" i="9"/>
  <c r="W1172" i="9"/>
  <c r="V1172" i="9"/>
  <c r="Z1172" i="9" s="1"/>
  <c r="V1600" i="9"/>
  <c r="W1600" i="9"/>
  <c r="AA1600" i="9" s="1"/>
  <c r="T1490" i="9"/>
  <c r="U1490" i="9"/>
  <c r="T1614" i="9"/>
  <c r="U1614" i="9"/>
  <c r="T1378" i="9"/>
  <c r="U1378" i="9"/>
  <c r="T991" i="9"/>
  <c r="U991" i="9"/>
  <c r="V1291" i="9"/>
  <c r="W1291" i="9"/>
  <c r="W1045" i="9"/>
  <c r="V1045" i="9"/>
  <c r="T1413" i="9"/>
  <c r="U1413" i="9"/>
  <c r="V1165" i="9"/>
  <c r="Z1165" i="9" s="1"/>
  <c r="U1290" i="9"/>
  <c r="T1290" i="9"/>
  <c r="T274" i="9"/>
  <c r="U274" i="9"/>
  <c r="T438" i="9"/>
  <c r="U438" i="9"/>
  <c r="W1017" i="9"/>
  <c r="V1017" i="9"/>
  <c r="T894" i="9"/>
  <c r="U894" i="9"/>
  <c r="V327" i="9"/>
  <c r="W327" i="9"/>
  <c r="V932" i="9"/>
  <c r="W932" i="9"/>
  <c r="T1663" i="9"/>
  <c r="U1663" i="9"/>
  <c r="V1541" i="9"/>
  <c r="W1541" i="9"/>
  <c r="W1375" i="9"/>
  <c r="V1375" i="9"/>
  <c r="AC999" i="9"/>
  <c r="W1216" i="9"/>
  <c r="V1216" i="9"/>
  <c r="T1574" i="9"/>
  <c r="U1574" i="9"/>
  <c r="T1675" i="9"/>
  <c r="X1675" i="9" s="1"/>
  <c r="U1675" i="9"/>
  <c r="T1669" i="9"/>
  <c r="U1669" i="9"/>
  <c r="W1678" i="9"/>
  <c r="V1678" i="9"/>
  <c r="V616" i="9"/>
  <c r="W616" i="9"/>
  <c r="V1486" i="9"/>
  <c r="W1486" i="9"/>
  <c r="V1395" i="9"/>
  <c r="W1395" i="9"/>
  <c r="V1575" i="9"/>
  <c r="W1575" i="9"/>
  <c r="V1222" i="9"/>
  <c r="W1222" i="9"/>
  <c r="T1650" i="9"/>
  <c r="U1650" i="9"/>
  <c r="V1504" i="9"/>
  <c r="W1504" i="9"/>
  <c r="U1632" i="9"/>
  <c r="T1632" i="9"/>
  <c r="T1493" i="9"/>
  <c r="U1493" i="9"/>
  <c r="T1544" i="9"/>
  <c r="U1544" i="9"/>
  <c r="U1368" i="9"/>
  <c r="T1368" i="9"/>
  <c r="U909" i="9"/>
  <c r="Y909" i="9" s="1"/>
  <c r="T909" i="9"/>
  <c r="V1349" i="9"/>
  <c r="W1349" i="9"/>
  <c r="W1139" i="9"/>
  <c r="V1139" i="9"/>
  <c r="T616" i="9"/>
  <c r="U616" i="9"/>
  <c r="V1265" i="9"/>
  <c r="W1265" i="9"/>
  <c r="V1019" i="9"/>
  <c r="Z1019" i="9" s="1"/>
  <c r="T785" i="9"/>
  <c r="U785" i="9"/>
  <c r="V937" i="9"/>
  <c r="W937" i="9"/>
  <c r="T565" i="9"/>
  <c r="U565" i="9"/>
  <c r="V919" i="9"/>
  <c r="W919" i="9"/>
  <c r="W1232" i="9"/>
  <c r="V1232" i="9"/>
  <c r="U1118" i="9"/>
  <c r="T1118" i="9"/>
  <c r="T593" i="9"/>
  <c r="U593" i="9"/>
  <c r="V1010" i="9"/>
  <c r="W1010" i="9"/>
  <c r="V898" i="9"/>
  <c r="W898" i="9"/>
  <c r="T1032" i="9"/>
  <c r="U1032" i="9"/>
  <c r="W1020" i="9"/>
  <c r="V1020" i="9"/>
  <c r="Z1020" i="9" s="1"/>
  <c r="T1319" i="9"/>
  <c r="X1319" i="9" s="1"/>
  <c r="V1592" i="9"/>
  <c r="W1592" i="9"/>
  <c r="T1564" i="9"/>
  <c r="U1564" i="9"/>
  <c r="T1465" i="9"/>
  <c r="U1465" i="9"/>
  <c r="AE836" i="9"/>
  <c r="AC1150" i="9"/>
  <c r="AD1525" i="9"/>
  <c r="V1116" i="9"/>
  <c r="W1116" i="9"/>
  <c r="V1598" i="9"/>
  <c r="W1598" i="9"/>
  <c r="T1598" i="9"/>
  <c r="U1598" i="9"/>
  <c r="U1442" i="9"/>
  <c r="T1442" i="9"/>
  <c r="T1597" i="9"/>
  <c r="U1597" i="9"/>
  <c r="T1651" i="9"/>
  <c r="U1651" i="9"/>
  <c r="U1588" i="9"/>
  <c r="T1588" i="9"/>
  <c r="V1557" i="9"/>
  <c r="W1557" i="9"/>
  <c r="V1498" i="9"/>
  <c r="W1498" i="9"/>
  <c r="V1235" i="9"/>
  <c r="Z1235" i="9" s="1"/>
  <c r="W1558" i="9"/>
  <c r="V1558" i="9"/>
  <c r="V1622" i="9"/>
  <c r="W1622" i="9"/>
  <c r="W1338" i="9"/>
  <c r="V1338" i="9"/>
  <c r="V1606" i="9"/>
  <c r="W1606" i="9"/>
  <c r="AA1606" i="9" s="1"/>
  <c r="T1480" i="9"/>
  <c r="U1480" i="9"/>
  <c r="T1530" i="9"/>
  <c r="X1530" i="9" s="1"/>
  <c r="U1530" i="9"/>
  <c r="T1349" i="9"/>
  <c r="U1349" i="9"/>
  <c r="T901" i="9"/>
  <c r="X901" i="9" s="1"/>
  <c r="T1352" i="9"/>
  <c r="U1352" i="9"/>
  <c r="U1156" i="9"/>
  <c r="T1156" i="9"/>
  <c r="W1427" i="9"/>
  <c r="V1427" i="9"/>
  <c r="Z1427" i="9" s="1"/>
  <c r="W1271" i="9"/>
  <c r="V1271" i="9"/>
  <c r="V911" i="9"/>
  <c r="W911" i="9"/>
  <c r="AA911" i="9" s="1"/>
  <c r="W658" i="9"/>
  <c r="V658" i="9"/>
  <c r="U968" i="9"/>
  <c r="T968" i="9"/>
  <c r="W1242" i="9"/>
  <c r="V1242" i="9"/>
  <c r="V622" i="9"/>
  <c r="W622" i="9"/>
  <c r="V1076" i="9"/>
  <c r="W1076" i="9"/>
  <c r="T734" i="9"/>
  <c r="U734" i="9"/>
  <c r="T1027" i="9"/>
  <c r="U1027" i="9"/>
  <c r="U1679" i="9"/>
  <c r="T1679" i="9"/>
  <c r="T1628" i="9"/>
  <c r="U1628" i="9"/>
  <c r="V1628" i="9"/>
  <c r="W1628" i="9"/>
  <c r="AC592" i="9"/>
  <c r="U775" i="9"/>
  <c r="AC775" i="9" s="1"/>
  <c r="AD1547" i="9"/>
  <c r="U1532" i="9"/>
  <c r="V590" i="9"/>
  <c r="AD1250" i="9"/>
  <c r="U1145" i="9"/>
  <c r="T1145" i="9"/>
  <c r="V1582" i="9"/>
  <c r="W1582" i="9"/>
  <c r="T1354" i="9"/>
  <c r="U1354" i="9"/>
  <c r="W1489" i="9"/>
  <c r="V1489" i="9"/>
  <c r="U1631" i="9"/>
  <c r="T1631" i="9"/>
  <c r="W1345" i="9"/>
  <c r="V1345" i="9"/>
  <c r="V1681" i="9"/>
  <c r="W1681" i="9"/>
  <c r="T1587" i="9"/>
  <c r="U1587" i="9"/>
  <c r="W1550" i="9"/>
  <c r="V1550" i="9"/>
  <c r="W1493" i="9"/>
  <c r="V1493" i="9"/>
  <c r="W764" i="9"/>
  <c r="AA764" i="9" s="1"/>
  <c r="V764" i="9"/>
  <c r="V1327" i="9"/>
  <c r="W1327" i="9"/>
  <c r="T1459" i="9"/>
  <c r="U1459" i="9"/>
  <c r="T1212" i="9"/>
  <c r="U1212" i="9"/>
  <c r="T1340" i="9"/>
  <c r="U1340" i="9"/>
  <c r="Y1340" i="9" s="1"/>
  <c r="W882" i="9"/>
  <c r="V882" i="9"/>
  <c r="T1121" i="9"/>
  <c r="U1121" i="9"/>
  <c r="T1392" i="9"/>
  <c r="U1392" i="9"/>
  <c r="V965" i="9"/>
  <c r="Z965" i="9" s="1"/>
  <c r="W965" i="9"/>
  <c r="T695" i="9"/>
  <c r="U695" i="9"/>
  <c r="V1468" i="9"/>
  <c r="W1468" i="9"/>
  <c r="U1127" i="9"/>
  <c r="T1127" i="9"/>
  <c r="U1256" i="9"/>
  <c r="T1256" i="9"/>
  <c r="T962" i="9"/>
  <c r="U962" i="9"/>
  <c r="V996" i="9"/>
  <c r="W996" i="9"/>
  <c r="T893" i="9"/>
  <c r="V1124" i="9"/>
  <c r="W1124" i="9"/>
  <c r="U926" i="9"/>
  <c r="Y926" i="9" s="1"/>
  <c r="T1236" i="9"/>
  <c r="U1236" i="9"/>
  <c r="W864" i="9"/>
  <c r="V864" i="9"/>
  <c r="Z864" i="9" s="1"/>
  <c r="T870" i="9"/>
  <c r="U870" i="9"/>
  <c r="AD610" i="9"/>
  <c r="Z610" i="9"/>
  <c r="V875" i="9"/>
  <c r="W875" i="9"/>
  <c r="T541" i="9"/>
  <c r="U541" i="9"/>
  <c r="W1012" i="9"/>
  <c r="V1012" i="9"/>
  <c r="AD702" i="9"/>
  <c r="AD993" i="9"/>
  <c r="AB1094" i="9"/>
  <c r="U1260" i="9"/>
  <c r="Y1260" i="9" s="1"/>
  <c r="W1571" i="9"/>
  <c r="V1664" i="9"/>
  <c r="W1664" i="9"/>
  <c r="AA1664" i="9" s="1"/>
  <c r="W1521" i="9"/>
  <c r="AA1521" i="9" s="1"/>
  <c r="V1625" i="9"/>
  <c r="W1625" i="9"/>
  <c r="V1522" i="9"/>
  <c r="W1522" i="9"/>
  <c r="V1114" i="9"/>
  <c r="W1114" i="9"/>
  <c r="V1615" i="9"/>
  <c r="W1615" i="9"/>
  <c r="W1187" i="9"/>
  <c r="V1187" i="9"/>
  <c r="T1674" i="9"/>
  <c r="U1674" i="9"/>
  <c r="T1541" i="9"/>
  <c r="U1541" i="9"/>
  <c r="W1614" i="9"/>
  <c r="V1614" i="9"/>
  <c r="T1594" i="9"/>
  <c r="U1594" i="9"/>
  <c r="U1438" i="9"/>
  <c r="T1438" i="9"/>
  <c r="T1197" i="9"/>
  <c r="U1197" i="9"/>
  <c r="W1335" i="9"/>
  <c r="V1335" i="9"/>
  <c r="V1111" i="9"/>
  <c r="W1111" i="9"/>
  <c r="T947" i="9"/>
  <c r="U947" i="9"/>
  <c r="V1463" i="9"/>
  <c r="W1463" i="9"/>
  <c r="V1119" i="9"/>
  <c r="W1119" i="9"/>
  <c r="W944" i="9"/>
  <c r="V944" i="9"/>
  <c r="T474" i="9"/>
  <c r="U474" i="9"/>
  <c r="W925" i="9"/>
  <c r="V925" i="9"/>
  <c r="V897" i="9"/>
  <c r="W897" i="9"/>
  <c r="T1018" i="9"/>
  <c r="U1018" i="9"/>
  <c r="W598" i="9"/>
  <c r="V598" i="9"/>
  <c r="U852" i="9"/>
  <c r="T852" i="9"/>
  <c r="V665" i="9"/>
  <c r="Z665" i="9" s="1"/>
  <c r="V859" i="9"/>
  <c r="W859" i="9"/>
  <c r="W676" i="9"/>
  <c r="V676" i="9"/>
  <c r="T999" i="9"/>
  <c r="X999" i="9" s="1"/>
  <c r="T1640" i="9"/>
  <c r="X1640" i="9" s="1"/>
  <c r="U1640" i="9"/>
  <c r="V1612" i="9"/>
  <c r="Z1612" i="9" s="1"/>
  <c r="W1612" i="9"/>
  <c r="AA1612" i="9" s="1"/>
  <c r="W1570" i="9"/>
  <c r="V1570" i="9"/>
  <c r="T1625" i="9"/>
  <c r="U1625" i="9"/>
  <c r="T1678" i="9"/>
  <c r="U1678" i="9"/>
  <c r="T1429" i="9"/>
  <c r="U1429" i="9"/>
  <c r="U1608" i="9"/>
  <c r="T1608" i="9"/>
  <c r="T1096" i="9"/>
  <c r="U1096" i="9"/>
  <c r="U1380" i="9"/>
  <c r="T1380" i="9"/>
  <c r="T1430" i="9"/>
  <c r="X1430" i="9" s="1"/>
  <c r="U1430" i="9"/>
  <c r="T1607" i="9"/>
  <c r="U1607" i="9"/>
  <c r="T1052" i="9"/>
  <c r="U1052" i="9"/>
  <c r="W1626" i="9"/>
  <c r="V1626" i="9"/>
  <c r="W756" i="9"/>
  <c r="V756" i="9"/>
  <c r="U1433" i="9"/>
  <c r="T1433" i="9"/>
  <c r="V1319" i="9"/>
  <c r="W1319" i="9"/>
  <c r="W1437" i="9"/>
  <c r="V1437" i="9"/>
  <c r="W1122" i="9"/>
  <c r="V1122" i="9"/>
  <c r="V1074" i="9"/>
  <c r="W1074" i="9"/>
  <c r="V1200" i="9"/>
  <c r="W1200" i="9"/>
  <c r="W1457" i="9"/>
  <c r="V1457" i="9"/>
  <c r="W1233" i="9"/>
  <c r="V1233" i="9"/>
  <c r="V917" i="9"/>
  <c r="W917" i="9"/>
  <c r="T1055" i="9"/>
  <c r="U1055" i="9"/>
  <c r="W789" i="9"/>
  <c r="AA789" i="9" s="1"/>
  <c r="V789" i="9"/>
  <c r="T689" i="9"/>
  <c r="U689" i="9"/>
  <c r="U1004" i="9"/>
  <c r="T1004" i="9"/>
  <c r="U1656" i="9"/>
  <c r="T1656" i="9"/>
  <c r="V600" i="9"/>
  <c r="Z600" i="9" s="1"/>
  <c r="Y1485" i="9"/>
  <c r="AC1485" i="9"/>
  <c r="Y1603" i="9"/>
  <c r="AC1603" i="9"/>
  <c r="AB1409" i="9"/>
  <c r="AC400" i="9"/>
  <c r="W748" i="9"/>
  <c r="AA748" i="9" s="1"/>
  <c r="AC472" i="9"/>
  <c r="Y1391" i="9"/>
  <c r="AC1391" i="9"/>
  <c r="AD1383" i="9"/>
  <c r="AE1021" i="9"/>
  <c r="T400" i="9"/>
  <c r="X400" i="9" s="1"/>
  <c r="U620" i="9"/>
  <c r="X1391" i="9"/>
  <c r="X1006" i="9"/>
  <c r="AB1006" i="9"/>
  <c r="T638" i="9"/>
  <c r="U638" i="9"/>
  <c r="Y638" i="9" s="1"/>
  <c r="T614" i="9"/>
  <c r="X614" i="9" s="1"/>
  <c r="U614" i="9"/>
  <c r="Y614" i="9" s="1"/>
  <c r="T683" i="9"/>
  <c r="U683" i="9"/>
  <c r="V786" i="9"/>
  <c r="Z786" i="9" s="1"/>
  <c r="W786" i="9"/>
  <c r="AA786" i="9" s="1"/>
  <c r="W620" i="9"/>
  <c r="AA620" i="9" s="1"/>
  <c r="U343" i="9"/>
  <c r="Y343" i="9" s="1"/>
  <c r="V627" i="9"/>
  <c r="Z627" i="9" s="1"/>
  <c r="W627" i="9"/>
  <c r="AA627" i="9" s="1"/>
  <c r="X249" i="9"/>
  <c r="AB249" i="9"/>
  <c r="T639" i="9"/>
  <c r="X639" i="9" s="1"/>
  <c r="U639" i="9"/>
  <c r="Y639" i="9" s="1"/>
  <c r="U224" i="9"/>
  <c r="T224" i="9"/>
  <c r="X224" i="9" s="1"/>
  <c r="Y1462" i="9"/>
  <c r="AC1462" i="9"/>
  <c r="AB431" i="9"/>
  <c r="X1510" i="9"/>
  <c r="AB1510" i="9"/>
  <c r="T288" i="9"/>
  <c r="X288" i="9" s="1"/>
  <c r="U729" i="9"/>
  <c r="Y729" i="9" s="1"/>
  <c r="U431" i="9"/>
  <c r="AC431" i="9" s="1"/>
  <c r="AA309" i="9"/>
  <c r="AE309" i="9"/>
  <c r="W832" i="9"/>
  <c r="AA832" i="9" s="1"/>
  <c r="Y1476" i="9"/>
  <c r="AC1476" i="9"/>
  <c r="X1440" i="9"/>
  <c r="AB1440" i="9"/>
  <c r="X1402" i="9"/>
  <c r="AB1402" i="9"/>
  <c r="X1407" i="9"/>
  <c r="AB1407" i="9"/>
  <c r="AD462" i="9"/>
  <c r="AC1264" i="9"/>
  <c r="AB453" i="9"/>
  <c r="AE648" i="9"/>
  <c r="Z1326" i="9"/>
  <c r="AD1326" i="9"/>
  <c r="AD979" i="9"/>
  <c r="AE1461" i="9"/>
  <c r="Y1440" i="9"/>
  <c r="AC1440" i="9"/>
  <c r="AA1480" i="9"/>
  <c r="AE1480" i="9"/>
  <c r="Y963" i="9"/>
  <c r="AC963" i="9"/>
  <c r="U347" i="9"/>
  <c r="Y347" i="9" s="1"/>
  <c r="T347" i="9"/>
  <c r="V660" i="9"/>
  <c r="Z660" i="9" s="1"/>
  <c r="W660" i="9"/>
  <c r="AA660" i="9" s="1"/>
  <c r="T608" i="9"/>
  <c r="X608" i="9" s="1"/>
  <c r="U608" i="9"/>
  <c r="W205" i="9"/>
  <c r="AE205" i="9" s="1"/>
  <c r="V205" i="9"/>
  <c r="Z205" i="9" s="1"/>
  <c r="V679" i="9"/>
  <c r="Z679" i="9" s="1"/>
  <c r="W679" i="9"/>
  <c r="AA679" i="9" s="1"/>
  <c r="X880" i="9"/>
  <c r="AB880" i="9"/>
  <c r="U759" i="9"/>
  <c r="Y759" i="9" s="1"/>
  <c r="T759" i="9"/>
  <c r="X759" i="9" s="1"/>
  <c r="W582" i="9"/>
  <c r="AA582" i="9" s="1"/>
  <c r="AD582" i="9"/>
  <c r="Z283" i="9"/>
  <c r="AD283" i="9"/>
  <c r="W495" i="9"/>
  <c r="AA495" i="9" s="1"/>
  <c r="V435" i="9"/>
  <c r="W435" i="9"/>
  <c r="AA435" i="9" s="1"/>
  <c r="V351" i="9"/>
  <c r="Z351" i="9" s="1"/>
  <c r="W351" i="9"/>
  <c r="AA351" i="9" s="1"/>
  <c r="T261" i="9"/>
  <c r="X261" i="9" s="1"/>
  <c r="U261" i="9"/>
  <c r="Y261" i="9" s="1"/>
  <c r="T798" i="9"/>
  <c r="X798" i="9" s="1"/>
  <c r="U798" i="9"/>
  <c r="Y798" i="9" s="1"/>
  <c r="W377" i="9"/>
  <c r="AA377" i="9" s="1"/>
  <c r="V377" i="9"/>
  <c r="AD377" i="9" s="1"/>
  <c r="W362" i="9"/>
  <c r="V362" i="9"/>
  <c r="Z362" i="9" s="1"/>
  <c r="U197" i="9"/>
  <c r="Y197" i="9" s="1"/>
  <c r="V850" i="9"/>
  <c r="W399" i="9"/>
  <c r="AA399" i="9" s="1"/>
  <c r="V399" i="9"/>
  <c r="Z399" i="9" s="1"/>
  <c r="T336" i="9"/>
  <c r="U336" i="9"/>
  <c r="Y336" i="9" s="1"/>
  <c r="W814" i="9"/>
  <c r="AD814" i="9"/>
  <c r="AE600" i="9"/>
  <c r="AE1360" i="9"/>
  <c r="X574" i="9"/>
  <c r="AB574" i="9"/>
  <c r="AC1131" i="9"/>
  <c r="AE542" i="9"/>
  <c r="T770" i="9"/>
  <c r="X770" i="9" s="1"/>
  <c r="Z259" i="9"/>
  <c r="AD259" i="9"/>
  <c r="Y1551" i="9"/>
  <c r="AC1551" i="9"/>
  <c r="AA190" i="9"/>
  <c r="AE190" i="9"/>
  <c r="Y1140" i="9"/>
  <c r="AC1140" i="9"/>
  <c r="AE1235" i="9"/>
  <c r="AA1235" i="9"/>
  <c r="AA1274" i="9"/>
  <c r="AE1274" i="9"/>
  <c r="X1059" i="9"/>
  <c r="AB1059" i="9"/>
  <c r="AC411" i="9"/>
  <c r="AC295" i="9"/>
  <c r="AC520" i="9"/>
  <c r="V542" i="9"/>
  <c r="Z542" i="9" s="1"/>
  <c r="AA1593" i="9"/>
  <c r="AE1593" i="9"/>
  <c r="Z540" i="9"/>
  <c r="AD540" i="9"/>
  <c r="T666" i="9"/>
  <c r="X666" i="9" s="1"/>
  <c r="X580" i="9"/>
  <c r="AB580" i="9"/>
  <c r="AE189" i="9"/>
  <c r="Y1425" i="9"/>
  <c r="AC1425" i="9"/>
  <c r="AD274" i="9"/>
  <c r="W274" i="9"/>
  <c r="U491" i="9"/>
  <c r="T491" i="9"/>
  <c r="T244" i="9"/>
  <c r="U244" i="9"/>
  <c r="Y244" i="9" s="1"/>
  <c r="AD748" i="9"/>
  <c r="Z748" i="9"/>
  <c r="AA1450" i="9"/>
  <c r="AE1450" i="9"/>
  <c r="Y750" i="9"/>
  <c r="AC750" i="9"/>
  <c r="V709" i="9"/>
  <c r="Z709" i="9" s="1"/>
  <c r="Z645" i="9"/>
  <c r="AD645" i="9"/>
  <c r="W712" i="9"/>
  <c r="AA712" i="9" s="1"/>
  <c r="V712" i="9"/>
  <c r="X407" i="9"/>
  <c r="AB407" i="9"/>
  <c r="AA675" i="9"/>
  <c r="AE675" i="9"/>
  <c r="W709" i="9"/>
  <c r="AA709" i="9" s="1"/>
  <c r="AA1128" i="9"/>
  <c r="AE1128" i="9"/>
  <c r="T295" i="9"/>
  <c r="X295" i="9" s="1"/>
  <c r="AE423" i="9"/>
  <c r="X1412" i="9"/>
  <c r="AB1412" i="9"/>
  <c r="U263" i="9"/>
  <c r="Y263" i="9" s="1"/>
  <c r="T263" i="9"/>
  <c r="X263" i="9" s="1"/>
  <c r="AC666" i="9"/>
  <c r="Z1454" i="9"/>
  <c r="AD1454" i="9"/>
  <c r="W397" i="9"/>
  <c r="V397" i="9"/>
  <c r="T742" i="9"/>
  <c r="X742" i="9" s="1"/>
  <c r="U742" i="9"/>
  <c r="W543" i="9"/>
  <c r="AE543" i="9" s="1"/>
  <c r="V543" i="9"/>
  <c r="AD543" i="9" s="1"/>
  <c r="V733" i="9"/>
  <c r="W733" i="9"/>
  <c r="W267" i="9"/>
  <c r="AA267" i="9" s="1"/>
  <c r="V267" i="9"/>
  <c r="Z267" i="9" s="1"/>
  <c r="V544" i="9"/>
  <c r="W544" i="9"/>
  <c r="T709" i="9"/>
  <c r="X709" i="9" s="1"/>
  <c r="U709" i="9"/>
  <c r="Y709" i="9" s="1"/>
  <c r="U850" i="9"/>
  <c r="Y850" i="9" s="1"/>
  <c r="T850" i="9"/>
  <c r="X850" i="9" s="1"/>
  <c r="W491" i="9"/>
  <c r="V491" i="9"/>
  <c r="Z491" i="9" s="1"/>
  <c r="W456" i="9"/>
  <c r="AE456" i="9" s="1"/>
  <c r="V456" i="9"/>
  <c r="V619" i="9"/>
  <c r="Z619" i="9" s="1"/>
  <c r="W619" i="9"/>
  <c r="AA847" i="9"/>
  <c r="AE847" i="9"/>
  <c r="U322" i="9"/>
  <c r="Y322" i="9" s="1"/>
  <c r="AB322" i="9"/>
  <c r="V322" i="9"/>
  <c r="Z322" i="9" s="1"/>
  <c r="W322" i="9"/>
  <c r="W521" i="9"/>
  <c r="AA521" i="9" s="1"/>
  <c r="V521" i="9"/>
  <c r="Z521" i="9" s="1"/>
  <c r="W656" i="9"/>
  <c r="V656" i="9"/>
  <c r="Z656" i="9" s="1"/>
  <c r="Y1492" i="9"/>
  <c r="AC1492" i="9"/>
  <c r="W270" i="9"/>
  <c r="AA270" i="9" s="1"/>
  <c r="AA607" i="9"/>
  <c r="AE607" i="9"/>
  <c r="U507" i="9"/>
  <c r="Y507" i="9" s="1"/>
  <c r="U228" i="9"/>
  <c r="T228" i="9"/>
  <c r="X228" i="9" s="1"/>
  <c r="W470" i="9"/>
  <c r="AA470" i="9" s="1"/>
  <c r="V470" i="9"/>
  <c r="Z470" i="9" s="1"/>
  <c r="T787" i="9"/>
  <c r="X787" i="9" s="1"/>
  <c r="U787" i="9"/>
  <c r="Y787" i="9" s="1"/>
  <c r="U558" i="9"/>
  <c r="Y558" i="9" s="1"/>
  <c r="T558" i="9"/>
  <c r="X558" i="9" s="1"/>
  <c r="T792" i="9"/>
  <c r="U792" i="9"/>
  <c r="Y792" i="9" s="1"/>
  <c r="U564" i="9"/>
  <c r="Y564" i="9" s="1"/>
  <c r="T564" i="9"/>
  <c r="X564" i="9" s="1"/>
  <c r="V614" i="9"/>
  <c r="Z614" i="9" s="1"/>
  <c r="AB1214" i="9"/>
  <c r="V310" i="9"/>
  <c r="Z310" i="9" s="1"/>
  <c r="AE1136" i="9"/>
  <c r="V423" i="9"/>
  <c r="Z423" i="9" s="1"/>
  <c r="Z566" i="9"/>
  <c r="AD566" i="9"/>
  <c r="AC479" i="9"/>
  <c r="Y1318" i="9"/>
  <c r="AC1318" i="9"/>
  <c r="T410" i="9"/>
  <c r="X410" i="9" s="1"/>
  <c r="U410" i="9"/>
  <c r="V626" i="9"/>
  <c r="Z626" i="9" s="1"/>
  <c r="W626" i="9"/>
  <c r="AA626" i="9" s="1"/>
  <c r="T747" i="9"/>
  <c r="X747" i="9" s="1"/>
  <c r="U747" i="9"/>
  <c r="Y747" i="9" s="1"/>
  <c r="U551" i="9"/>
  <c r="Y551" i="9" s="1"/>
  <c r="T551" i="9"/>
  <c r="X551" i="9" s="1"/>
  <c r="U748" i="9"/>
  <c r="T748" i="9"/>
  <c r="W551" i="9"/>
  <c r="AA551" i="9" s="1"/>
  <c r="V551" i="9"/>
  <c r="U712" i="9"/>
  <c r="T712" i="9"/>
  <c r="X712" i="9" s="1"/>
  <c r="T501" i="9"/>
  <c r="U501" i="9"/>
  <c r="AC501" i="9" s="1"/>
  <c r="T668" i="9"/>
  <c r="X668" i="9" s="1"/>
  <c r="U668" i="9"/>
  <c r="Y668" i="9" s="1"/>
  <c r="V823" i="9"/>
  <c r="W823" i="9"/>
  <c r="W469" i="9"/>
  <c r="AA469" i="9" s="1"/>
  <c r="V469" i="9"/>
  <c r="AD637" i="9"/>
  <c r="V769" i="9"/>
  <c r="Z769" i="9" s="1"/>
  <c r="W769" i="9"/>
  <c r="AA769" i="9" s="1"/>
  <c r="T760" i="9"/>
  <c r="X760" i="9" s="1"/>
  <c r="U760" i="9"/>
  <c r="Y760" i="9" s="1"/>
  <c r="U231" i="9"/>
  <c r="T231" i="9"/>
  <c r="V508" i="9"/>
  <c r="Z508" i="9" s="1"/>
  <c r="W508" i="9"/>
  <c r="AA508" i="9" s="1"/>
  <c r="V731" i="9"/>
  <c r="Z731" i="9" s="1"/>
  <c r="W731" i="9"/>
  <c r="AA731" i="9" s="1"/>
  <c r="T520" i="9"/>
  <c r="X520" i="9" s="1"/>
  <c r="W557" i="9"/>
  <c r="AA557" i="9" s="1"/>
  <c r="V557" i="9"/>
  <c r="AD775" i="9"/>
  <c r="U649" i="9"/>
  <c r="Y649" i="9" s="1"/>
  <c r="T649" i="9"/>
  <c r="X649" i="9" s="1"/>
  <c r="U552" i="9"/>
  <c r="Y552" i="9" s="1"/>
  <c r="T699" i="9"/>
  <c r="X699" i="9" s="1"/>
  <c r="U699" i="9"/>
  <c r="Y699" i="9" s="1"/>
  <c r="W805" i="9"/>
  <c r="V805" i="9"/>
  <c r="X1107" i="9"/>
  <c r="AB1107" i="9"/>
  <c r="Y1668" i="9"/>
  <c r="AC1668" i="9"/>
  <c r="W802" i="9"/>
  <c r="AA802" i="9" s="1"/>
  <c r="V802" i="9"/>
  <c r="Z802" i="9" s="1"/>
  <c r="T755" i="9"/>
  <c r="U755" i="9"/>
  <c r="Y755" i="9" s="1"/>
  <c r="W810" i="9"/>
  <c r="V810" i="9"/>
  <c r="Z810" i="9" s="1"/>
  <c r="W489" i="9"/>
  <c r="AA489" i="9" s="1"/>
  <c r="V489" i="9"/>
  <c r="U653" i="9"/>
  <c r="Y653" i="9" s="1"/>
  <c r="T653" i="9"/>
  <c r="X653" i="9" s="1"/>
  <c r="V760" i="9"/>
  <c r="Z760" i="9" s="1"/>
  <c r="W760" i="9"/>
  <c r="AA760" i="9" s="1"/>
  <c r="T550" i="9"/>
  <c r="U550" i="9"/>
  <c r="T343" i="9"/>
  <c r="X343" i="9" s="1"/>
  <c r="Z605" i="9"/>
  <c r="AD605" i="9"/>
  <c r="Y1216" i="9"/>
  <c r="AC1216" i="9"/>
  <c r="AC527" i="9"/>
  <c r="AE487" i="9"/>
  <c r="AC1037" i="9"/>
  <c r="V672" i="9"/>
  <c r="Z672" i="9" s="1"/>
  <c r="X974" i="9"/>
  <c r="AB974" i="9"/>
  <c r="AC1408" i="9"/>
  <c r="X953" i="9"/>
  <c r="AB953" i="9"/>
  <c r="T632" i="9"/>
  <c r="X632" i="9" s="1"/>
  <c r="U632" i="9"/>
  <c r="Y632" i="9" s="1"/>
  <c r="T753" i="9"/>
  <c r="U753" i="9"/>
  <c r="U307" i="9"/>
  <c r="T307" i="9"/>
  <c r="W574" i="9"/>
  <c r="AA574" i="9" s="1"/>
  <c r="V574" i="9"/>
  <c r="Z574" i="9" s="1"/>
  <c r="AC754" i="9"/>
  <c r="V511" i="9"/>
  <c r="Z511" i="9" s="1"/>
  <c r="W511" i="9"/>
  <c r="AE511" i="9" s="1"/>
  <c r="V674" i="9"/>
  <c r="W674" i="9"/>
  <c r="AA674" i="9" s="1"/>
  <c r="V827" i="9"/>
  <c r="Z827" i="9" s="1"/>
  <c r="W827" i="9"/>
  <c r="U780" i="9"/>
  <c r="Y780" i="9" s="1"/>
  <c r="T780" i="9"/>
  <c r="X780" i="9" s="1"/>
  <c r="T519" i="9"/>
  <c r="X519" i="9" s="1"/>
  <c r="W727" i="9"/>
  <c r="V727" i="9"/>
  <c r="Z727" i="9" s="1"/>
  <c r="V704" i="9"/>
  <c r="W704" i="9"/>
  <c r="U650" i="9"/>
  <c r="Y650" i="9" s="1"/>
  <c r="T442" i="9"/>
  <c r="X442" i="9" s="1"/>
  <c r="U442" i="9"/>
  <c r="AC442" i="9" s="1"/>
  <c r="U612" i="9"/>
  <c r="T612" i="9"/>
  <c r="W736" i="9"/>
  <c r="AA736" i="9" s="1"/>
  <c r="V736" i="9"/>
  <c r="T673" i="9"/>
  <c r="U673" i="9"/>
  <c r="W661" i="9"/>
  <c r="AA661" i="9" s="1"/>
  <c r="V661" i="9"/>
  <c r="V803" i="9"/>
  <c r="W803" i="9"/>
  <c r="AA803" i="9" s="1"/>
  <c r="T434" i="9"/>
  <c r="X434" i="9" s="1"/>
  <c r="U434" i="9"/>
  <c r="T724" i="9"/>
  <c r="X724" i="9" s="1"/>
  <c r="U724" i="9"/>
  <c r="T561" i="9"/>
  <c r="X561" i="9" s="1"/>
  <c r="V822" i="9"/>
  <c r="W822" i="9"/>
  <c r="U281" i="9"/>
  <c r="Y281" i="9" s="1"/>
  <c r="AC1093" i="9"/>
  <c r="AD507" i="9"/>
  <c r="AC805" i="9"/>
  <c r="AE522" i="9"/>
  <c r="AD1449" i="9"/>
  <c r="AB1405" i="9"/>
  <c r="AA1240" i="9"/>
  <c r="AE1240" i="9"/>
  <c r="Z1179" i="9"/>
  <c r="AD1179" i="9"/>
  <c r="AA1661" i="9"/>
  <c r="AE1661" i="9"/>
  <c r="V765" i="9"/>
  <c r="Z765" i="9" s="1"/>
  <c r="U441" i="9"/>
  <c r="Y441" i="9" s="1"/>
  <c r="X1581" i="9"/>
  <c r="Z1532" i="9"/>
  <c r="AD1532" i="9"/>
  <c r="AC1108" i="9"/>
  <c r="T349" i="9"/>
  <c r="AD1088" i="9"/>
  <c r="AD1658" i="9"/>
  <c r="AB1613" i="9"/>
  <c r="AD694" i="9"/>
  <c r="Y1123" i="9"/>
  <c r="AC1123" i="9"/>
  <c r="AA1370" i="9"/>
  <c r="AE1370" i="9"/>
  <c r="AB1658" i="9"/>
  <c r="AB346" i="9"/>
  <c r="AC252" i="9"/>
  <c r="AD202" i="9"/>
  <c r="AA1204" i="9"/>
  <c r="AE1204" i="9"/>
  <c r="AB926" i="9"/>
  <c r="X926" i="9"/>
  <c r="AA1191" i="9"/>
  <c r="AE1191" i="9"/>
  <c r="Y1173" i="9"/>
  <c r="AC1173" i="9"/>
  <c r="AB1113" i="9"/>
  <c r="AD581" i="9"/>
  <c r="Z1653" i="9"/>
  <c r="AD1653" i="9"/>
  <c r="AB1532" i="9"/>
  <c r="X839" i="9"/>
  <c r="AB839" i="9"/>
  <c r="AB243" i="9"/>
  <c r="V687" i="9"/>
  <c r="Z687" i="9" s="1"/>
  <c r="AC588" i="9"/>
  <c r="V754" i="9"/>
  <c r="Z754" i="9" s="1"/>
  <c r="W754" i="9"/>
  <c r="AE403" i="9"/>
  <c r="Z906" i="9"/>
  <c r="AD906" i="9"/>
  <c r="AA1525" i="9"/>
  <c r="AA1137" i="9"/>
  <c r="AE1137" i="9"/>
  <c r="V780" i="9"/>
  <c r="W780" i="9"/>
  <c r="T765" i="9"/>
  <c r="AA665" i="9"/>
  <c r="AE665" i="9"/>
  <c r="V688" i="9"/>
  <c r="Z688" i="9" s="1"/>
  <c r="W688" i="9"/>
  <c r="V653" i="9"/>
  <c r="W653" i="9"/>
  <c r="T771" i="9"/>
  <c r="U771" i="9"/>
  <c r="Y771" i="9" s="1"/>
  <c r="W364" i="9"/>
  <c r="AA364" i="9" s="1"/>
  <c r="V364" i="9"/>
  <c r="Z364" i="9" s="1"/>
  <c r="U346" i="9"/>
  <c r="Y346" i="9" s="1"/>
  <c r="V692" i="9"/>
  <c r="W692" i="9"/>
  <c r="U826" i="9"/>
  <c r="T826" i="9"/>
  <c r="AE1048" i="9"/>
  <c r="W567" i="9"/>
  <c r="AA567" i="9" s="1"/>
  <c r="V567" i="9"/>
  <c r="Z567" i="9" s="1"/>
  <c r="V815" i="9"/>
  <c r="W815" i="9"/>
  <c r="AC744" i="9"/>
  <c r="U704" i="9"/>
  <c r="Y704" i="9" s="1"/>
  <c r="T601" i="9"/>
  <c r="U601" i="9"/>
  <c r="V376" i="9"/>
  <c r="Z376" i="9" s="1"/>
  <c r="W376" i="9"/>
  <c r="W581" i="9"/>
  <c r="AA581" i="9" s="1"/>
  <c r="X1239" i="9"/>
  <c r="AB1239" i="9"/>
  <c r="X1396" i="9"/>
  <c r="AB1396" i="9"/>
  <c r="AD1234" i="9"/>
  <c r="AC781" i="9"/>
  <c r="V595" i="9"/>
  <c r="W595" i="9"/>
  <c r="T707" i="9"/>
  <c r="U707" i="9"/>
  <c r="U845" i="9"/>
  <c r="Y845" i="9" s="1"/>
  <c r="T845" i="9"/>
  <c r="W608" i="9"/>
  <c r="V608" i="9"/>
  <c r="W755" i="9"/>
  <c r="V755" i="9"/>
  <c r="V588" i="9"/>
  <c r="Z588" i="9" s="1"/>
  <c r="W588" i="9"/>
  <c r="AD1563" i="9"/>
  <c r="AC654" i="9"/>
  <c r="AC525" i="9"/>
  <c r="AE1019" i="9"/>
  <c r="AE1666" i="9"/>
  <c r="W849" i="9"/>
  <c r="V849" i="9"/>
  <c r="W717" i="9"/>
  <c r="AA717" i="9" s="1"/>
  <c r="V717" i="9"/>
  <c r="T856" i="9"/>
  <c r="U856" i="9"/>
  <c r="V461" i="9"/>
  <c r="W461" i="9"/>
  <c r="W771" i="9"/>
  <c r="V771" i="9"/>
  <c r="T595" i="9"/>
  <c r="U595" i="9"/>
  <c r="AB1169" i="9"/>
  <c r="AE1234" i="9"/>
  <c r="X302" i="9"/>
  <c r="AB302" i="9"/>
  <c r="T213" i="9"/>
  <c r="X213" i="9" s="1"/>
  <c r="AD253" i="9"/>
  <c r="W253" i="9"/>
  <c r="AA253" i="9" s="1"/>
  <c r="Z758" i="9"/>
  <c r="AD758" i="9"/>
  <c r="AE1165" i="9"/>
  <c r="AA1165" i="9"/>
  <c r="U283" i="9"/>
  <c r="AC251" i="9"/>
  <c r="AB327" i="9"/>
  <c r="AD591" i="9"/>
  <c r="AC466" i="9"/>
  <c r="U597" i="9"/>
  <c r="AA795" i="9"/>
  <c r="AE795" i="9"/>
  <c r="AA870" i="9"/>
  <c r="AE870" i="9"/>
  <c r="W316" i="9"/>
  <c r="AA316" i="9" s="1"/>
  <c r="T193" i="9"/>
  <c r="X193" i="9" s="1"/>
  <c r="AE614" i="9"/>
  <c r="W576" i="9"/>
  <c r="AA576" i="9" s="1"/>
  <c r="Y1041" i="9"/>
  <c r="AC1041" i="9"/>
  <c r="AB924" i="9"/>
  <c r="U651" i="9"/>
  <c r="Y651" i="9" s="1"/>
  <c r="AA698" i="9"/>
  <c r="AE698" i="9"/>
  <c r="Z1343" i="9"/>
  <c r="AD1343" i="9"/>
  <c r="T269" i="9"/>
  <c r="X269" i="9" s="1"/>
  <c r="T597" i="9"/>
  <c r="X597" i="9" s="1"/>
  <c r="Z346" i="9"/>
  <c r="AD346" i="9"/>
  <c r="Y211" i="9"/>
  <c r="AC211" i="9"/>
  <c r="Y1353" i="9"/>
  <c r="AC1353" i="9"/>
  <c r="Z1599" i="9"/>
  <c r="AD1599" i="9"/>
  <c r="V340" i="9"/>
  <c r="AD340" i="9" s="1"/>
  <c r="AE850" i="9"/>
  <c r="W314" i="9"/>
  <c r="AE314" i="9" s="1"/>
  <c r="AB350" i="9"/>
  <c r="AB490" i="9"/>
  <c r="AC193" i="9"/>
  <c r="AB540" i="9"/>
  <c r="AD1213" i="9"/>
  <c r="AD576" i="9"/>
  <c r="W317" i="9"/>
  <c r="AA317" i="9" s="1"/>
  <c r="AE300" i="9"/>
  <c r="U499" i="9"/>
  <c r="Y499" i="9" s="1"/>
  <c r="T251" i="9"/>
  <c r="X251" i="9" s="1"/>
  <c r="AE340" i="9"/>
  <c r="AB620" i="9"/>
  <c r="T651" i="9"/>
  <c r="X651" i="9" s="1"/>
  <c r="AB681" i="9"/>
  <c r="Z1671" i="9"/>
  <c r="AD1671" i="9"/>
  <c r="AA352" i="9"/>
  <c r="AE352" i="9"/>
  <c r="AA672" i="9"/>
  <c r="AE672" i="9"/>
  <c r="AB704" i="9"/>
  <c r="X1161" i="9"/>
  <c r="AB1161" i="9"/>
  <c r="AD684" i="9"/>
  <c r="Y1300" i="9"/>
  <c r="AC1300" i="9"/>
  <c r="X1369" i="9"/>
  <c r="AB1369" i="9"/>
  <c r="AC1344" i="9"/>
  <c r="U490" i="9"/>
  <c r="Y490" i="9" s="1"/>
  <c r="AE201" i="9"/>
  <c r="AC540" i="9"/>
  <c r="AB1132" i="9"/>
  <c r="U604" i="9"/>
  <c r="Y604" i="9" s="1"/>
  <c r="AA1132" i="9"/>
  <c r="U681" i="9"/>
  <c r="V446" i="9"/>
  <c r="AC1441" i="9"/>
  <c r="AD1105" i="9"/>
  <c r="W213" i="9"/>
  <c r="AA213" i="9" s="1"/>
  <c r="X360" i="9"/>
  <c r="AB360" i="9"/>
  <c r="AB745" i="9"/>
  <c r="X745" i="9"/>
  <c r="AA985" i="9"/>
  <c r="AE985" i="9"/>
  <c r="Z1293" i="9"/>
  <c r="AD1293" i="9"/>
  <c r="Z221" i="9"/>
  <c r="AD221" i="9"/>
  <c r="AD887" i="9"/>
  <c r="AE684" i="9"/>
  <c r="AA684" i="9"/>
  <c r="AC1639" i="9"/>
  <c r="AB935" i="9"/>
  <c r="T242" i="9"/>
  <c r="X242" i="9" s="1"/>
  <c r="U242" i="9"/>
  <c r="Y242" i="9" s="1"/>
  <c r="V563" i="9"/>
  <c r="Z563" i="9" s="1"/>
  <c r="W563" i="9"/>
  <c r="AA563" i="9" s="1"/>
  <c r="V455" i="9"/>
  <c r="Z455" i="9" s="1"/>
  <c r="Y1456" i="9"/>
  <c r="AC1456" i="9"/>
  <c r="W455" i="9"/>
  <c r="T402" i="9"/>
  <c r="X402" i="9" s="1"/>
  <c r="U402" i="9"/>
  <c r="Y402" i="9" s="1"/>
  <c r="V659" i="9"/>
  <c r="Z659" i="9" s="1"/>
  <c r="W659" i="9"/>
  <c r="AA659" i="9" s="1"/>
  <c r="V690" i="9"/>
  <c r="Z690" i="9" s="1"/>
  <c r="W690" i="9"/>
  <c r="V477" i="9"/>
  <c r="Z477" i="9" s="1"/>
  <c r="W477" i="9"/>
  <c r="AA477" i="9" s="1"/>
  <c r="T493" i="9"/>
  <c r="U493" i="9"/>
  <c r="Y493" i="9" s="1"/>
  <c r="V438" i="9"/>
  <c r="Z438" i="9" s="1"/>
  <c r="W438" i="9"/>
  <c r="AA438" i="9" s="1"/>
  <c r="X1611" i="9"/>
  <c r="AB1611" i="9"/>
  <c r="AC1460" i="9"/>
  <c r="Y1460" i="9"/>
  <c r="X1479" i="9"/>
  <c r="AB1479" i="9"/>
  <c r="AB573" i="9"/>
  <c r="Z1420" i="9"/>
  <c r="AD1420" i="9"/>
  <c r="X1348" i="9"/>
  <c r="AB1348" i="9"/>
  <c r="U399" i="9"/>
  <c r="Y399" i="9" s="1"/>
  <c r="T399" i="9"/>
  <c r="X399" i="9" s="1"/>
  <c r="V481" i="9"/>
  <c r="W481" i="9"/>
  <c r="AA481" i="9" s="1"/>
  <c r="T585" i="9"/>
  <c r="X585" i="9" s="1"/>
  <c r="U585" i="9"/>
  <c r="Y585" i="9" s="1"/>
  <c r="V467" i="9"/>
  <c r="W467" i="9"/>
  <c r="AE467" i="9" s="1"/>
  <c r="W211" i="9"/>
  <c r="AA211" i="9" s="1"/>
  <c r="Y756" i="9"/>
  <c r="AC756" i="9"/>
  <c r="Z437" i="9"/>
  <c r="AD437" i="9"/>
  <c r="AA1072" i="9"/>
  <c r="AE1072" i="9"/>
  <c r="V211" i="9"/>
  <c r="Z211" i="9" s="1"/>
  <c r="AC1003" i="9"/>
  <c r="T387" i="9"/>
  <c r="U387" i="9"/>
  <c r="V545" i="9"/>
  <c r="W545" i="9"/>
  <c r="AA545" i="9" s="1"/>
  <c r="AB640" i="9"/>
  <c r="U667" i="9"/>
  <c r="T667" i="9"/>
  <c r="X667" i="9" s="1"/>
  <c r="V452" i="9"/>
  <c r="Z452" i="9" s="1"/>
  <c r="W452" i="9"/>
  <c r="AA452" i="9" s="1"/>
  <c r="V451" i="9"/>
  <c r="Z451" i="9" s="1"/>
  <c r="W451" i="9"/>
  <c r="AE451" i="9" s="1"/>
  <c r="T371" i="9"/>
  <c r="X371" i="9" s="1"/>
  <c r="U371" i="9"/>
  <c r="X1386" i="9"/>
  <c r="AB1386" i="9"/>
  <c r="Y1012" i="9"/>
  <c r="AC1012" i="9"/>
  <c r="Z1503" i="9"/>
  <c r="AD1503" i="9"/>
  <c r="U555" i="9"/>
  <c r="AC555" i="9" s="1"/>
  <c r="U199" i="9"/>
  <c r="Y199" i="9" s="1"/>
  <c r="AC310" i="9"/>
  <c r="AD524" i="9"/>
  <c r="W378" i="9"/>
  <c r="AA378" i="9" s="1"/>
  <c r="AE708" i="9"/>
  <c r="AB1621" i="9"/>
  <c r="AE504" i="9"/>
  <c r="T352" i="9"/>
  <c r="AB358" i="9"/>
  <c r="AA1196" i="9"/>
  <c r="AE1196" i="9"/>
  <c r="AC679" i="9"/>
  <c r="Z1270" i="9"/>
  <c r="AD1270" i="9"/>
  <c r="AB318" i="9"/>
  <c r="AC770" i="9"/>
  <c r="W368" i="9"/>
  <c r="AA368" i="9" s="1"/>
  <c r="V368" i="9"/>
  <c r="Z368" i="9" s="1"/>
  <c r="W638" i="9"/>
  <c r="AA638" i="9" s="1"/>
  <c r="V638" i="9"/>
  <c r="V289" i="9"/>
  <c r="W289" i="9"/>
  <c r="V721" i="9"/>
  <c r="W721" i="9"/>
  <c r="V549" i="9"/>
  <c r="W549" i="9"/>
  <c r="AA549" i="9" s="1"/>
  <c r="V536" i="9"/>
  <c r="W536" i="9"/>
  <c r="V440" i="9"/>
  <c r="Z440" i="9" s="1"/>
  <c r="T202" i="9"/>
  <c r="U202" i="9"/>
  <c r="Y202" i="9" s="1"/>
  <c r="V448" i="9"/>
  <c r="Z448" i="9" s="1"/>
  <c r="W448" i="9"/>
  <c r="U512" i="9"/>
  <c r="T512" i="9"/>
  <c r="U243" i="9"/>
  <c r="Y243" i="9" s="1"/>
  <c r="Y1299" i="9"/>
  <c r="AC1299" i="9"/>
  <c r="X788" i="9"/>
  <c r="AB788" i="9"/>
  <c r="AB1157" i="9"/>
  <c r="AD880" i="9"/>
  <c r="AD847" i="9"/>
  <c r="Y1242" i="9"/>
  <c r="AC1242" i="9"/>
  <c r="Z1460" i="9"/>
  <c r="AD1460" i="9"/>
  <c r="AB1279" i="9"/>
  <c r="X1417" i="9"/>
  <c r="AB1417" i="9"/>
  <c r="Z1362" i="9"/>
  <c r="AD1362" i="9"/>
  <c r="AB1022" i="9"/>
  <c r="X1566" i="9"/>
  <c r="AB1566" i="9"/>
  <c r="U504" i="9"/>
  <c r="T504" i="9"/>
  <c r="X504" i="9" s="1"/>
  <c r="U607" i="9"/>
  <c r="Y607" i="9" s="1"/>
  <c r="T607" i="9"/>
  <c r="X607" i="9" s="1"/>
  <c r="U503" i="9"/>
  <c r="Y503" i="9" s="1"/>
  <c r="T503" i="9"/>
  <c r="X503" i="9" s="1"/>
  <c r="T549" i="9"/>
  <c r="U549" i="9"/>
  <c r="AC1458" i="9"/>
  <c r="Y1458" i="9"/>
  <c r="T362" i="9"/>
  <c r="AC977" i="9"/>
  <c r="Z1082" i="9"/>
  <c r="AD1082" i="9"/>
  <c r="AD1537" i="9"/>
  <c r="AA1397" i="9"/>
  <c r="AE1397" i="9"/>
  <c r="U213" i="9"/>
  <c r="Y213" i="9" s="1"/>
  <c r="W392" i="9"/>
  <c r="AA392" i="9" s="1"/>
  <c r="U495" i="9"/>
  <c r="Y495" i="9" s="1"/>
  <c r="T495" i="9"/>
  <c r="X495" i="9" s="1"/>
  <c r="W387" i="9"/>
  <c r="AA387" i="9" s="1"/>
  <c r="U473" i="9"/>
  <c r="T473" i="9"/>
  <c r="Y1401" i="9"/>
  <c r="AC1401" i="9"/>
  <c r="AD1591" i="9"/>
  <c r="AA285" i="9"/>
  <c r="AE285" i="9"/>
  <c r="AE1471" i="9"/>
  <c r="Z329" i="9"/>
  <c r="V261" i="9"/>
  <c r="Z261" i="9" s="1"/>
  <c r="AA1061" i="9"/>
  <c r="AE1061" i="9"/>
  <c r="AD213" i="9"/>
  <c r="W792" i="9"/>
  <c r="AA792" i="9" s="1"/>
  <c r="V792" i="9"/>
  <c r="Z792" i="9" s="1"/>
  <c r="V518" i="9"/>
  <c r="Z518" i="9" s="1"/>
  <c r="W518" i="9"/>
  <c r="T600" i="9"/>
  <c r="U600" i="9"/>
  <c r="W790" i="9"/>
  <c r="AA790" i="9" s="1"/>
  <c r="V790" i="9"/>
  <c r="Z790" i="9" s="1"/>
  <c r="T266" i="9"/>
  <c r="X266" i="9" s="1"/>
  <c r="AC266" i="9"/>
  <c r="U416" i="9"/>
  <c r="T416" i="9"/>
  <c r="X1291" i="9"/>
  <c r="AB1291" i="9"/>
  <c r="X1487" i="9"/>
  <c r="AB1487" i="9"/>
  <c r="V323" i="9"/>
  <c r="Z323" i="9" s="1"/>
  <c r="AE866" i="9"/>
  <c r="AA765" i="9"/>
  <c r="AE765" i="9"/>
  <c r="T372" i="9"/>
  <c r="X372" i="9" s="1"/>
  <c r="U372" i="9"/>
  <c r="Y372" i="9" s="1"/>
  <c r="V565" i="9"/>
  <c r="Z565" i="9" s="1"/>
  <c r="W565" i="9"/>
  <c r="V428" i="9"/>
  <c r="Z428" i="9" s="1"/>
  <c r="W428" i="9"/>
  <c r="AA428" i="9" s="1"/>
  <c r="Z852" i="9"/>
  <c r="AD852" i="9"/>
  <c r="U217" i="9"/>
  <c r="Y217" i="9" s="1"/>
  <c r="T405" i="9"/>
  <c r="X405" i="9" s="1"/>
  <c r="U405" i="9"/>
  <c r="Y405" i="9" s="1"/>
  <c r="W646" i="9"/>
  <c r="AA646" i="9" s="1"/>
  <c r="V646" i="9"/>
  <c r="Z646" i="9" s="1"/>
  <c r="U328" i="9"/>
  <c r="T328" i="9"/>
  <c r="W239" i="9"/>
  <c r="V239" i="9"/>
  <c r="Z239" i="9" s="1"/>
  <c r="V388" i="9"/>
  <c r="Z388" i="9" s="1"/>
  <c r="W388" i="9"/>
  <c r="AA388" i="9" s="1"/>
  <c r="X784" i="9"/>
  <c r="AB784" i="9"/>
  <c r="AA1067" i="9"/>
  <c r="AE1067" i="9"/>
  <c r="AB199" i="9"/>
  <c r="AB883" i="9"/>
  <c r="V192" i="9"/>
  <c r="Z192" i="9" s="1"/>
  <c r="AB553" i="9"/>
  <c r="V767" i="9"/>
  <c r="W767" i="9"/>
  <c r="U459" i="9"/>
  <c r="Y459" i="9" s="1"/>
  <c r="AB459" i="9"/>
  <c r="V552" i="9"/>
  <c r="Z552" i="9" s="1"/>
  <c r="W552" i="9"/>
  <c r="AA552" i="9" s="1"/>
  <c r="V772" i="9"/>
  <c r="Z772" i="9" s="1"/>
  <c r="W772" i="9"/>
  <c r="AA772" i="9" s="1"/>
  <c r="W284" i="9"/>
  <c r="AA284" i="9" s="1"/>
  <c r="V284" i="9"/>
  <c r="W527" i="9"/>
  <c r="V527" i="9"/>
  <c r="Z527" i="9" s="1"/>
  <c r="W384" i="9"/>
  <c r="AA384" i="9" s="1"/>
  <c r="V384" i="9"/>
  <c r="Z384" i="9" s="1"/>
  <c r="Y990" i="9"/>
  <c r="AC990" i="9"/>
  <c r="AE852" i="9"/>
  <c r="T310" i="9"/>
  <c r="X310" i="9" s="1"/>
  <c r="W318" i="9"/>
  <c r="AA318" i="9" s="1"/>
  <c r="V378" i="9"/>
  <c r="Z378" i="9" s="1"/>
  <c r="U218" i="9"/>
  <c r="Y218" i="9" s="1"/>
  <c r="AE710" i="9"/>
  <c r="U467" i="9"/>
  <c r="Y467" i="9" s="1"/>
  <c r="T678" i="9"/>
  <c r="X678" i="9" s="1"/>
  <c r="AE1639" i="9"/>
  <c r="Y835" i="9"/>
  <c r="AC835" i="9"/>
  <c r="AA1648" i="9"/>
  <c r="AE1648" i="9"/>
  <c r="AB775" i="9"/>
  <c r="AD369" i="9"/>
  <c r="X746" i="9"/>
  <c r="AB746" i="9"/>
  <c r="AC1452" i="9"/>
  <c r="Y1560" i="9"/>
  <c r="AC1560" i="9"/>
  <c r="U737" i="9"/>
  <c r="T737" i="9"/>
  <c r="W442" i="9"/>
  <c r="AA442" i="9" s="1"/>
  <c r="T708" i="9"/>
  <c r="X708" i="9" s="1"/>
  <c r="U708" i="9"/>
  <c r="Y708" i="9" s="1"/>
  <c r="V534" i="9"/>
  <c r="Z534" i="9" s="1"/>
  <c r="W534" i="9"/>
  <c r="AA534" i="9" s="1"/>
  <c r="V319" i="9"/>
  <c r="W319" i="9"/>
  <c r="T531" i="9"/>
  <c r="X531" i="9" s="1"/>
  <c r="U531" i="9"/>
  <c r="Y531" i="9" s="1"/>
  <c r="T282" i="9"/>
  <c r="X282" i="9" s="1"/>
  <c r="T426" i="9"/>
  <c r="X426" i="9" s="1"/>
  <c r="U426" i="9"/>
  <c r="U359" i="9"/>
  <c r="Y359" i="9" s="1"/>
  <c r="T359" i="9"/>
  <c r="X359" i="9" s="1"/>
  <c r="W509" i="9"/>
  <c r="V509" i="9"/>
  <c r="T252" i="9"/>
  <c r="X252" i="9" s="1"/>
  <c r="AA424" i="9"/>
  <c r="AE424" i="9"/>
  <c r="AA1585" i="9"/>
  <c r="AE1585" i="9"/>
  <c r="Z1453" i="9"/>
  <c r="AD1453" i="9"/>
  <c r="AC1512" i="9"/>
  <c r="W407" i="9"/>
  <c r="AA407" i="9" s="1"/>
  <c r="V407" i="9"/>
  <c r="Z407" i="9" s="1"/>
  <c r="W400" i="9"/>
  <c r="AA400" i="9" s="1"/>
  <c r="V400" i="9"/>
  <c r="AA1227" i="9"/>
  <c r="AE1227" i="9"/>
  <c r="T197" i="9"/>
  <c r="X197" i="9" s="1"/>
  <c r="T576" i="9"/>
  <c r="X576" i="9" s="1"/>
  <c r="U576" i="9"/>
  <c r="Y576" i="9" s="1"/>
  <c r="W233" i="9"/>
  <c r="AA233" i="9" s="1"/>
  <c r="V233" i="9"/>
  <c r="Z233" i="9" s="1"/>
  <c r="V720" i="9"/>
  <c r="Z720" i="9" s="1"/>
  <c r="W720" i="9"/>
  <c r="AA720" i="9" s="1"/>
  <c r="AC225" i="9"/>
  <c r="V546" i="9"/>
  <c r="W546" i="9"/>
  <c r="T477" i="9"/>
  <c r="X477" i="9" s="1"/>
  <c r="U477" i="9"/>
  <c r="Y477" i="9" s="1"/>
  <c r="T332" i="9"/>
  <c r="X332" i="9" s="1"/>
  <c r="U332" i="9"/>
  <c r="Y1468" i="9"/>
  <c r="AC1468" i="9"/>
  <c r="AA1505" i="9"/>
  <c r="AE1505" i="9"/>
  <c r="AD1260" i="9"/>
  <c r="Y882" i="9"/>
  <c r="AC882" i="9"/>
  <c r="AA1596" i="9"/>
  <c r="AE1596" i="9"/>
  <c r="W685" i="9"/>
  <c r="V685" i="9"/>
  <c r="Z685" i="9" s="1"/>
  <c r="W662" i="9"/>
  <c r="AA662" i="9" s="1"/>
  <c r="V662" i="9"/>
  <c r="V594" i="9"/>
  <c r="Z594" i="9" s="1"/>
  <c r="W594" i="9"/>
  <c r="AA594" i="9" s="1"/>
  <c r="W531" i="9"/>
  <c r="AA531" i="9" s="1"/>
  <c r="V531" i="9"/>
  <c r="Z531" i="9" s="1"/>
  <c r="X1016" i="9"/>
  <c r="AB1016" i="9"/>
  <c r="Z956" i="9"/>
  <c r="AD956" i="9"/>
  <c r="AC1304" i="9"/>
  <c r="Y1304" i="9"/>
  <c r="T466" i="9"/>
  <c r="X466" i="9" s="1"/>
  <c r="X1515" i="9"/>
  <c r="AB1515" i="9"/>
  <c r="X1456" i="9"/>
  <c r="AB1456" i="9"/>
  <c r="AC568" i="9"/>
  <c r="Y568" i="9"/>
  <c r="Z492" i="9"/>
  <c r="AD492" i="9"/>
  <c r="AA1236" i="9"/>
  <c r="AE1236" i="9"/>
  <c r="AC306" i="9"/>
  <c r="W465" i="9"/>
  <c r="AA465" i="9" s="1"/>
  <c r="AB906" i="9"/>
  <c r="X906" i="9"/>
  <c r="AD207" i="9"/>
  <c r="U413" i="9"/>
  <c r="AB218" i="9"/>
  <c r="U302" i="9"/>
  <c r="Y302" i="9" s="1"/>
  <c r="AC678" i="9"/>
  <c r="AB697" i="9"/>
  <c r="V392" i="9"/>
  <c r="Z392" i="9" s="1"/>
  <c r="T225" i="9"/>
  <c r="X225" i="9" s="1"/>
  <c r="V501" i="9"/>
  <c r="W501" i="9"/>
  <c r="AA501" i="9" s="1"/>
  <c r="V623" i="9"/>
  <c r="Z623" i="9" s="1"/>
  <c r="W623" i="9"/>
  <c r="T705" i="9"/>
  <c r="U705" i="9"/>
  <c r="V528" i="9"/>
  <c r="W528" i="9"/>
  <c r="AA528" i="9" s="1"/>
  <c r="U304" i="9"/>
  <c r="Y304" i="9" s="1"/>
  <c r="U740" i="9"/>
  <c r="Y740" i="9" s="1"/>
  <c r="T740" i="9"/>
  <c r="W633" i="9"/>
  <c r="V633" i="9"/>
  <c r="W418" i="9"/>
  <c r="AA418" i="9" s="1"/>
  <c r="V418" i="9"/>
  <c r="W433" i="9"/>
  <c r="V433" i="9"/>
  <c r="Z433" i="9" s="1"/>
  <c r="T246" i="9"/>
  <c r="X246" i="9" s="1"/>
  <c r="U246" i="9"/>
  <c r="W333" i="9"/>
  <c r="AD333" i="9"/>
  <c r="AE417" i="9"/>
  <c r="AE1025" i="9"/>
  <c r="AA1025" i="9"/>
  <c r="X876" i="9"/>
  <c r="AB876" i="9"/>
  <c r="AB887" i="9"/>
  <c r="Y920" i="9"/>
  <c r="AC920" i="9"/>
  <c r="Z1103" i="9"/>
  <c r="AD1103" i="9"/>
  <c r="Z1445" i="9"/>
  <c r="AD1445" i="9"/>
  <c r="AD1048" i="9"/>
  <c r="X1400" i="9"/>
  <c r="AB1400" i="9"/>
  <c r="U696" i="9"/>
  <c r="Y696" i="9" s="1"/>
  <c r="T696" i="9"/>
  <c r="X696" i="9" s="1"/>
  <c r="T676" i="9"/>
  <c r="U676" i="9"/>
  <c r="V732" i="9"/>
  <c r="W732" i="9"/>
  <c r="AA732" i="9" s="1"/>
  <c r="U236" i="9"/>
  <c r="Y236" i="9" s="1"/>
  <c r="T236" i="9"/>
  <c r="X236" i="9" s="1"/>
  <c r="Y498" i="9"/>
  <c r="AC498" i="9"/>
  <c r="X903" i="9"/>
  <c r="AB903" i="9"/>
  <c r="X1108" i="9"/>
  <c r="AB1108" i="9"/>
  <c r="W691" i="9"/>
  <c r="AA691" i="9" s="1"/>
  <c r="V691" i="9"/>
  <c r="Z691" i="9" s="1"/>
  <c r="W398" i="9"/>
  <c r="AA398" i="9" s="1"/>
  <c r="U669" i="9"/>
  <c r="Y669" i="9" s="1"/>
  <c r="T499" i="9"/>
  <c r="X499" i="9" s="1"/>
  <c r="T355" i="9"/>
  <c r="V391" i="9"/>
  <c r="Z391" i="9" s="1"/>
  <c r="W391" i="9"/>
  <c r="AA391" i="9" s="1"/>
  <c r="AE678" i="9"/>
  <c r="AA678" i="9"/>
  <c r="Y448" i="9"/>
  <c r="AC448" i="9"/>
  <c r="AD855" i="9"/>
  <c r="Z855" i="9"/>
  <c r="AB1040" i="9"/>
  <c r="X1040" i="9"/>
  <c r="T223" i="9"/>
  <c r="U223" i="9"/>
  <c r="Y223" i="9" s="1"/>
  <c r="U716" i="9"/>
  <c r="Y716" i="9" s="1"/>
  <c r="T716" i="9"/>
  <c r="X716" i="9" s="1"/>
  <c r="U311" i="9"/>
  <c r="T311" i="9"/>
  <c r="AB311" i="9" s="1"/>
  <c r="V367" i="9"/>
  <c r="Z367" i="9" s="1"/>
  <c r="W367" i="9"/>
  <c r="AA367" i="9" s="1"/>
  <c r="AB882" i="9"/>
  <c r="AD1596" i="9"/>
  <c r="W479" i="9"/>
  <c r="Y1235" i="9"/>
  <c r="AC1235" i="9"/>
  <c r="Y888" i="9"/>
  <c r="AC888" i="9"/>
  <c r="Z883" i="9"/>
  <c r="AD883" i="9"/>
  <c r="Y864" i="9"/>
  <c r="AC864" i="9"/>
  <c r="AB1665" i="9"/>
  <c r="Z1663" i="9"/>
  <c r="AD1663" i="9"/>
  <c r="V339" i="9"/>
  <c r="Z339" i="9" s="1"/>
  <c r="AB1235" i="9"/>
  <c r="AA390" i="9"/>
  <c r="AE390" i="9"/>
  <c r="V387" i="9"/>
  <c r="Z387" i="9" s="1"/>
  <c r="AA635" i="9"/>
  <c r="AE635" i="9"/>
  <c r="V788" i="9"/>
  <c r="Z788" i="9" s="1"/>
  <c r="W788" i="9"/>
  <c r="AA788" i="9" s="1"/>
  <c r="T319" i="9"/>
  <c r="X319" i="9" s="1"/>
  <c r="U319" i="9"/>
  <c r="Y319" i="9" s="1"/>
  <c r="V782" i="9"/>
  <c r="AE782" i="9"/>
  <c r="AE192" i="9"/>
  <c r="AE1659" i="9"/>
  <c r="V781" i="9"/>
  <c r="Z781" i="9" s="1"/>
  <c r="W781" i="9"/>
  <c r="AA781" i="9" s="1"/>
  <c r="T309" i="9"/>
  <c r="X309" i="9" s="1"/>
  <c r="X1012" i="9"/>
  <c r="AB1012" i="9"/>
  <c r="AE1363" i="9"/>
  <c r="AA1363" i="9"/>
  <c r="AD354" i="9"/>
  <c r="T306" i="9"/>
  <c r="X306" i="9" s="1"/>
  <c r="U543" i="9"/>
  <c r="Y543" i="9" s="1"/>
  <c r="T543" i="9"/>
  <c r="Y611" i="9"/>
  <c r="AC611" i="9"/>
  <c r="U409" i="9"/>
  <c r="AB389" i="9"/>
  <c r="AD318" i="9"/>
  <c r="AC893" i="9"/>
  <c r="AC1137" i="9"/>
  <c r="AD479" i="9"/>
  <c r="AD586" i="9"/>
  <c r="AE806" i="9"/>
  <c r="AB398" i="9"/>
  <c r="AA894" i="9"/>
  <c r="AE894" i="9"/>
  <c r="AD881" i="9"/>
  <c r="AD1130" i="9"/>
  <c r="AC191" i="9"/>
  <c r="AE323" i="9"/>
  <c r="AB1335" i="9"/>
  <c r="AE529" i="9"/>
  <c r="V529" i="9"/>
  <c r="Y725" i="9"/>
  <c r="AC725" i="9"/>
  <c r="AB498" i="9"/>
  <c r="AE1669" i="9"/>
  <c r="AB1474" i="9"/>
  <c r="AC758" i="9"/>
  <c r="AD1585" i="9"/>
  <c r="Z1588" i="9"/>
  <c r="AD1588" i="9"/>
  <c r="AC1022" i="9"/>
  <c r="AD959" i="9"/>
  <c r="AB1286" i="9"/>
  <c r="Y1509" i="9"/>
  <c r="AC1509" i="9"/>
  <c r="U721" i="9"/>
  <c r="Y721" i="9" s="1"/>
  <c r="T721" i="9"/>
  <c r="X721" i="9" s="1"/>
  <c r="V431" i="9"/>
  <c r="W431" i="9"/>
  <c r="V682" i="9"/>
  <c r="Z682" i="9" s="1"/>
  <c r="W682" i="9"/>
  <c r="T521" i="9"/>
  <c r="U521" i="9"/>
  <c r="Y521" i="9" s="1"/>
  <c r="W298" i="9"/>
  <c r="V298" i="9"/>
  <c r="V737" i="9"/>
  <c r="W737" i="9"/>
  <c r="U617" i="9"/>
  <c r="Y617" i="9" s="1"/>
  <c r="T617" i="9"/>
  <c r="T254" i="9"/>
  <c r="U254" i="9"/>
  <c r="V411" i="9"/>
  <c r="W411" i="9"/>
  <c r="T485" i="9"/>
  <c r="X485" i="9" s="1"/>
  <c r="U485" i="9"/>
  <c r="Y485" i="9" s="1"/>
  <c r="W324" i="9"/>
  <c r="AA324" i="9" s="1"/>
  <c r="V324" i="9"/>
  <c r="X230" i="9"/>
  <c r="AB230" i="9"/>
  <c r="Z994" i="9"/>
  <c r="AD994" i="9"/>
  <c r="AC340" i="9"/>
  <c r="AE476" i="9"/>
  <c r="U557" i="9"/>
  <c r="Y557" i="9" s="1"/>
  <c r="T557" i="9"/>
  <c r="X557" i="9" s="1"/>
  <c r="T206" i="9"/>
  <c r="U206" i="9"/>
  <c r="W449" i="9"/>
  <c r="V449" i="9"/>
  <c r="U713" i="9"/>
  <c r="T713" i="9"/>
  <c r="X713" i="9" s="1"/>
  <c r="W592" i="9"/>
  <c r="V592" i="9"/>
  <c r="V488" i="9"/>
  <c r="Z488" i="9" s="1"/>
  <c r="W488" i="9"/>
  <c r="AA488" i="9" s="1"/>
  <c r="W525" i="9"/>
  <c r="V525" i="9"/>
  <c r="T293" i="9"/>
  <c r="U293" i="9"/>
  <c r="V444" i="9"/>
  <c r="W444" i="9"/>
  <c r="Y840" i="9"/>
  <c r="AC840" i="9"/>
  <c r="Y1086" i="9"/>
  <c r="AC1086" i="9"/>
  <c r="Y1141" i="9"/>
  <c r="AC1141" i="9"/>
  <c r="Y733" i="9"/>
  <c r="AC733" i="9"/>
  <c r="AE876" i="9"/>
  <c r="AB1458" i="9"/>
  <c r="X1458" i="9"/>
  <c r="Z1637" i="9"/>
  <c r="AD1637" i="9"/>
  <c r="AA1559" i="9"/>
  <c r="AE1559" i="9"/>
  <c r="Y1635" i="9"/>
  <c r="AC1635" i="9"/>
  <c r="AB1210" i="9"/>
  <c r="X1210" i="9"/>
  <c r="V476" i="9"/>
  <c r="Z476" i="9" s="1"/>
  <c r="AB196" i="9"/>
  <c r="AE605" i="9"/>
  <c r="AE1071" i="9"/>
  <c r="AC561" i="9"/>
  <c r="V835" i="9"/>
  <c r="W835" i="9"/>
  <c r="AA835" i="9" s="1"/>
  <c r="U675" i="9"/>
  <c r="Y675" i="9" s="1"/>
  <c r="T675" i="9"/>
  <c r="T628" i="9"/>
  <c r="U628" i="9"/>
  <c r="Y628" i="9" s="1"/>
  <c r="T424" i="9"/>
  <c r="X424" i="9" s="1"/>
  <c r="V589" i="9"/>
  <c r="W589" i="9"/>
  <c r="W483" i="9"/>
  <c r="V483" i="9"/>
  <c r="U528" i="9"/>
  <c r="T528" i="9"/>
  <c r="U308" i="9"/>
  <c r="Y308" i="9" s="1"/>
  <c r="T482" i="9"/>
  <c r="U482" i="9"/>
  <c r="Y482" i="9" s="1"/>
  <c r="AC296" i="9"/>
  <c r="Y296" i="9"/>
  <c r="U389" i="9"/>
  <c r="Y389" i="9" s="1"/>
  <c r="Y494" i="9"/>
  <c r="AC494" i="9"/>
  <c r="AA1123" i="9"/>
  <c r="AE1123" i="9"/>
  <c r="AE1100" i="9"/>
  <c r="AB1304" i="9"/>
  <c r="AE886" i="9"/>
  <c r="AC836" i="9"/>
  <c r="AC1451" i="9"/>
  <c r="AB1635" i="9"/>
  <c r="AE1288" i="9"/>
  <c r="AB1682" i="9"/>
  <c r="W348" i="9"/>
  <c r="V348" i="9"/>
  <c r="Z348" i="9" s="1"/>
  <c r="U827" i="9"/>
  <c r="Y827" i="9" s="1"/>
  <c r="T827" i="9"/>
  <c r="X827" i="9" s="1"/>
  <c r="U544" i="9"/>
  <c r="T544" i="9"/>
  <c r="X544" i="9" s="1"/>
  <c r="V356" i="9"/>
  <c r="W356" i="9"/>
  <c r="AA356" i="9" s="1"/>
  <c r="T783" i="9"/>
  <c r="X783" i="9" s="1"/>
  <c r="U783" i="9"/>
  <c r="T587" i="9"/>
  <c r="X587" i="9" s="1"/>
  <c r="U587" i="9"/>
  <c r="Y587" i="9" s="1"/>
  <c r="W302" i="9"/>
  <c r="V302" i="9"/>
  <c r="W350" i="9"/>
  <c r="AA350" i="9" s="1"/>
  <c r="V350" i="9"/>
  <c r="Z350" i="9" s="1"/>
  <c r="V434" i="9"/>
  <c r="W434" i="9"/>
  <c r="AA434" i="9" s="1"/>
  <c r="V273" i="9"/>
  <c r="Z273" i="9" s="1"/>
  <c r="W273" i="9"/>
  <c r="AE610" i="9"/>
  <c r="AA610" i="9"/>
  <c r="AA831" i="9"/>
  <c r="AE831" i="9"/>
  <c r="Y1053" i="9"/>
  <c r="AC1053" i="9"/>
  <c r="Y914" i="9"/>
  <c r="AC914" i="9"/>
  <c r="Z1474" i="9"/>
  <c r="AD1474" i="9"/>
  <c r="Z1431" i="9"/>
  <c r="AD1431" i="9"/>
  <c r="Z1602" i="9"/>
  <c r="AD1602" i="9"/>
  <c r="Z1358" i="9"/>
  <c r="AD1358" i="9"/>
  <c r="AD841" i="9"/>
  <c r="Z841" i="9"/>
  <c r="AA1263" i="9"/>
  <c r="AE1263" i="9"/>
  <c r="AB392" i="9"/>
  <c r="AE532" i="9"/>
  <c r="AB885" i="9"/>
  <c r="V366" i="9"/>
  <c r="Z366" i="9" s="1"/>
  <c r="W366" i="9"/>
  <c r="W541" i="9"/>
  <c r="V541" i="9"/>
  <c r="V613" i="9"/>
  <c r="Z613" i="9" s="1"/>
  <c r="W613" i="9"/>
  <c r="U582" i="9"/>
  <c r="T582" i="9"/>
  <c r="V445" i="9"/>
  <c r="W445" i="9"/>
  <c r="W490" i="9"/>
  <c r="V490" i="9"/>
  <c r="T279" i="9"/>
  <c r="U279" i="9"/>
  <c r="V500" i="9"/>
  <c r="Z500" i="9" s="1"/>
  <c r="W500" i="9"/>
  <c r="T462" i="9"/>
  <c r="X462" i="9" s="1"/>
  <c r="U462" i="9"/>
  <c r="Y462" i="9" s="1"/>
  <c r="AA1272" i="9"/>
  <c r="AE1272" i="9"/>
  <c r="AE457" i="9"/>
  <c r="AD336" i="9"/>
  <c r="AD832" i="9"/>
  <c r="U383" i="9"/>
  <c r="T383" i="9"/>
  <c r="T423" i="9"/>
  <c r="U423" i="9"/>
  <c r="Y423" i="9" s="1"/>
  <c r="T800" i="9"/>
  <c r="U800" i="9"/>
  <c r="T662" i="9"/>
  <c r="U662" i="9"/>
  <c r="T331" i="9"/>
  <c r="X331" i="9" s="1"/>
  <c r="U331" i="9"/>
  <c r="U692" i="9"/>
  <c r="T692" i="9"/>
  <c r="V579" i="9"/>
  <c r="Z579" i="9" s="1"/>
  <c r="W579" i="9"/>
  <c r="W416" i="9"/>
  <c r="AA416" i="9" s="1"/>
  <c r="V416" i="9"/>
  <c r="U487" i="9"/>
  <c r="Y487" i="9" s="1"/>
  <c r="T487" i="9"/>
  <c r="X487" i="9" s="1"/>
  <c r="V496" i="9"/>
  <c r="W496" i="9"/>
  <c r="AA766" i="9"/>
  <c r="AB1116" i="9"/>
  <c r="AB1318" i="9"/>
  <c r="AD928" i="9"/>
  <c r="U530" i="9"/>
  <c r="Y530" i="9" s="1"/>
  <c r="T530" i="9"/>
  <c r="X530" i="9" s="1"/>
  <c r="U220" i="9"/>
  <c r="Y220" i="9" s="1"/>
  <c r="T220" i="9"/>
  <c r="X220" i="9" s="1"/>
  <c r="U190" i="9"/>
  <c r="Y190" i="9" s="1"/>
  <c r="T190" i="9"/>
  <c r="X190" i="9" s="1"/>
  <c r="U369" i="9"/>
  <c r="Y369" i="9" s="1"/>
  <c r="T369" i="9"/>
  <c r="X369" i="9" s="1"/>
  <c r="V197" i="9"/>
  <c r="Z197" i="9" s="1"/>
  <c r="W197" i="9"/>
  <c r="AA197" i="9" s="1"/>
  <c r="Z307" i="9"/>
  <c r="AD307" i="9"/>
  <c r="X1542" i="9"/>
  <c r="AB1542" i="9"/>
  <c r="V523" i="9"/>
  <c r="Z523" i="9" s="1"/>
  <c r="W523" i="9"/>
  <c r="AA523" i="9" s="1"/>
  <c r="T364" i="9"/>
  <c r="X364" i="9" s="1"/>
  <c r="U364" i="9"/>
  <c r="Y364" i="9" s="1"/>
  <c r="Z1677" i="9"/>
  <c r="AD1677" i="9"/>
  <c r="T626" i="9"/>
  <c r="X626" i="9" s="1"/>
  <c r="U626" i="9"/>
  <c r="Y626" i="9" s="1"/>
  <c r="U303" i="9"/>
  <c r="Y303" i="9" s="1"/>
  <c r="T303" i="9"/>
  <c r="X303" i="9" s="1"/>
  <c r="V292" i="9"/>
  <c r="Z292" i="9" s="1"/>
  <c r="W292" i="9"/>
  <c r="AA292" i="9" s="1"/>
  <c r="U247" i="9"/>
  <c r="Y247" i="9" s="1"/>
  <c r="T247" i="9"/>
  <c r="X247" i="9" s="1"/>
  <c r="X1205" i="9"/>
  <c r="AB1205" i="9"/>
  <c r="AA510" i="9"/>
  <c r="AE510" i="9"/>
  <c r="AB1013" i="9"/>
  <c r="Y327" i="9"/>
  <c r="AC327" i="9"/>
  <c r="AC871" i="9"/>
  <c r="AA394" i="9"/>
  <c r="AE394" i="9"/>
  <c r="Y1589" i="9"/>
  <c r="AC1589" i="9"/>
  <c r="AA395" i="9"/>
  <c r="AE395" i="9"/>
  <c r="Z515" i="9"/>
  <c r="AD515" i="9"/>
  <c r="AB258" i="9"/>
  <c r="AA210" i="9"/>
  <c r="AE210" i="9"/>
  <c r="X723" i="9"/>
  <c r="AB723" i="9"/>
  <c r="Y965" i="9"/>
  <c r="AC965" i="9"/>
  <c r="Z1223" i="9"/>
  <c r="AD1223" i="9"/>
  <c r="AD1597" i="9"/>
  <c r="Y292" i="9"/>
  <c r="AC292" i="9"/>
  <c r="X979" i="9"/>
  <c r="AB979" i="9"/>
  <c r="X719" i="9"/>
  <c r="AB719" i="9"/>
  <c r="AE209" i="9"/>
  <c r="X1488" i="9"/>
  <c r="AB1488" i="9"/>
  <c r="AA310" i="9"/>
  <c r="AE310" i="9"/>
  <c r="Y269" i="9"/>
  <c r="AC269" i="9"/>
  <c r="Z739" i="9"/>
  <c r="AD739" i="9"/>
  <c r="Z317" i="9"/>
  <c r="AD317" i="9"/>
  <c r="X563" i="9"/>
  <c r="AB563" i="9"/>
  <c r="AE730" i="9"/>
  <c r="Z1226" i="9"/>
  <c r="AD1226" i="9"/>
  <c r="AC510" i="9"/>
  <c r="Y1633" i="9"/>
  <c r="AC1633" i="9"/>
  <c r="Z520" i="9"/>
  <c r="AD520" i="9"/>
  <c r="X1496" i="9"/>
  <c r="AB1496" i="9"/>
  <c r="X1311" i="9"/>
  <c r="AB1311" i="9"/>
  <c r="Z314" i="9"/>
  <c r="AD314" i="9"/>
  <c r="AB1134" i="9"/>
  <c r="AC1316" i="9"/>
  <c r="Y1316" i="9"/>
  <c r="Y899" i="9"/>
  <c r="AC899" i="9"/>
  <c r="AB588" i="9"/>
  <c r="AE1032" i="9"/>
  <c r="AE1226" i="9"/>
  <c r="X1125" i="9"/>
  <c r="AB1125" i="9"/>
  <c r="AB1472" i="9"/>
  <c r="X1556" i="9"/>
  <c r="AB1556" i="9"/>
  <c r="AC1122" i="9"/>
  <c r="V373" i="9"/>
  <c r="Z373" i="9" s="1"/>
  <c r="W373" i="9"/>
  <c r="AA373" i="9" s="1"/>
  <c r="T412" i="9"/>
  <c r="X412" i="9" s="1"/>
  <c r="U412" i="9"/>
  <c r="Y412" i="9" s="1"/>
  <c r="U237" i="9"/>
  <c r="Y237" i="9" s="1"/>
  <c r="T237" i="9"/>
  <c r="X237" i="9" s="1"/>
  <c r="U391" i="9"/>
  <c r="Y391" i="9" s="1"/>
  <c r="T391" i="9"/>
  <c r="X391" i="9" s="1"/>
  <c r="Y809" i="9"/>
  <c r="AC809" i="9"/>
  <c r="Y989" i="9"/>
  <c r="AC989" i="9"/>
  <c r="X1178" i="9"/>
  <c r="AB1178" i="9"/>
  <c r="U273" i="9"/>
  <c r="Y273" i="9" s="1"/>
  <c r="T273" i="9"/>
  <c r="X273" i="9" s="1"/>
  <c r="V188" i="9"/>
  <c r="W188" i="9"/>
  <c r="AA188" i="9" s="1"/>
  <c r="W402" i="9"/>
  <c r="AA402" i="9" s="1"/>
  <c r="V402" i="9"/>
  <c r="Z402" i="9" s="1"/>
  <c r="X762" i="9"/>
  <c r="AB762" i="9"/>
  <c r="AB467" i="9"/>
  <c r="Z1057" i="9"/>
  <c r="AD1057" i="9"/>
  <c r="Z728" i="9"/>
  <c r="AD728" i="9"/>
  <c r="U642" i="9"/>
  <c r="Y642" i="9" s="1"/>
  <c r="T642" i="9"/>
  <c r="X642" i="9" s="1"/>
  <c r="W374" i="9"/>
  <c r="AA374" i="9" s="1"/>
  <c r="V374" i="9"/>
  <c r="Z374" i="9" s="1"/>
  <c r="T497" i="9"/>
  <c r="X497" i="9" s="1"/>
  <c r="U497" i="9"/>
  <c r="Y497" i="9" s="1"/>
  <c r="W223" i="9"/>
  <c r="AA223" i="9" s="1"/>
  <c r="V223" i="9"/>
  <c r="Z223" i="9" s="1"/>
  <c r="T396" i="9"/>
  <c r="X396" i="9" s="1"/>
  <c r="U396" i="9"/>
  <c r="Y396" i="9" s="1"/>
  <c r="AD936" i="9"/>
  <c r="Y1519" i="9"/>
  <c r="AC1519" i="9"/>
  <c r="AC905" i="9"/>
  <c r="AA1469" i="9"/>
  <c r="AE1469" i="9"/>
  <c r="X1023" i="9"/>
  <c r="AB1023" i="9"/>
  <c r="AA234" i="9"/>
  <c r="AE234" i="9"/>
  <c r="T634" i="9"/>
  <c r="X634" i="9" s="1"/>
  <c r="U634" i="9"/>
  <c r="Y634" i="9" s="1"/>
  <c r="U506" i="9"/>
  <c r="Y506" i="9" s="1"/>
  <c r="T506" i="9"/>
  <c r="X506" i="9" s="1"/>
  <c r="U363" i="9"/>
  <c r="Y363" i="9" s="1"/>
  <c r="T363" i="9"/>
  <c r="X363" i="9" s="1"/>
  <c r="U388" i="9"/>
  <c r="Y388" i="9" s="1"/>
  <c r="T388" i="9"/>
  <c r="V256" i="9"/>
  <c r="Z256" i="9" s="1"/>
  <c r="W256" i="9"/>
  <c r="AA256" i="9" s="1"/>
  <c r="T209" i="9"/>
  <c r="X209" i="9" s="1"/>
  <c r="U209" i="9"/>
  <c r="Y209" i="9" s="1"/>
  <c r="AC1395" i="9"/>
  <c r="Y1395" i="9"/>
  <c r="AB380" i="9"/>
  <c r="X929" i="9"/>
  <c r="AB929" i="9"/>
  <c r="W497" i="9"/>
  <c r="AA497" i="9" s="1"/>
  <c r="V497" i="9"/>
  <c r="W475" i="9"/>
  <c r="AA475" i="9" s="1"/>
  <c r="V475" i="9"/>
  <c r="Z475" i="9" s="1"/>
  <c r="U508" i="9"/>
  <c r="Y508" i="9" s="1"/>
  <c r="T508" i="9"/>
  <c r="X508" i="9" s="1"/>
  <c r="U337" i="9"/>
  <c r="Y337" i="9" s="1"/>
  <c r="T337" i="9"/>
  <c r="X337" i="9" s="1"/>
  <c r="Y1058" i="9"/>
  <c r="AC1058" i="9"/>
  <c r="Y1387" i="9"/>
  <c r="AC1387" i="9"/>
  <c r="AA907" i="9"/>
  <c r="AE907" i="9"/>
  <c r="X1160" i="9"/>
  <c r="AB1160" i="9"/>
  <c r="Z1334" i="9"/>
  <c r="AD1334" i="9"/>
  <c r="AA1253" i="9"/>
  <c r="AE1253" i="9"/>
  <c r="W264" i="9"/>
  <c r="AA264" i="9" s="1"/>
  <c r="V264" i="9"/>
  <c r="Z264" i="9" s="1"/>
  <c r="X980" i="9"/>
  <c r="AB980" i="9"/>
  <c r="Z620" i="9"/>
  <c r="AD620" i="9"/>
  <c r="Z1153" i="9"/>
  <c r="AD1153" i="9"/>
  <c r="Y1017" i="9"/>
  <c r="AC1017" i="9"/>
  <c r="AB1246" i="9"/>
  <c r="X1246" i="9"/>
  <c r="AA1285" i="9"/>
  <c r="AE1285" i="9"/>
  <c r="Z1021" i="9"/>
  <c r="X441" i="9"/>
  <c r="AB441" i="9"/>
  <c r="Y1455" i="9"/>
  <c r="AC1455" i="9"/>
  <c r="AA440" i="9"/>
  <c r="AE440" i="9"/>
  <c r="AA1086" i="9"/>
  <c r="AE1086" i="9"/>
  <c r="AD977" i="9"/>
  <c r="Y272" i="9"/>
  <c r="AC272" i="9"/>
  <c r="Z1348" i="9"/>
  <c r="AD1348" i="9"/>
  <c r="Y352" i="9"/>
  <c r="AC352" i="9"/>
  <c r="AB1560" i="9"/>
  <c r="X1393" i="9"/>
  <c r="AB1393" i="9"/>
  <c r="Y1351" i="9"/>
  <c r="AC1351" i="9"/>
  <c r="Z904" i="9"/>
  <c r="AD904" i="9"/>
  <c r="AC437" i="9"/>
  <c r="Y437" i="9"/>
  <c r="Z410" i="9"/>
  <c r="AD410" i="9"/>
  <c r="Z1438" i="9"/>
  <c r="AD1438" i="9"/>
  <c r="AE915" i="9"/>
  <c r="AA915" i="9"/>
  <c r="X470" i="9"/>
  <c r="AB470" i="9"/>
  <c r="Z398" i="9"/>
  <c r="AD398" i="9"/>
  <c r="Y1220" i="9"/>
  <c r="AC1220" i="9"/>
  <c r="AA695" i="9"/>
  <c r="AE695" i="9"/>
  <c r="Y735" i="9"/>
  <c r="AC735" i="9"/>
  <c r="Y1406" i="9"/>
  <c r="AC1406" i="9"/>
  <c r="Z1549" i="9"/>
  <c r="AD1549" i="9"/>
  <c r="AA1231" i="9"/>
  <c r="AE1231" i="9"/>
  <c r="Y1192" i="9"/>
  <c r="AC1192" i="9"/>
  <c r="Y1306" i="9"/>
  <c r="AC1306" i="9"/>
  <c r="X1084" i="9"/>
  <c r="AB1084" i="9"/>
  <c r="Y341" i="9"/>
  <c r="AC341" i="9"/>
  <c r="Z406" i="9"/>
  <c r="AD406" i="9"/>
  <c r="AB217" i="9"/>
  <c r="X217" i="9"/>
  <c r="AB281" i="9"/>
  <c r="X281" i="9"/>
  <c r="AD715" i="9"/>
  <c r="X1316" i="9"/>
  <c r="AB1316" i="9"/>
  <c r="AC741" i="9"/>
  <c r="Y741" i="9"/>
  <c r="X304" i="9"/>
  <c r="AB304" i="9"/>
  <c r="Z624" i="9"/>
  <c r="AD624" i="9"/>
  <c r="AB659" i="9"/>
  <c r="X659" i="9"/>
  <c r="Y1345" i="9"/>
  <c r="AC1345" i="9"/>
  <c r="AA663" i="9"/>
  <c r="AE663" i="9"/>
  <c r="AE1388" i="9"/>
  <c r="AB579" i="9"/>
  <c r="Z753" i="9"/>
  <c r="AD753" i="9"/>
  <c r="AB637" i="9"/>
  <c r="Z701" i="9"/>
  <c r="AD701" i="9"/>
  <c r="AA1306" i="9"/>
  <c r="AE1306" i="9"/>
  <c r="X1215" i="9"/>
  <c r="AB1215" i="9"/>
  <c r="V389" i="9"/>
  <c r="Z389" i="9" s="1"/>
  <c r="W389" i="9"/>
  <c r="AA389" i="9" s="1"/>
  <c r="W229" i="9"/>
  <c r="AA229" i="9" s="1"/>
  <c r="V229" i="9"/>
  <c r="Z229" i="9" s="1"/>
  <c r="W282" i="9"/>
  <c r="AA282" i="9" s="1"/>
  <c r="V282" i="9"/>
  <c r="Z282" i="9" s="1"/>
  <c r="V196" i="9"/>
  <c r="Z196" i="9" s="1"/>
  <c r="W196" i="9"/>
  <c r="AA196" i="9" s="1"/>
  <c r="X475" i="9"/>
  <c r="AB475" i="9"/>
  <c r="AC677" i="9"/>
  <c r="Y677" i="9"/>
  <c r="Z365" i="9"/>
  <c r="AD365" i="9"/>
  <c r="Z1467" i="9"/>
  <c r="AD1467" i="9"/>
  <c r="AA1465" i="9"/>
  <c r="AE1465" i="9"/>
  <c r="Z1120" i="9"/>
  <c r="AD1120" i="9"/>
  <c r="X995" i="9"/>
  <c r="AB995" i="9"/>
  <c r="AA1616" i="9"/>
  <c r="AE1616" i="9"/>
  <c r="V381" i="9"/>
  <c r="Z381" i="9" s="1"/>
  <c r="W381" i="9"/>
  <c r="AA381" i="9" s="1"/>
  <c r="V208" i="9"/>
  <c r="Z208" i="9" s="1"/>
  <c r="W208" i="9"/>
  <c r="AA208" i="9" s="1"/>
  <c r="V503" i="9"/>
  <c r="Z503" i="9" s="1"/>
  <c r="W503" i="9"/>
  <c r="AA503" i="9" s="1"/>
  <c r="U226" i="9"/>
  <c r="Y226" i="9" s="1"/>
  <c r="T226" i="9"/>
  <c r="T404" i="9"/>
  <c r="X404" i="9" s="1"/>
  <c r="U404" i="9"/>
  <c r="T361" i="9"/>
  <c r="X361" i="9" s="1"/>
  <c r="U361" i="9"/>
  <c r="Y361" i="9" s="1"/>
  <c r="V226" i="9"/>
  <c r="Z226" i="9" s="1"/>
  <c r="W226" i="9"/>
  <c r="AA226" i="9" s="1"/>
  <c r="W206" i="9"/>
  <c r="AA206" i="9" s="1"/>
  <c r="V206" i="9"/>
  <c r="Z206" i="9" s="1"/>
  <c r="AB555" i="9"/>
  <c r="X555" i="9"/>
  <c r="AB507" i="9"/>
  <c r="X507" i="9"/>
  <c r="AD442" i="9"/>
  <c r="X665" i="9"/>
  <c r="AB665" i="9"/>
  <c r="X1484" i="9"/>
  <c r="AB1484" i="9"/>
  <c r="AA921" i="9"/>
  <c r="AE921" i="9"/>
  <c r="AA1467" i="9"/>
  <c r="AE1467" i="9"/>
  <c r="AD1406" i="9"/>
  <c r="AB655" i="9"/>
  <c r="W512" i="9"/>
  <c r="AA512" i="9" s="1"/>
  <c r="V512" i="9"/>
  <c r="Z512" i="9" s="1"/>
  <c r="W198" i="9"/>
  <c r="AA198" i="9" s="1"/>
  <c r="V198" i="9"/>
  <c r="Z198" i="9" s="1"/>
  <c r="V360" i="9"/>
  <c r="Z360" i="9" s="1"/>
  <c r="W360" i="9"/>
  <c r="AA360" i="9" s="1"/>
  <c r="T524" i="9"/>
  <c r="X524" i="9" s="1"/>
  <c r="U524" i="9"/>
  <c r="W269" i="9"/>
  <c r="AA269" i="9" s="1"/>
  <c r="V269" i="9"/>
  <c r="Z269" i="9" s="1"/>
  <c r="T353" i="9"/>
  <c r="X353" i="9" s="1"/>
  <c r="U353" i="9"/>
  <c r="Y353" i="9" s="1"/>
  <c r="V215" i="9"/>
  <c r="Z215" i="9" s="1"/>
  <c r="W215" i="9"/>
  <c r="AA215" i="9" s="1"/>
  <c r="T219" i="9"/>
  <c r="X219" i="9" s="1"/>
  <c r="U219" i="9"/>
  <c r="Y219" i="9" s="1"/>
  <c r="AD383" i="9"/>
  <c r="AD328" i="9"/>
  <c r="T486" i="9"/>
  <c r="X486" i="9" s="1"/>
  <c r="U486" i="9"/>
  <c r="Y486" i="9" s="1"/>
  <c r="T351" i="9"/>
  <c r="U351" i="9"/>
  <c r="Y351" i="9" s="1"/>
  <c r="T516" i="9"/>
  <c r="X516" i="9" s="1"/>
  <c r="U516" i="9"/>
  <c r="Y516" i="9" s="1"/>
  <c r="T345" i="9"/>
  <c r="U345" i="9"/>
  <c r="Y345" i="9" s="1"/>
  <c r="W246" i="9"/>
  <c r="AA246" i="9" s="1"/>
  <c r="V246" i="9"/>
  <c r="Z246" i="9" s="1"/>
  <c r="AC688" i="9"/>
  <c r="Y688" i="9"/>
  <c r="AB674" i="9"/>
  <c r="AB1115" i="9"/>
  <c r="AA670" i="9"/>
  <c r="AE670" i="9"/>
  <c r="T356" i="9"/>
  <c r="X356" i="9" s="1"/>
  <c r="U356" i="9"/>
  <c r="Y356" i="9" s="1"/>
  <c r="V347" i="9"/>
  <c r="Z347" i="9" s="1"/>
  <c r="W347" i="9"/>
  <c r="AA347" i="9" s="1"/>
  <c r="V382" i="9"/>
  <c r="Z382" i="9" s="1"/>
  <c r="W382" i="9"/>
  <c r="AA382" i="9" s="1"/>
  <c r="T198" i="9"/>
  <c r="X198" i="9" s="1"/>
  <c r="U198" i="9"/>
  <c r="Y198" i="9" s="1"/>
  <c r="Y901" i="9"/>
  <c r="AC901" i="9"/>
  <c r="Z1035" i="9"/>
  <c r="AD1035" i="9"/>
  <c r="AC929" i="9"/>
  <c r="Y776" i="9"/>
  <c r="AC776" i="9"/>
  <c r="X796" i="9"/>
  <c r="AB796" i="9"/>
  <c r="X1128" i="9"/>
  <c r="AB1128" i="9"/>
  <c r="Y854" i="9"/>
  <c r="AC854" i="9"/>
  <c r="AA426" i="9"/>
  <c r="AE426" i="9"/>
  <c r="Z1444" i="9"/>
  <c r="AD1444" i="9"/>
  <c r="Z1097" i="9"/>
  <c r="AD1097" i="9"/>
  <c r="Z1285" i="9"/>
  <c r="AD1285" i="9"/>
  <c r="AC1314" i="9"/>
  <c r="AC1097" i="9"/>
  <c r="AD575" i="9"/>
  <c r="Z575" i="9"/>
  <c r="X1455" i="9"/>
  <c r="AB1455" i="9"/>
  <c r="AD231" i="9"/>
  <c r="Z1423" i="9"/>
  <c r="AD1423" i="9"/>
  <c r="X1090" i="9"/>
  <c r="AB1090" i="9"/>
  <c r="AC1158" i="9"/>
  <c r="AB283" i="9"/>
  <c r="AD358" i="9"/>
  <c r="AA1403" i="9"/>
  <c r="AE1403" i="9"/>
  <c r="AD681" i="9"/>
  <c r="Z1516" i="9"/>
  <c r="AD1516" i="9"/>
  <c r="Z1135" i="9"/>
  <c r="AD1135" i="9"/>
  <c r="X799" i="9"/>
  <c r="AB799" i="9"/>
  <c r="X819" i="9"/>
  <c r="AB819" i="9"/>
  <c r="AC1081" i="9"/>
  <c r="Z915" i="9"/>
  <c r="AD915" i="9"/>
  <c r="Y1124" i="9"/>
  <c r="AC1124" i="9"/>
  <c r="X480" i="9"/>
  <c r="AB480" i="9"/>
  <c r="AE1627" i="9"/>
  <c r="X1092" i="9"/>
  <c r="AB1092" i="9"/>
  <c r="T344" i="9"/>
  <c r="X344" i="9" s="1"/>
  <c r="U344" i="9"/>
  <c r="Y344" i="9" s="1"/>
  <c r="AB1119" i="9"/>
  <c r="Y1347" i="9"/>
  <c r="AC1347" i="9"/>
  <c r="T538" i="9"/>
  <c r="X538" i="9" s="1"/>
  <c r="U538" i="9"/>
  <c r="Y538" i="9" s="1"/>
  <c r="U393" i="9"/>
  <c r="Y393" i="9" s="1"/>
  <c r="T393" i="9"/>
  <c r="X393" i="9" s="1"/>
  <c r="V237" i="9"/>
  <c r="Z237" i="9" s="1"/>
  <c r="W237" i="9"/>
  <c r="AA237" i="9" s="1"/>
  <c r="U189" i="9"/>
  <c r="Y189" i="9" s="1"/>
  <c r="T189" i="9"/>
  <c r="X189" i="9" s="1"/>
  <c r="W386" i="9"/>
  <c r="AA386" i="9" s="1"/>
  <c r="V386" i="9"/>
  <c r="Z386" i="9" s="1"/>
  <c r="T232" i="9"/>
  <c r="X232" i="9" s="1"/>
  <c r="U232" i="9"/>
  <c r="Y232" i="9" s="1"/>
  <c r="W199" i="9"/>
  <c r="AA199" i="9" s="1"/>
  <c r="V199" i="9"/>
  <c r="Z199" i="9" s="1"/>
  <c r="U420" i="9"/>
  <c r="Y420" i="9" s="1"/>
  <c r="T420" i="9"/>
  <c r="X420" i="9" s="1"/>
  <c r="U287" i="9"/>
  <c r="Y287" i="9" s="1"/>
  <c r="T287" i="9"/>
  <c r="X287" i="9" s="1"/>
  <c r="U377" i="9"/>
  <c r="T377" i="9"/>
  <c r="X377" i="9" s="1"/>
  <c r="T248" i="9"/>
  <c r="U248" i="9"/>
  <c r="W204" i="9"/>
  <c r="AA204" i="9" s="1"/>
  <c r="V204" i="9"/>
  <c r="Z204" i="9" s="1"/>
  <c r="T384" i="9"/>
  <c r="X384" i="9" s="1"/>
  <c r="U384" i="9"/>
  <c r="Y384" i="9" s="1"/>
  <c r="Z195" i="9"/>
  <c r="AD195" i="9"/>
  <c r="Y424" i="9"/>
  <c r="AC424" i="9"/>
  <c r="AA539" i="9"/>
  <c r="AE539" i="9"/>
  <c r="Z602" i="9"/>
  <c r="AD602" i="9"/>
  <c r="X454" i="9"/>
  <c r="AB454" i="9"/>
  <c r="AA952" i="9"/>
  <c r="AE952" i="9"/>
  <c r="AA1142" i="9"/>
  <c r="AE1142" i="9"/>
  <c r="AA517" i="9"/>
  <c r="AE517" i="9"/>
  <c r="X1219" i="9"/>
  <c r="AB1219" i="9"/>
  <c r="Z723" i="9"/>
  <c r="AD723" i="9"/>
  <c r="AA408" i="9"/>
  <c r="AE408" i="9"/>
  <c r="AE666" i="9"/>
  <c r="AC862" i="9"/>
  <c r="AC1348" i="9"/>
  <c r="AE1552" i="9"/>
  <c r="T610" i="9"/>
  <c r="X610" i="9" s="1"/>
  <c r="U610" i="9"/>
  <c r="Y610" i="9" s="1"/>
  <c r="V484" i="9"/>
  <c r="Z484" i="9" s="1"/>
  <c r="W484" i="9"/>
  <c r="T291" i="9"/>
  <c r="X291" i="9" s="1"/>
  <c r="U291" i="9"/>
  <c r="Y291" i="9" s="1"/>
  <c r="T458" i="9"/>
  <c r="X458" i="9" s="1"/>
  <c r="U458" i="9"/>
  <c r="Y458" i="9" s="1"/>
  <c r="T325" i="9"/>
  <c r="U325" i="9"/>
  <c r="Y325" i="9" s="1"/>
  <c r="T492" i="9"/>
  <c r="X492" i="9" s="1"/>
  <c r="U492" i="9"/>
  <c r="Y492" i="9" s="1"/>
  <c r="V371" i="9"/>
  <c r="Z371" i="9" s="1"/>
  <c r="W371" i="9"/>
  <c r="AA371" i="9" s="1"/>
  <c r="U234" i="9"/>
  <c r="Y234" i="9" s="1"/>
  <c r="T234" i="9"/>
  <c r="X234" i="9" s="1"/>
  <c r="T321" i="9"/>
  <c r="X321" i="9" s="1"/>
  <c r="U321" i="9"/>
  <c r="Y321" i="9" s="1"/>
  <c r="V276" i="9"/>
  <c r="Z276" i="9" s="1"/>
  <c r="W276" i="9"/>
  <c r="AA276" i="9" s="1"/>
  <c r="T275" i="9"/>
  <c r="U275" i="9"/>
  <c r="Y275" i="9" s="1"/>
  <c r="AB729" i="9"/>
  <c r="X729" i="9"/>
  <c r="Z747" i="9"/>
  <c r="AD747" i="9"/>
  <c r="AA893" i="9"/>
  <c r="AE893" i="9"/>
  <c r="Y1253" i="9"/>
  <c r="AC1253" i="9"/>
  <c r="X1011" i="9"/>
  <c r="AB1011" i="9"/>
  <c r="X1387" i="9"/>
  <c r="AB1387" i="9"/>
  <c r="AA1247" i="9"/>
  <c r="AE1247" i="9"/>
  <c r="AA1636" i="9"/>
  <c r="AE1636" i="9"/>
  <c r="U602" i="9"/>
  <c r="Y602" i="9" s="1"/>
  <c r="T602" i="9"/>
  <c r="X602" i="9" s="1"/>
  <c r="T471" i="9"/>
  <c r="U471" i="9"/>
  <c r="Y471" i="9" s="1"/>
  <c r="V331" i="9"/>
  <c r="Z331" i="9" s="1"/>
  <c r="W331" i="9"/>
  <c r="AA331" i="9" s="1"/>
  <c r="U284" i="9"/>
  <c r="Y284" i="9" s="1"/>
  <c r="T284" i="9"/>
  <c r="X284" i="9" s="1"/>
  <c r="V453" i="9"/>
  <c r="Z453" i="9" s="1"/>
  <c r="W453" i="9"/>
  <c r="AA453" i="9" s="1"/>
  <c r="V321" i="9"/>
  <c r="Z321" i="9" s="1"/>
  <c r="W321" i="9"/>
  <c r="AA321" i="9" s="1"/>
  <c r="V277" i="9"/>
  <c r="Z277" i="9" s="1"/>
  <c r="W277" i="9"/>
  <c r="AA277" i="9" s="1"/>
  <c r="U484" i="9"/>
  <c r="Y484" i="9" s="1"/>
  <c r="T484" i="9"/>
  <c r="X484" i="9" s="1"/>
  <c r="T365" i="9"/>
  <c r="U365" i="9"/>
  <c r="Y365" i="9" s="1"/>
  <c r="W230" i="9"/>
  <c r="AA230" i="9" s="1"/>
  <c r="V230" i="9"/>
  <c r="Z230" i="9" s="1"/>
  <c r="T313" i="9"/>
  <c r="X313" i="9" s="1"/>
  <c r="U313" i="9"/>
  <c r="Y313" i="9" s="1"/>
  <c r="V268" i="9"/>
  <c r="Z268" i="9" s="1"/>
  <c r="W268" i="9"/>
  <c r="AA268" i="9" s="1"/>
  <c r="Y282" i="9"/>
  <c r="AC282" i="9"/>
  <c r="AB386" i="9"/>
  <c r="X386" i="9"/>
  <c r="AE930" i="9"/>
  <c r="AE1305" i="9"/>
  <c r="AA1305" i="9"/>
  <c r="Z526" i="9"/>
  <c r="AD526" i="9"/>
  <c r="X207" i="9"/>
  <c r="AB207" i="9"/>
  <c r="AB323" i="9"/>
  <c r="Z495" i="9"/>
  <c r="AD495" i="9"/>
  <c r="AA498" i="9"/>
  <c r="AE498" i="9"/>
  <c r="X671" i="9"/>
  <c r="AB671" i="9"/>
  <c r="AC1057" i="9"/>
  <c r="Y542" i="9"/>
  <c r="AC542" i="9"/>
  <c r="AB633" i="9"/>
  <c r="Z1636" i="9"/>
  <c r="AD1636" i="9"/>
  <c r="Y1254" i="9"/>
  <c r="AC1254" i="9"/>
  <c r="Z611" i="9"/>
  <c r="AD611" i="9"/>
  <c r="AA1218" i="9"/>
  <c r="AE1218" i="9"/>
  <c r="AC1107" i="9"/>
  <c r="AA1488" i="9"/>
  <c r="AE1488" i="9"/>
  <c r="AB1135" i="9"/>
  <c r="T338" i="9"/>
  <c r="X338" i="9" s="1"/>
  <c r="U338" i="9"/>
  <c r="Y338" i="9" s="1"/>
  <c r="V281" i="9"/>
  <c r="Z281" i="9" s="1"/>
  <c r="W281" i="9"/>
  <c r="AA281" i="9" s="1"/>
  <c r="Y615" i="9"/>
  <c r="AC615" i="9"/>
  <c r="U594" i="9"/>
  <c r="Y594" i="9" s="1"/>
  <c r="T594" i="9"/>
  <c r="X594" i="9" s="1"/>
  <c r="V458" i="9"/>
  <c r="Z458" i="9" s="1"/>
  <c r="W458" i="9"/>
  <c r="AA458" i="9" s="1"/>
  <c r="V320" i="9"/>
  <c r="Z320" i="9" s="1"/>
  <c r="W320" i="9"/>
  <c r="AA320" i="9" s="1"/>
  <c r="W278" i="9"/>
  <c r="AA278" i="9" s="1"/>
  <c r="V278" i="9"/>
  <c r="Z278" i="9" s="1"/>
  <c r="T447" i="9"/>
  <c r="X447" i="9" s="1"/>
  <c r="U447" i="9"/>
  <c r="T312" i="9"/>
  <c r="X312" i="9" s="1"/>
  <c r="U312" i="9"/>
  <c r="Y312" i="9" s="1"/>
  <c r="U268" i="9"/>
  <c r="Y268" i="9" s="1"/>
  <c r="T268" i="9"/>
  <c r="X268" i="9" s="1"/>
  <c r="U476" i="9"/>
  <c r="Y476" i="9" s="1"/>
  <c r="T476" i="9"/>
  <c r="X476" i="9" s="1"/>
  <c r="T354" i="9"/>
  <c r="U354" i="9"/>
  <c r="Y354" i="9" s="1"/>
  <c r="V217" i="9"/>
  <c r="Z217" i="9" s="1"/>
  <c r="W217" i="9"/>
  <c r="AA217" i="9" s="1"/>
  <c r="T305" i="9"/>
  <c r="X305" i="9" s="1"/>
  <c r="U305" i="9"/>
  <c r="Y305" i="9" s="1"/>
  <c r="V260" i="9"/>
  <c r="Z260" i="9" s="1"/>
  <c r="W260" i="9"/>
  <c r="X314" i="9"/>
  <c r="AB314" i="9"/>
  <c r="X1114" i="9"/>
  <c r="AB1114" i="9"/>
  <c r="X205" i="9"/>
  <c r="AB205" i="9"/>
  <c r="X240" i="9"/>
  <c r="AB240" i="9"/>
  <c r="Y1281" i="9"/>
  <c r="AC1281" i="9"/>
  <c r="AD946" i="9"/>
  <c r="AA1190" i="9"/>
  <c r="AE1190" i="9"/>
  <c r="X862" i="9"/>
  <c r="AB862" i="9"/>
  <c r="Y1371" i="9"/>
  <c r="AC1371" i="9"/>
  <c r="AB1337" i="9"/>
  <c r="AB1549" i="9"/>
  <c r="AA275" i="9"/>
  <c r="AE275" i="9"/>
  <c r="AA922" i="9"/>
  <c r="AE922" i="9"/>
  <c r="Y1329" i="9"/>
  <c r="AC1329" i="9"/>
  <c r="T562" i="9"/>
  <c r="X562" i="9" s="1"/>
  <c r="U562" i="9"/>
  <c r="Y562" i="9" s="1"/>
  <c r="T294" i="9"/>
  <c r="X294" i="9" s="1"/>
  <c r="U294" i="9"/>
  <c r="Y294" i="9" s="1"/>
  <c r="V414" i="9"/>
  <c r="Z414" i="9" s="1"/>
  <c r="W414" i="9"/>
  <c r="AA414" i="9" s="1"/>
  <c r="U229" i="9"/>
  <c r="Y229" i="9" s="1"/>
  <c r="T229" i="9"/>
  <c r="X229" i="9" s="1"/>
  <c r="T315" i="9"/>
  <c r="X315" i="9" s="1"/>
  <c r="U315" i="9"/>
  <c r="Y315" i="9" s="1"/>
  <c r="V265" i="9"/>
  <c r="Z265" i="9" s="1"/>
  <c r="W265" i="9"/>
  <c r="AA265" i="9" s="1"/>
  <c r="V372" i="9"/>
  <c r="Z372" i="9" s="1"/>
  <c r="W372" i="9"/>
  <c r="AA372" i="9" s="1"/>
  <c r="AB413" i="9"/>
  <c r="X413" i="9"/>
  <c r="X1647" i="9"/>
  <c r="AB1647" i="9"/>
  <c r="X214" i="9"/>
  <c r="AB214" i="9"/>
  <c r="X1548" i="9"/>
  <c r="AB1548" i="9"/>
  <c r="AA1033" i="9"/>
  <c r="AE1033" i="9"/>
  <c r="Z1364" i="9"/>
  <c r="AD1364" i="9"/>
  <c r="Z1282" i="9"/>
  <c r="AD1282" i="9"/>
  <c r="Z225" i="9"/>
  <c r="AD225" i="9"/>
  <c r="AA251" i="9"/>
  <c r="AE251" i="9"/>
  <c r="T554" i="9"/>
  <c r="X554" i="9" s="1"/>
  <c r="U554" i="9"/>
  <c r="Y554" i="9" s="1"/>
  <c r="V415" i="9"/>
  <c r="Z415" i="9" s="1"/>
  <c r="W415" i="9"/>
  <c r="AA415" i="9" s="1"/>
  <c r="V286" i="9"/>
  <c r="Z286" i="9" s="1"/>
  <c r="W286" i="9"/>
  <c r="AA286" i="9" s="1"/>
  <c r="V232" i="9"/>
  <c r="Z232" i="9" s="1"/>
  <c r="W232" i="9"/>
  <c r="AA232" i="9" s="1"/>
  <c r="T408" i="9"/>
  <c r="X408" i="9" s="1"/>
  <c r="U408" i="9"/>
  <c r="Y408" i="9" s="1"/>
  <c r="T241" i="9"/>
  <c r="X241" i="9" s="1"/>
  <c r="U241" i="9"/>
  <c r="Y241" i="9" s="1"/>
  <c r="T216" i="9"/>
  <c r="X216" i="9" s="1"/>
  <c r="U216" i="9"/>
  <c r="Y216" i="9" s="1"/>
  <c r="T436" i="9"/>
  <c r="X436" i="9" s="1"/>
  <c r="U436" i="9"/>
  <c r="Y436" i="9" s="1"/>
  <c r="V304" i="9"/>
  <c r="Z304" i="9" s="1"/>
  <c r="W304" i="9"/>
  <c r="AA304" i="9" s="1"/>
  <c r="U259" i="9"/>
  <c r="Y259" i="9" s="1"/>
  <c r="T259" i="9"/>
  <c r="X259" i="9" s="1"/>
  <c r="V220" i="9"/>
  <c r="Z220" i="9" s="1"/>
  <c r="W220" i="9"/>
  <c r="AA220" i="9" s="1"/>
  <c r="V375" i="9"/>
  <c r="Z375" i="9" s="1"/>
  <c r="W375" i="9"/>
  <c r="AA375" i="9" s="1"/>
  <c r="AC355" i="9"/>
  <c r="AA404" i="9"/>
  <c r="AE404" i="9"/>
  <c r="AB552" i="9"/>
  <c r="AA1158" i="9"/>
  <c r="AE1158" i="9"/>
  <c r="AB622" i="9"/>
  <c r="AE1046" i="9"/>
  <c r="X604" i="9"/>
  <c r="AB604" i="9"/>
  <c r="X1101" i="9"/>
  <c r="AB1101" i="9"/>
  <c r="AD643" i="9"/>
  <c r="Y309" i="9"/>
  <c r="AC309" i="9"/>
  <c r="AE315" i="9"/>
  <c r="Z1241" i="9"/>
  <c r="AD1241" i="9"/>
  <c r="AE1597" i="9"/>
  <c r="AD826" i="9"/>
  <c r="AB985" i="9"/>
  <c r="V419" i="9"/>
  <c r="Z419" i="9" s="1"/>
  <c r="W419" i="9"/>
  <c r="AA419" i="9" s="1"/>
  <c r="V235" i="9"/>
  <c r="W235" i="9"/>
  <c r="T278" i="9"/>
  <c r="X278" i="9" s="1"/>
  <c r="U278" i="9"/>
  <c r="Y278" i="9" s="1"/>
  <c r="T444" i="9"/>
  <c r="X444" i="9" s="1"/>
  <c r="U444" i="9"/>
  <c r="Y444" i="9" s="1"/>
  <c r="V191" i="9"/>
  <c r="Z191" i="9" s="1"/>
  <c r="W191" i="9"/>
  <c r="AA191" i="9" s="1"/>
  <c r="V228" i="9"/>
  <c r="Z228" i="9" s="1"/>
  <c r="W228" i="9"/>
  <c r="AA228" i="9" s="1"/>
  <c r="T546" i="9"/>
  <c r="X546" i="9" s="1"/>
  <c r="U546" i="9"/>
  <c r="Y546" i="9" s="1"/>
  <c r="U406" i="9"/>
  <c r="Y406" i="9" s="1"/>
  <c r="T406" i="9"/>
  <c r="X406" i="9" s="1"/>
  <c r="T271" i="9"/>
  <c r="U271" i="9"/>
  <c r="Y271" i="9" s="1"/>
  <c r="T192" i="9"/>
  <c r="X192" i="9" s="1"/>
  <c r="U192" i="9"/>
  <c r="Y192" i="9" s="1"/>
  <c r="T397" i="9"/>
  <c r="X397" i="9" s="1"/>
  <c r="U397" i="9"/>
  <c r="Y397" i="9" s="1"/>
  <c r="T235" i="9"/>
  <c r="X235" i="9" s="1"/>
  <c r="U235" i="9"/>
  <c r="Y235" i="9" s="1"/>
  <c r="W203" i="9"/>
  <c r="AA203" i="9" s="1"/>
  <c r="V203" i="9"/>
  <c r="Z203" i="9" s="1"/>
  <c r="T428" i="9"/>
  <c r="X428" i="9" s="1"/>
  <c r="U428" i="9"/>
  <c r="Y428" i="9" s="1"/>
  <c r="V293" i="9"/>
  <c r="Z293" i="9" s="1"/>
  <c r="W293" i="9"/>
  <c r="AA293" i="9" s="1"/>
  <c r="U385" i="9"/>
  <c r="Y385" i="9" s="1"/>
  <c r="T385" i="9"/>
  <c r="X385" i="9" s="1"/>
  <c r="W254" i="9"/>
  <c r="AA254" i="9" s="1"/>
  <c r="V254" i="9"/>
  <c r="Z254" i="9" s="1"/>
  <c r="W212" i="9"/>
  <c r="AA212" i="9" s="1"/>
  <c r="V212" i="9"/>
  <c r="Z212" i="9" s="1"/>
  <c r="U381" i="9"/>
  <c r="Y381" i="9" s="1"/>
  <c r="T381" i="9"/>
  <c r="X381" i="9" s="1"/>
  <c r="AC518" i="9"/>
  <c r="Y518" i="9"/>
  <c r="X539" i="9"/>
  <c r="AB539" i="9"/>
  <c r="X606" i="9"/>
  <c r="AB606" i="9"/>
  <c r="X843" i="9"/>
  <c r="AB843" i="9"/>
  <c r="AC1009" i="9"/>
  <c r="AA1566" i="9"/>
  <c r="AE1566" i="9"/>
  <c r="AA218" i="9"/>
  <c r="AE218" i="9"/>
  <c r="Z1086" i="9"/>
  <c r="AD1086" i="9"/>
  <c r="AA1396" i="9"/>
  <c r="AE1396" i="9"/>
  <c r="AB669" i="9"/>
  <c r="Y1101" i="9"/>
  <c r="AC1101" i="9"/>
  <c r="X650" i="9"/>
  <c r="AB650" i="9"/>
  <c r="Z1380" i="9"/>
  <c r="AD1380" i="9"/>
  <c r="X1207" i="9"/>
  <c r="AB1207" i="9"/>
  <c r="AD761" i="9"/>
  <c r="AC1475" i="9"/>
  <c r="AB1192" i="9"/>
  <c r="AD1102" i="9"/>
  <c r="U618" i="9"/>
  <c r="Y618" i="9" s="1"/>
  <c r="T618" i="9"/>
  <c r="X618" i="9" s="1"/>
  <c r="W493" i="9"/>
  <c r="AA493" i="9" s="1"/>
  <c r="V493" i="9"/>
  <c r="Z493" i="9" s="1"/>
  <c r="W349" i="9"/>
  <c r="AA349" i="9" s="1"/>
  <c r="V349" i="9"/>
  <c r="Z349" i="9" s="1"/>
  <c r="T299" i="9"/>
  <c r="U299" i="9"/>
  <c r="Y299" i="9" s="1"/>
  <c r="V464" i="9"/>
  <c r="Z464" i="9" s="1"/>
  <c r="W464" i="9"/>
  <c r="AA464" i="9" s="1"/>
  <c r="V334" i="9"/>
  <c r="Z334" i="9" s="1"/>
  <c r="W334" i="9"/>
  <c r="AA334" i="9" s="1"/>
  <c r="T286" i="9"/>
  <c r="X286" i="9" s="1"/>
  <c r="U286" i="9"/>
  <c r="Y286" i="9" s="1"/>
  <c r="T500" i="9"/>
  <c r="U500" i="9"/>
  <c r="Y500" i="9" s="1"/>
  <c r="T376" i="9"/>
  <c r="X376" i="9" s="1"/>
  <c r="U376" i="9"/>
  <c r="Y376" i="9" s="1"/>
  <c r="W243" i="9"/>
  <c r="AA243" i="9" s="1"/>
  <c r="V243" i="9"/>
  <c r="Z243" i="9" s="1"/>
  <c r="T329" i="9"/>
  <c r="X329" i="9" s="1"/>
  <c r="U329" i="9"/>
  <c r="Y329" i="9" s="1"/>
  <c r="V255" i="9"/>
  <c r="Z255" i="9" s="1"/>
  <c r="W255" i="9"/>
  <c r="AA255" i="9" s="1"/>
  <c r="X395" i="9"/>
  <c r="AB395" i="9"/>
  <c r="AC488" i="9"/>
  <c r="AB1395" i="9"/>
  <c r="X1395" i="9"/>
  <c r="Z629" i="9"/>
  <c r="AD629" i="9"/>
  <c r="Y622" i="9"/>
  <c r="X702" i="9"/>
  <c r="AB702" i="9"/>
  <c r="AB776" i="9"/>
  <c r="Y596" i="9"/>
  <c r="AC596" i="9"/>
  <c r="AB919" i="9"/>
  <c r="X919" i="9"/>
  <c r="Z1247" i="9"/>
  <c r="AB1322" i="9"/>
  <c r="X1322" i="9"/>
  <c r="Z325" i="9"/>
  <c r="AD325" i="9"/>
  <c r="Z570" i="9"/>
  <c r="AD570" i="9"/>
  <c r="AC1664" i="9"/>
  <c r="AE918" i="9"/>
  <c r="X517" i="9"/>
  <c r="AB517" i="9"/>
  <c r="Y680" i="9"/>
  <c r="AC680" i="9"/>
  <c r="X1347" i="9"/>
  <c r="AB1347" i="9"/>
  <c r="Y1013" i="9"/>
  <c r="Z609" i="9"/>
  <c r="AD609" i="9"/>
  <c r="X1277" i="9"/>
  <c r="AB1277" i="9"/>
  <c r="Z1355" i="9"/>
  <c r="AD1355" i="9"/>
  <c r="T586" i="9"/>
  <c r="U586" i="9"/>
  <c r="Z1428" i="9"/>
  <c r="AD1428" i="9"/>
  <c r="X1252" i="9"/>
  <c r="AB1252" i="9"/>
  <c r="X1339" i="9"/>
  <c r="AB1339" i="9"/>
  <c r="AD1110" i="9"/>
  <c r="AE890" i="9"/>
  <c r="AB522" i="9"/>
  <c r="AD1533" i="9"/>
  <c r="AB761" i="9"/>
  <c r="AD1301" i="9"/>
  <c r="AB1536" i="9"/>
  <c r="V313" i="9"/>
  <c r="Z313" i="9" s="1"/>
  <c r="W313" i="9"/>
  <c r="AA313" i="9" s="1"/>
  <c r="V436" i="9"/>
  <c r="Z436" i="9" s="1"/>
  <c r="W436" i="9"/>
  <c r="AA436" i="9" s="1"/>
  <c r="T255" i="9"/>
  <c r="X255" i="9" s="1"/>
  <c r="U255" i="9"/>
  <c r="Y255" i="9" s="1"/>
  <c r="V343" i="9"/>
  <c r="Z343" i="9" s="1"/>
  <c r="W343" i="9"/>
  <c r="AA343" i="9" s="1"/>
  <c r="T297" i="9"/>
  <c r="X297" i="9" s="1"/>
  <c r="U297" i="9"/>
  <c r="Y297" i="9" s="1"/>
  <c r="W335" i="9"/>
  <c r="AA335" i="9" s="1"/>
  <c r="V335" i="9"/>
  <c r="Z335" i="9" s="1"/>
  <c r="Z271" i="9"/>
  <c r="AD271" i="9"/>
  <c r="AA1372" i="9"/>
  <c r="AE1372" i="9"/>
  <c r="T578" i="9"/>
  <c r="X578" i="9" s="1"/>
  <c r="U578" i="9"/>
  <c r="Y578" i="9" s="1"/>
  <c r="T445" i="9"/>
  <c r="U445" i="9"/>
  <c r="Y445" i="9" s="1"/>
  <c r="V303" i="9"/>
  <c r="Z303" i="9" s="1"/>
  <c r="W303" i="9"/>
  <c r="AA303" i="9" s="1"/>
  <c r="V241" i="9"/>
  <c r="Z241" i="9" s="1"/>
  <c r="W241" i="9"/>
  <c r="AA241" i="9" s="1"/>
  <c r="V425" i="9"/>
  <c r="Z425" i="9" s="1"/>
  <c r="W425" i="9"/>
  <c r="AA425" i="9" s="1"/>
  <c r="V295" i="9"/>
  <c r="Z295" i="9" s="1"/>
  <c r="W295" i="9"/>
  <c r="AA295" i="9" s="1"/>
  <c r="V242" i="9"/>
  <c r="Z242" i="9" s="1"/>
  <c r="W242" i="9"/>
  <c r="AA242" i="9" s="1"/>
  <c r="T460" i="9"/>
  <c r="X460" i="9" s="1"/>
  <c r="U460" i="9"/>
  <c r="Y460" i="9" s="1"/>
  <c r="W332" i="9"/>
  <c r="V332" i="9"/>
  <c r="Z332" i="9" s="1"/>
  <c r="T204" i="9"/>
  <c r="X204" i="9" s="1"/>
  <c r="U204" i="9"/>
  <c r="Y204" i="9" s="1"/>
  <c r="T289" i="9"/>
  <c r="X289" i="9" s="1"/>
  <c r="U289" i="9"/>
  <c r="Y289" i="9" s="1"/>
  <c r="W244" i="9"/>
  <c r="AA244" i="9" s="1"/>
  <c r="V244" i="9"/>
  <c r="Z244" i="9" s="1"/>
  <c r="W338" i="9"/>
  <c r="AA338" i="9" s="1"/>
  <c r="V338" i="9"/>
  <c r="Z338" i="9" s="1"/>
  <c r="Y288" i="9"/>
  <c r="AC288" i="9"/>
  <c r="Y245" i="9"/>
  <c r="AC245" i="9"/>
  <c r="AA485" i="9"/>
  <c r="AE485" i="9"/>
  <c r="Z939" i="9"/>
  <c r="AD939" i="9"/>
  <c r="Z316" i="9"/>
  <c r="AD316" i="9"/>
  <c r="Y418" i="9"/>
  <c r="AC418" i="9"/>
  <c r="X908" i="9"/>
  <c r="AB908" i="9"/>
  <c r="X1184" i="9"/>
  <c r="AB1184" i="9"/>
  <c r="Y1583" i="9"/>
  <c r="AC1583" i="9"/>
  <c r="Z1297" i="9"/>
  <c r="AD1297" i="9"/>
  <c r="AE305" i="9"/>
  <c r="AE1354" i="9"/>
  <c r="AA499" i="9"/>
  <c r="AE499" i="9"/>
  <c r="AD1346" i="9"/>
  <c r="AD1657" i="9"/>
  <c r="V454" i="9"/>
  <c r="Z454" i="9" s="1"/>
  <c r="W454" i="9"/>
  <c r="AA454" i="9" s="1"/>
  <c r="T250" i="9"/>
  <c r="X250" i="9" s="1"/>
  <c r="U250" i="9"/>
  <c r="Y250" i="9" s="1"/>
  <c r="W308" i="9"/>
  <c r="AA308" i="9" s="1"/>
  <c r="V308" i="9"/>
  <c r="Z308" i="9" s="1"/>
  <c r="T468" i="9"/>
  <c r="X468" i="9" s="1"/>
  <c r="U468" i="9"/>
  <c r="Y468" i="9" s="1"/>
  <c r="U208" i="9"/>
  <c r="Y208" i="9" s="1"/>
  <c r="T208" i="9"/>
  <c r="X208" i="9" s="1"/>
  <c r="V252" i="9"/>
  <c r="Z252" i="9" s="1"/>
  <c r="W252" i="9"/>
  <c r="AA252" i="9" s="1"/>
  <c r="U570" i="9"/>
  <c r="Y570" i="9" s="1"/>
  <c r="T570" i="9"/>
  <c r="U432" i="9"/>
  <c r="Y432" i="9" s="1"/>
  <c r="T432" i="9"/>
  <c r="X432" i="9" s="1"/>
  <c r="V297" i="9"/>
  <c r="Z297" i="9" s="1"/>
  <c r="W297" i="9"/>
  <c r="AA297" i="9" s="1"/>
  <c r="U238" i="9"/>
  <c r="Y238" i="9" s="1"/>
  <c r="T238" i="9"/>
  <c r="X238" i="9" s="1"/>
  <c r="U419" i="9"/>
  <c r="Y419" i="9" s="1"/>
  <c r="T419" i="9"/>
  <c r="X419" i="9" s="1"/>
  <c r="V288" i="9"/>
  <c r="Z288" i="9" s="1"/>
  <c r="W288" i="9"/>
  <c r="AA288" i="9" s="1"/>
  <c r="W238" i="9"/>
  <c r="AA238" i="9" s="1"/>
  <c r="V238" i="9"/>
  <c r="Z238" i="9" s="1"/>
  <c r="T452" i="9"/>
  <c r="X452" i="9" s="1"/>
  <c r="U452" i="9"/>
  <c r="Y452" i="9" s="1"/>
  <c r="T326" i="9"/>
  <c r="X326" i="9" s="1"/>
  <c r="U326" i="9"/>
  <c r="Y326" i="9" s="1"/>
  <c r="U195" i="9"/>
  <c r="Y195" i="9" s="1"/>
  <c r="T195" i="9"/>
  <c r="X195" i="9" s="1"/>
  <c r="T276" i="9"/>
  <c r="X276" i="9" s="1"/>
  <c r="U276" i="9"/>
  <c r="Y276" i="9" s="1"/>
  <c r="V236" i="9"/>
  <c r="Z236" i="9" s="1"/>
  <c r="W236" i="9"/>
  <c r="AA236" i="9" s="1"/>
  <c r="V341" i="9"/>
  <c r="Z341" i="9" s="1"/>
  <c r="W341" i="9"/>
  <c r="AA341" i="9" s="1"/>
  <c r="AA262" i="9"/>
  <c r="AE262" i="9"/>
  <c r="AA966" i="9"/>
  <c r="AE966" i="9"/>
  <c r="AA339" i="9"/>
  <c r="AE339" i="9"/>
  <c r="Z1351" i="9"/>
  <c r="AD1351" i="9"/>
  <c r="AA1630" i="9"/>
  <c r="AE1630" i="9"/>
  <c r="Y1070" i="9"/>
  <c r="AC1070" i="9"/>
  <c r="AE1584" i="9"/>
  <c r="Y1653" i="9"/>
  <c r="AC1653" i="9"/>
  <c r="X1612" i="9"/>
  <c r="AB1612" i="9"/>
  <c r="AC362" i="9"/>
  <c r="AE1110" i="9"/>
  <c r="X1531" i="9"/>
  <c r="AB1531" i="9"/>
  <c r="X1250" i="9"/>
  <c r="AB1250" i="9"/>
  <c r="AD1499" i="9"/>
  <c r="AB1081" i="9" l="1"/>
  <c r="AE369" i="9"/>
  <c r="AE1441" i="9"/>
  <c r="X1216" i="9"/>
  <c r="AC1472" i="9"/>
  <c r="AE1483" i="9"/>
  <c r="AB1037" i="9"/>
  <c r="AC1488" i="9"/>
  <c r="AB1583" i="9"/>
  <c r="AC1301" i="9"/>
  <c r="AE1578" i="9"/>
  <c r="AC1496" i="9"/>
  <c r="AC873" i="9"/>
  <c r="AE702" i="9"/>
  <c r="AD1578" i="9"/>
  <c r="AC1215" i="9"/>
  <c r="AC924" i="9"/>
  <c r="AE597" i="9"/>
  <c r="X577" i="9"/>
  <c r="AE1147" i="9"/>
  <c r="Z870" i="9"/>
  <c r="AC1232" i="9"/>
  <c r="AD1154" i="9"/>
  <c r="X833" i="9"/>
  <c r="AD1424" i="9"/>
  <c r="AB1610" i="9"/>
  <c r="AE1361" i="9"/>
  <c r="AD258" i="9"/>
  <c r="AD1675" i="9"/>
  <c r="X449" i="9"/>
  <c r="AC659" i="9"/>
  <c r="AB1306" i="9"/>
  <c r="AD471" i="9"/>
  <c r="AE1035" i="9"/>
  <c r="AC1128" i="9"/>
  <c r="Y1652" i="9"/>
  <c r="Y1386" i="9"/>
  <c r="AE1001" i="9"/>
  <c r="AC1231" i="9"/>
  <c r="AB688" i="9"/>
  <c r="AE1563" i="9"/>
  <c r="AE1390" i="9"/>
  <c r="AC1088" i="9"/>
  <c r="AD830" i="9"/>
  <c r="AB1671" i="9"/>
  <c r="AC910" i="9"/>
  <c r="AC1207" i="9"/>
  <c r="AB760" i="9"/>
  <c r="AB1209" i="9"/>
  <c r="AC481" i="9"/>
  <c r="AB910" i="9"/>
  <c r="AB406" i="9"/>
  <c r="AA1414" i="9"/>
  <c r="AB1476" i="9"/>
  <c r="AB1582" i="9"/>
  <c r="AD985" i="9"/>
  <c r="AD1071" i="9"/>
  <c r="AC1405" i="9"/>
  <c r="AD1673" i="9"/>
  <c r="AD1561" i="9"/>
  <c r="AB805" i="9"/>
  <c r="AD1545" i="9"/>
  <c r="AB1300" i="9"/>
  <c r="AA1561" i="9"/>
  <c r="X1410" i="9"/>
  <c r="AC641" i="9"/>
  <c r="AC1382" i="9"/>
  <c r="AC1219" i="9"/>
  <c r="AC887" i="9"/>
  <c r="Z1210" i="9"/>
  <c r="AE1317" i="9"/>
  <c r="Z1641" i="9"/>
  <c r="AD1309" i="9"/>
  <c r="AE554" i="9"/>
  <c r="AA664" i="9"/>
  <c r="AE1657" i="9"/>
  <c r="AC539" i="9"/>
  <c r="AE1334" i="9"/>
  <c r="AD899" i="9"/>
  <c r="Y623" i="9"/>
  <c r="AB201" i="9"/>
  <c r="AD1132" i="9"/>
  <c r="AC904" i="9"/>
  <c r="AC1385" i="9"/>
  <c r="Z813" i="9"/>
  <c r="AA883" i="9"/>
  <c r="AC1510" i="9"/>
  <c r="AE1309" i="9"/>
  <c r="AC1682" i="9"/>
  <c r="AD1330" i="9"/>
  <c r="AD1087" i="9"/>
  <c r="AD1443" i="9"/>
  <c r="AB1141" i="9"/>
  <c r="AE1671" i="9"/>
  <c r="AB1320" i="9"/>
  <c r="AB1168" i="9"/>
  <c r="AD578" i="9"/>
  <c r="AC258" i="9"/>
  <c r="AE1322" i="9"/>
  <c r="AE1383" i="9"/>
  <c r="X1295" i="9"/>
  <c r="X807" i="9"/>
  <c r="X1314" i="9"/>
  <c r="AB1401" i="9"/>
  <c r="AC1334" i="9"/>
  <c r="AE1535" i="9"/>
  <c r="AE1079" i="9"/>
  <c r="AB846" i="9"/>
  <c r="AE889" i="9"/>
  <c r="AB1231" i="9"/>
  <c r="Z272" i="9"/>
  <c r="AC646" i="9"/>
  <c r="Z918" i="9"/>
  <c r="AD1430" i="9"/>
  <c r="AE908" i="9"/>
  <c r="AD1220" i="9"/>
  <c r="AC946" i="9"/>
  <c r="AD1655" i="9"/>
  <c r="AC1165" i="9"/>
  <c r="AB982" i="9"/>
  <c r="AC1295" i="9"/>
  <c r="Z1307" i="9"/>
  <c r="AC1209" i="9"/>
  <c r="AD631" i="9"/>
  <c r="AE471" i="9"/>
  <c r="Z766" i="9"/>
  <c r="AB1010" i="9"/>
  <c r="AE1307" i="9"/>
  <c r="X1254" i="9"/>
  <c r="Y1397" i="9"/>
  <c r="AE1434" i="9"/>
  <c r="AB210" i="9"/>
  <c r="AC1613" i="9"/>
  <c r="AE225" i="9"/>
  <c r="AE1316" i="9"/>
  <c r="AD1434" i="9"/>
  <c r="Y839" i="9"/>
  <c r="AD931" i="9"/>
  <c r="AE1602" i="9"/>
  <c r="AD1067" i="9"/>
  <c r="AE1472" i="9"/>
  <c r="AE555" i="9"/>
  <c r="AE858" i="9"/>
  <c r="AB481" i="9"/>
  <c r="AA878" i="9"/>
  <c r="X1571" i="9"/>
  <c r="Z851" i="9"/>
  <c r="AE651" i="9"/>
  <c r="AC876" i="9"/>
  <c r="AE899" i="9"/>
  <c r="AB1299" i="9"/>
  <c r="AD930" i="9"/>
  <c r="AE851" i="9"/>
  <c r="AD1240" i="9"/>
  <c r="AE575" i="9"/>
  <c r="Z1360" i="9"/>
  <c r="AD1574" i="9"/>
  <c r="AC1090" i="9"/>
  <c r="AD355" i="9"/>
  <c r="AE1126" i="9"/>
  <c r="AA979" i="9"/>
  <c r="AB1371" i="9"/>
  <c r="Z1126" i="9"/>
  <c r="AD1126" i="9"/>
  <c r="AE739" i="9"/>
  <c r="X875" i="9"/>
  <c r="AE365" i="9"/>
  <c r="AE602" i="9"/>
  <c r="X1406" i="9"/>
  <c r="AA578" i="9"/>
  <c r="Z831" i="9"/>
  <c r="AE1087" i="9"/>
  <c r="AC1642" i="9"/>
  <c r="AE1475" i="9"/>
  <c r="AE1210" i="9"/>
  <c r="AA1185" i="9"/>
  <c r="AD675" i="9"/>
  <c r="Z1322" i="9"/>
  <c r="AD1322" i="9"/>
  <c r="Z463" i="9"/>
  <c r="AD463" i="9"/>
  <c r="AB1097" i="9"/>
  <c r="AC1168" i="9"/>
  <c r="Z564" i="9"/>
  <c r="AD326" i="9"/>
  <c r="Y1010" i="9"/>
  <c r="X989" i="9"/>
  <c r="AB750" i="9"/>
  <c r="AE566" i="9"/>
  <c r="AB835" i="9"/>
  <c r="AC1320" i="9"/>
  <c r="AE439" i="9"/>
  <c r="AC807" i="9"/>
  <c r="AE294" i="9"/>
  <c r="AD1390" i="9"/>
  <c r="AE1221" i="9"/>
  <c r="AD315" i="9"/>
  <c r="AE892" i="9"/>
  <c r="AE379" i="9"/>
  <c r="AC1308" i="9"/>
  <c r="AB1163" i="9"/>
  <c r="AC1092" i="9"/>
  <c r="AD585" i="9"/>
  <c r="AC903" i="9"/>
  <c r="AB963" i="9"/>
  <c r="AA1658" i="9"/>
  <c r="AE934" i="9"/>
  <c r="AE1209" i="9"/>
  <c r="AC1034" i="9"/>
  <c r="Z908" i="9"/>
  <c r="AD908" i="9"/>
  <c r="Z1659" i="9"/>
  <c r="AC671" i="9"/>
  <c r="AE873" i="9"/>
  <c r="AD1137" i="9"/>
  <c r="AD1316" i="9"/>
  <c r="Z1054" i="9"/>
  <c r="AC1178" i="9"/>
  <c r="AB1124" i="9"/>
  <c r="AC1163" i="9"/>
  <c r="AE1545" i="9"/>
  <c r="AB1382" i="9"/>
  <c r="AB904" i="9"/>
  <c r="AC1094" i="9"/>
  <c r="AA1443" i="9"/>
  <c r="AD597" i="9"/>
  <c r="AC300" i="9"/>
  <c r="AC1658" i="9"/>
  <c r="AA355" i="9"/>
  <c r="AE355" i="9"/>
  <c r="AB1618" i="9"/>
  <c r="X1642" i="9"/>
  <c r="AE1237" i="9"/>
  <c r="AE611" i="9"/>
  <c r="AD618" i="9"/>
  <c r="AE609" i="9"/>
  <c r="AC1473" i="9"/>
  <c r="AD294" i="9"/>
  <c r="AC913" i="9"/>
  <c r="AE585" i="9"/>
  <c r="X1506" i="9"/>
  <c r="X646" i="9"/>
  <c r="AB646" i="9"/>
  <c r="AE272" i="9"/>
  <c r="AD1535" i="9"/>
  <c r="AD439" i="9"/>
  <c r="AE1675" i="9"/>
  <c r="AC1102" i="9"/>
  <c r="AE463" i="9"/>
  <c r="AE1106" i="9"/>
  <c r="AD889" i="9"/>
  <c r="Z889" i="9"/>
  <c r="AB1575" i="9"/>
  <c r="AB623" i="9"/>
  <c r="AD892" i="9"/>
  <c r="AD293" i="9"/>
  <c r="AB1441" i="9"/>
  <c r="AB1181" i="9"/>
  <c r="AD1204" i="9"/>
  <c r="AB1328" i="9"/>
  <c r="AA1135" i="9"/>
  <c r="AA1447" i="9"/>
  <c r="AB1123" i="9"/>
  <c r="AE420" i="9"/>
  <c r="Y997" i="9"/>
  <c r="AC1005" i="9"/>
  <c r="AD1661" i="9"/>
  <c r="AA1355" i="9"/>
  <c r="Z678" i="9"/>
  <c r="AC885" i="9"/>
  <c r="AB1664" i="9"/>
  <c r="AB888" i="9"/>
  <c r="AC415" i="9"/>
  <c r="AA887" i="9"/>
  <c r="AC1169" i="9"/>
  <c r="AC881" i="9"/>
  <c r="AC1023" i="9"/>
  <c r="AC350" i="9"/>
  <c r="AA1364" i="9"/>
  <c r="AC1116" i="9"/>
  <c r="AC398" i="9"/>
  <c r="AE842" i="9"/>
  <c r="AE758" i="9"/>
  <c r="X1009" i="9"/>
  <c r="AB1242" i="9"/>
  <c r="AC1011" i="9"/>
  <c r="AC1136" i="9"/>
  <c r="AD866" i="9"/>
  <c r="AB1444" i="9"/>
  <c r="AE1606" i="9"/>
  <c r="AB1143" i="9"/>
  <c r="Y985" i="9"/>
  <c r="AC935" i="9"/>
  <c r="AC1125" i="9"/>
  <c r="AD390" i="9"/>
  <c r="AC1654" i="9"/>
  <c r="X677" i="9"/>
  <c r="AE880" i="9"/>
  <c r="AB1319" i="9"/>
  <c r="AC1637" i="9"/>
  <c r="Y1483" i="9"/>
  <c r="AC1115" i="9"/>
  <c r="AE1085" i="9"/>
  <c r="Z193" i="9"/>
  <c r="AC949" i="9"/>
  <c r="AC674" i="9"/>
  <c r="AA1293" i="9"/>
  <c r="AD371" i="9"/>
  <c r="AE1677" i="9"/>
  <c r="AC1227" i="9"/>
  <c r="AC446" i="9"/>
  <c r="Y422" i="9"/>
  <c r="X1051" i="9"/>
  <c r="AC454" i="9"/>
  <c r="X777" i="9"/>
  <c r="Y981" i="9"/>
  <c r="AC1396" i="9"/>
  <c r="AD952" i="9"/>
  <c r="X568" i="9"/>
  <c r="AC919" i="9"/>
  <c r="AD1029" i="9"/>
  <c r="AD577" i="9"/>
  <c r="AE936" i="9"/>
  <c r="AD1538" i="9"/>
  <c r="AD399" i="9"/>
  <c r="AE494" i="9"/>
  <c r="AE877" i="9"/>
  <c r="AE1583" i="9"/>
  <c r="AE1519" i="9"/>
  <c r="AE826" i="9"/>
  <c r="AE865" i="9"/>
  <c r="AC1060" i="9"/>
  <c r="Y501" i="9"/>
  <c r="X298" i="9"/>
  <c r="AC961" i="9"/>
  <c r="AD1399" i="9"/>
  <c r="AB814" i="9"/>
  <c r="AC1487" i="9"/>
  <c r="AC1609" i="9"/>
  <c r="AD796" i="9"/>
  <c r="X682" i="9"/>
  <c r="Z1033" i="9"/>
  <c r="AB1112" i="9"/>
  <c r="AE980" i="9"/>
  <c r="AC1346" i="9"/>
  <c r="AE855" i="9"/>
  <c r="AC263" i="9"/>
  <c r="AD1616" i="9"/>
  <c r="AC779" i="9"/>
  <c r="Z1590" i="9"/>
  <c r="X900" i="9"/>
  <c r="Z1496" i="9"/>
  <c r="AB1146" i="9"/>
  <c r="AC1508" i="9"/>
  <c r="AC1596" i="9"/>
  <c r="X1019" i="9"/>
  <c r="AB1003" i="9"/>
  <c r="AD1248" i="9"/>
  <c r="AE1569" i="9"/>
  <c r="AC1471" i="9"/>
  <c r="AE722" i="9"/>
  <c r="AE745" i="9"/>
  <c r="AC1339" i="9"/>
  <c r="AD234" i="9"/>
  <c r="AC1665" i="9"/>
  <c r="X1087" i="9"/>
  <c r="AE1610" i="9"/>
  <c r="Z828" i="9"/>
  <c r="Y1046" i="9"/>
  <c r="AB1667" i="9"/>
  <c r="Z891" i="9"/>
  <c r="AD698" i="9"/>
  <c r="AD391" i="9"/>
  <c r="AD1400" i="9"/>
  <c r="AE604" i="9"/>
  <c r="AE413" i="9"/>
  <c r="AA958" i="9"/>
  <c r="AB551" i="9"/>
  <c r="AE295" i="9"/>
  <c r="AD256" i="9"/>
  <c r="AE410" i="9"/>
  <c r="AE249" i="9"/>
  <c r="AC1552" i="9"/>
  <c r="AA1358" i="9"/>
  <c r="Z657" i="9"/>
  <c r="AE343" i="9"/>
  <c r="AD1475" i="9"/>
  <c r="X425" i="9"/>
  <c r="AE960" i="9"/>
  <c r="AC1218" i="9"/>
  <c r="AA1004" i="9"/>
  <c r="AA857" i="9"/>
  <c r="AA553" i="9"/>
  <c r="AE1479" i="9"/>
  <c r="AD1055" i="9"/>
  <c r="AB1586" i="9"/>
  <c r="AE1092" i="9"/>
  <c r="AE834" i="9"/>
  <c r="AE1683" i="9"/>
  <c r="AD777" i="9"/>
  <c r="AE1120" i="9"/>
  <c r="AA1168" i="9"/>
  <c r="AE1528" i="9"/>
  <c r="AE1034" i="9"/>
  <c r="AB1511" i="9"/>
  <c r="AC203" i="9"/>
  <c r="AE1301" i="9"/>
  <c r="AB1017" i="9"/>
  <c r="AD1469" i="9"/>
  <c r="Y1062" i="9"/>
  <c r="AE726" i="9"/>
  <c r="Z1231" i="9"/>
  <c r="AE1549" i="9"/>
  <c r="AE1343" i="9"/>
  <c r="AE256" i="9"/>
  <c r="AC1091" i="9"/>
  <c r="X494" i="9"/>
  <c r="AB1668" i="9"/>
  <c r="AC1369" i="9"/>
  <c r="AB624" i="9"/>
  <c r="AE1230" i="9"/>
  <c r="AD1263" i="9"/>
  <c r="Y932" i="9"/>
  <c r="AE977" i="9"/>
  <c r="Z1344" i="9"/>
  <c r="AD239" i="9"/>
  <c r="AD648" i="9"/>
  <c r="AB1601" i="9"/>
  <c r="AC1453" i="9"/>
  <c r="AD636" i="9"/>
  <c r="AC1188" i="9"/>
  <c r="AD1028" i="9"/>
  <c r="AD787" i="9"/>
  <c r="AB986" i="9"/>
  <c r="AC874" i="9"/>
  <c r="AA1444" i="9"/>
  <c r="AE1153" i="9"/>
  <c r="AE460" i="9"/>
  <c r="AA1629" i="9"/>
  <c r="AE336" i="9"/>
  <c r="Y1119" i="9"/>
  <c r="AC414" i="9"/>
  <c r="AD1090" i="9"/>
  <c r="AD1388" i="9"/>
  <c r="AE1270" i="9"/>
  <c r="Z266" i="9"/>
  <c r="AC237" i="9"/>
  <c r="AB834" i="9"/>
  <c r="AB332" i="9"/>
  <c r="AE495" i="9"/>
  <c r="AD1386" i="9"/>
  <c r="AC267" i="9"/>
  <c r="AB1489" i="9"/>
  <c r="AC1686" i="9"/>
  <c r="AD1202" i="9"/>
  <c r="AC1417" i="9"/>
  <c r="Y1612" i="9"/>
  <c r="AA967" i="9"/>
  <c r="AE643" i="9"/>
  <c r="X1117" i="9"/>
  <c r="AC1366" i="9"/>
  <c r="AC993" i="9"/>
  <c r="AD1273" i="9"/>
  <c r="AD776" i="9"/>
  <c r="Y1016" i="9"/>
  <c r="AD1416" i="9"/>
  <c r="AE1579" i="9"/>
  <c r="AE524" i="9"/>
  <c r="AC536" i="9"/>
  <c r="AC1249" i="9"/>
  <c r="AE982" i="9"/>
  <c r="AC1364" i="9"/>
  <c r="AE769" i="9"/>
  <c r="AB1220" i="9"/>
  <c r="AE910" i="9"/>
  <c r="AD1218" i="9"/>
  <c r="AD352" i="9"/>
  <c r="AB1384" i="9"/>
  <c r="AB496" i="9"/>
  <c r="AB1454" i="9"/>
  <c r="Y205" i="9"/>
  <c r="AB433" i="9"/>
  <c r="AA1485" i="9"/>
  <c r="AC394" i="9"/>
  <c r="AB1033" i="9"/>
  <c r="AD487" i="9"/>
  <c r="AB1659" i="9"/>
  <c r="AD1404" i="9"/>
  <c r="Z460" i="9"/>
  <c r="AD1529" i="9"/>
  <c r="AD417" i="9"/>
  <c r="AB1639" i="9"/>
  <c r="AE1031" i="9"/>
  <c r="AB1411" i="9"/>
  <c r="X1462" i="9"/>
  <c r="AE853" i="9"/>
  <c r="AE1454" i="9"/>
  <c r="Z1146" i="9"/>
  <c r="AD1332" i="9"/>
  <c r="AD1414" i="9"/>
  <c r="AC1135" i="9"/>
  <c r="Y1183" i="9"/>
  <c r="AC1172" i="9"/>
  <c r="AE1223" i="9"/>
  <c r="AC889" i="9"/>
  <c r="AC1002" i="9"/>
  <c r="AC1620" i="9"/>
  <c r="AB1158" i="9"/>
  <c r="Z1374" i="9"/>
  <c r="Z1095" i="9"/>
  <c r="AD960" i="9"/>
  <c r="AE1254" i="9"/>
  <c r="AD740" i="9"/>
  <c r="AC1659" i="9"/>
  <c r="AE1406" i="9"/>
  <c r="AE638" i="9"/>
  <c r="AB1062" i="9"/>
  <c r="AE1607" i="9"/>
  <c r="AB858" i="9"/>
  <c r="AB632" i="9"/>
  <c r="AE551" i="9"/>
  <c r="AC1160" i="9"/>
  <c r="AC1006" i="9"/>
  <c r="AC574" i="9"/>
  <c r="AB1075" i="9"/>
  <c r="AC908" i="9"/>
  <c r="AE1326" i="9"/>
  <c r="AE774" i="9"/>
  <c r="AB292" i="9"/>
  <c r="AB245" i="9"/>
  <c r="AE1482" i="9"/>
  <c r="Z647" i="9"/>
  <c r="AD921" i="9"/>
  <c r="AD1104" i="9"/>
  <c r="AB434" i="9"/>
  <c r="AD1019" i="9"/>
  <c r="AB1509" i="9"/>
  <c r="AB751" i="9"/>
  <c r="AE821" i="9"/>
  <c r="AD516" i="9"/>
  <c r="AC1561" i="9"/>
  <c r="AC1548" i="9"/>
  <c r="AC581" i="9"/>
  <c r="AC1365" i="9"/>
  <c r="AE581" i="9"/>
  <c r="AB1622" i="9"/>
  <c r="AC558" i="9"/>
  <c r="AB1494" i="9"/>
  <c r="X1321" i="9"/>
  <c r="AB1041" i="9"/>
  <c r="Y1194" i="9"/>
  <c r="AB370" i="9"/>
  <c r="AE881" i="9"/>
  <c r="AD1182" i="9"/>
  <c r="AE929" i="9"/>
  <c r="AE711" i="9"/>
  <c r="AA725" i="9"/>
  <c r="AE987" i="9"/>
  <c r="AE250" i="9"/>
  <c r="AB1007" i="9"/>
  <c r="AD1236" i="9"/>
  <c r="AE207" i="9"/>
  <c r="Y1250" i="9"/>
  <c r="AE841" i="9"/>
  <c r="AE1428" i="9"/>
  <c r="AE728" i="9"/>
  <c r="Z517" i="9"/>
  <c r="Z1254" i="9"/>
  <c r="AC450" i="9"/>
  <c r="AC1467" i="9"/>
  <c r="AE990" i="9"/>
  <c r="AB1190" i="9"/>
  <c r="AC816" i="9"/>
  <c r="AC290" i="9"/>
  <c r="AE1506" i="9"/>
  <c r="AE1219" i="9"/>
  <c r="AD1465" i="9"/>
  <c r="AD480" i="9"/>
  <c r="AC959" i="9"/>
  <c r="AB793" i="9"/>
  <c r="AC1644" i="9"/>
  <c r="AE1591" i="9"/>
  <c r="AE1041" i="9"/>
  <c r="AA195" i="9"/>
  <c r="AC475" i="9"/>
  <c r="AD784" i="9"/>
  <c r="AB714" i="9"/>
  <c r="AA205" i="9"/>
  <c r="AC633" i="9"/>
  <c r="AE639" i="9"/>
  <c r="AC1296" i="9"/>
  <c r="AE342" i="9"/>
  <c r="AE1162" i="9"/>
  <c r="AC996" i="9"/>
  <c r="AD478" i="9"/>
  <c r="AE1423" i="9"/>
  <c r="AD1219" i="9"/>
  <c r="AE1215" i="9"/>
  <c r="AC403" i="9"/>
  <c r="AB837" i="9"/>
  <c r="X687" i="9"/>
  <c r="AB611" i="9"/>
  <c r="AD615" i="9"/>
  <c r="AD640" i="9"/>
  <c r="AB1537" i="9"/>
  <c r="AC221" i="9"/>
  <c r="Y1246" i="9"/>
  <c r="AC1284" i="9"/>
  <c r="AB1641" i="9"/>
  <c r="AC430" i="9"/>
  <c r="AA271" i="9"/>
  <c r="AD1142" i="9"/>
  <c r="AC1277" i="9"/>
  <c r="Y407" i="9"/>
  <c r="AA1070" i="9"/>
  <c r="AC665" i="9"/>
  <c r="AC746" i="9"/>
  <c r="AC636" i="9"/>
  <c r="AB435" i="9"/>
  <c r="AE1387" i="9"/>
  <c r="AA1250" i="9"/>
  <c r="AB727" i="9"/>
  <c r="AC439" i="9"/>
  <c r="AC563" i="9"/>
  <c r="AC644" i="9"/>
  <c r="Y1418" i="9"/>
  <c r="AC706" i="9"/>
  <c r="AD499" i="9"/>
  <c r="AB744" i="9"/>
  <c r="Y511" i="9"/>
  <c r="AC642" i="9"/>
  <c r="Y766" i="9"/>
  <c r="AD772" i="9"/>
  <c r="AE211" i="9"/>
  <c r="AB1344" i="9"/>
  <c r="AC249" i="9"/>
  <c r="AC552" i="9"/>
  <c r="AE1346" i="9"/>
  <c r="AB1675" i="9"/>
  <c r="AC951" i="9"/>
  <c r="AC794" i="9"/>
  <c r="AC1139" i="9"/>
  <c r="AC1577" i="9"/>
  <c r="AB1603" i="9"/>
  <c r="AB194" i="9"/>
  <c r="X993" i="9"/>
  <c r="Y1179" i="9"/>
  <c r="AC351" i="9"/>
  <c r="AB309" i="9"/>
  <c r="AD1526" i="9"/>
  <c r="Z689" i="9"/>
  <c r="AE307" i="9"/>
  <c r="Y1298" i="9"/>
  <c r="AD1235" i="9"/>
  <c r="AD1020" i="9"/>
  <c r="AE762" i="9"/>
  <c r="AB390" i="9"/>
  <c r="AB693" i="9"/>
  <c r="AD751" i="9"/>
  <c r="AB920" i="9"/>
  <c r="AD1630" i="9"/>
  <c r="AC942" i="9"/>
  <c r="Y1470" i="9"/>
  <c r="AC1201" i="9"/>
  <c r="AA259" i="9"/>
  <c r="AB972" i="9"/>
  <c r="AB592" i="9"/>
  <c r="AB1576" i="9"/>
  <c r="X766" i="9"/>
  <c r="AD485" i="9"/>
  <c r="X1457" i="9"/>
  <c r="X1095" i="9"/>
  <c r="AC1428" i="9"/>
  <c r="AE570" i="9"/>
  <c r="AE751" i="9"/>
  <c r="Z556" i="9"/>
  <c r="AD722" i="9"/>
  <c r="AD872" i="9"/>
  <c r="AC323" i="9"/>
  <c r="X1363" i="9"/>
  <c r="AE723" i="9"/>
  <c r="AC1248" i="9"/>
  <c r="AB1589" i="9"/>
  <c r="Y1280" i="9"/>
  <c r="AA689" i="9"/>
  <c r="AE528" i="9"/>
  <c r="AB1605" i="9"/>
  <c r="AE803" i="9"/>
  <c r="AB1425" i="9"/>
  <c r="AE901" i="9"/>
  <c r="AB1616" i="9"/>
  <c r="AC1661" i="9"/>
  <c r="Y513" i="9"/>
  <c r="Y1511" i="9"/>
  <c r="Z1133" i="9"/>
  <c r="AC1170" i="9"/>
  <c r="AE1508" i="9"/>
  <c r="AD1608" i="9"/>
  <c r="AD1373" i="9"/>
  <c r="AD539" i="9"/>
  <c r="AD1680" i="9"/>
  <c r="Z340" i="9"/>
  <c r="AE409" i="9"/>
  <c r="AB369" i="9"/>
  <c r="AB417" i="9"/>
  <c r="AC1497" i="9"/>
  <c r="X728" i="9"/>
  <c r="AB927" i="9"/>
  <c r="AE330" i="9"/>
  <c r="AE1515" i="9"/>
  <c r="AB747" i="9"/>
  <c r="AE1624" i="9"/>
  <c r="Z1305" i="9"/>
  <c r="AE345" i="9"/>
  <c r="AB1563" i="9"/>
  <c r="Z1396" i="9"/>
  <c r="AC480" i="9"/>
  <c r="AA1526" i="9"/>
  <c r="AB1070" i="9"/>
  <c r="AB1376" i="9"/>
  <c r="AE1445" i="9"/>
  <c r="AB710" i="9"/>
  <c r="AB1443" i="9"/>
  <c r="AD666" i="9"/>
  <c r="AD1136" i="9"/>
  <c r="AE1560" i="9"/>
  <c r="AD1559" i="9"/>
  <c r="AB1014" i="9"/>
  <c r="AD1551" i="9"/>
  <c r="AD1174" i="9"/>
  <c r="AB1528" i="9"/>
  <c r="AC964" i="9"/>
  <c r="AB1281" i="9"/>
  <c r="AE667" i="9"/>
  <c r="AC1167" i="9"/>
  <c r="AB1159" i="9"/>
  <c r="AB973" i="9"/>
  <c r="AC602" i="9"/>
  <c r="X368" i="9"/>
  <c r="AB394" i="9"/>
  <c r="AE221" i="9"/>
  <c r="AC1641" i="9"/>
  <c r="AB895" i="9"/>
  <c r="AA763" i="9"/>
  <c r="AC1181" i="9"/>
  <c r="AE574" i="9"/>
  <c r="AB1122" i="9"/>
  <c r="AB635" i="9"/>
  <c r="AB1450" i="9"/>
  <c r="AC545" i="9"/>
  <c r="AB964" i="9"/>
  <c r="AC1407" i="9"/>
  <c r="AC1274" i="9"/>
  <c r="AD700" i="9"/>
  <c r="AE696" i="9"/>
  <c r="AB374" i="9"/>
  <c r="AA363" i="9"/>
  <c r="Y1157" i="9"/>
  <c r="AE644" i="9"/>
  <c r="X950" i="9"/>
  <c r="AC806" i="9"/>
  <c r="AD1041" i="9"/>
  <c r="AD1144" i="9"/>
  <c r="AA1438" i="9"/>
  <c r="X272" i="9"/>
  <c r="AE443" i="9"/>
  <c r="Z395" i="9"/>
  <c r="AC1067" i="9"/>
  <c r="Z1258" i="9"/>
  <c r="Z1275" i="9"/>
  <c r="X725" i="9"/>
  <c r="Z1560" i="9"/>
  <c r="AD836" i="9"/>
  <c r="Y1311" i="9"/>
  <c r="AD795" i="9"/>
  <c r="AD1058" i="9"/>
  <c r="AC879" i="9"/>
  <c r="AE299" i="9"/>
  <c r="AB439" i="9"/>
  <c r="AE968" i="9"/>
  <c r="X738" i="9"/>
  <c r="AE306" i="9"/>
  <c r="AC470" i="9"/>
  <c r="AC373" i="9"/>
  <c r="AB905" i="9"/>
  <c r="AC247" i="9"/>
  <c r="AC1272" i="9"/>
  <c r="AB479" i="9"/>
  <c r="AB841" i="9"/>
  <c r="Z1123" i="9"/>
  <c r="AB526" i="9"/>
  <c r="AD1125" i="9"/>
  <c r="AE719" i="9"/>
  <c r="AA983" i="9"/>
  <c r="AB639" i="9"/>
  <c r="AC926" i="9"/>
  <c r="AB547" i="9"/>
  <c r="AE1277" i="9"/>
  <c r="AE1164" i="9"/>
  <c r="AE1646" i="9"/>
  <c r="AD1684" i="9"/>
  <c r="AD1138" i="9"/>
  <c r="AB1179" i="9"/>
  <c r="AB942" i="9"/>
  <c r="AC214" i="9"/>
  <c r="Y1238" i="9"/>
  <c r="AA912" i="9"/>
  <c r="AE514" i="9"/>
  <c r="Z572" i="9"/>
  <c r="X1345" i="9"/>
  <c r="AE247" i="9"/>
  <c r="Y1273" i="9"/>
  <c r="X1223" i="9"/>
  <c r="AC1305" i="9"/>
  <c r="AE354" i="9"/>
  <c r="AE1429" i="9"/>
  <c r="AA1313" i="9"/>
  <c r="AB411" i="9"/>
  <c r="AA700" i="9"/>
  <c r="Z806" i="9"/>
  <c r="AE1262" i="9"/>
  <c r="AA955" i="9"/>
  <c r="AC532" i="9"/>
  <c r="AC916" i="9"/>
  <c r="AD1178" i="9"/>
  <c r="X311" i="9"/>
  <c r="AA1239" i="9"/>
  <c r="AA629" i="9"/>
  <c r="Z1000" i="9"/>
  <c r="AC834" i="9"/>
  <c r="AB1619" i="9"/>
  <c r="AC1643" i="9"/>
  <c r="AC1409" i="9"/>
  <c r="AE1186" i="9"/>
  <c r="AA956" i="9"/>
  <c r="AE959" i="9"/>
  <c r="AD687" i="9"/>
  <c r="AB1538" i="9"/>
  <c r="AD973" i="9"/>
  <c r="AE994" i="9"/>
  <c r="AC619" i="9"/>
  <c r="Y1402" i="9"/>
  <c r="AD837" i="9"/>
  <c r="AE1499" i="9"/>
  <c r="AE1342" i="9"/>
  <c r="AE587" i="9"/>
  <c r="AB1470" i="9"/>
  <c r="AD210" i="9"/>
  <c r="AD635" i="9"/>
  <c r="AC1120" i="9"/>
  <c r="X1460" i="9"/>
  <c r="AC722" i="9"/>
  <c r="AE1672" i="9"/>
  <c r="Z1461" i="9"/>
  <c r="AD1461" i="9"/>
  <c r="AA467" i="9"/>
  <c r="AC318" i="9"/>
  <c r="AE462" i="9"/>
  <c r="AE1373" i="9"/>
  <c r="AC436" i="9"/>
  <c r="AD408" i="9"/>
  <c r="AC497" i="9"/>
  <c r="AE1102" i="9"/>
  <c r="AD976" i="9"/>
  <c r="AD1066" i="9"/>
  <c r="AB830" i="9"/>
  <c r="AD1510" i="9"/>
  <c r="AA734" i="9"/>
  <c r="AB1436" i="9"/>
  <c r="AC731" i="9"/>
  <c r="AE652" i="9"/>
  <c r="Z1217" i="9"/>
  <c r="AC877" i="9"/>
  <c r="AC984" i="9"/>
  <c r="AE1080" i="9"/>
  <c r="AC392" i="9"/>
  <c r="AB836" i="9"/>
  <c r="AB757" i="9"/>
  <c r="AB510" i="9"/>
  <c r="AA978" i="9"/>
  <c r="Y751" i="9"/>
  <c r="AD935" i="9"/>
  <c r="Z966" i="9"/>
  <c r="AB1162" i="9"/>
  <c r="AC1502" i="9"/>
  <c r="AE1494" i="9"/>
  <c r="AD1056" i="9"/>
  <c r="AC1474" i="9"/>
  <c r="AC1103" i="9"/>
  <c r="AB803" i="9"/>
  <c r="AD457" i="9"/>
  <c r="AC1545" i="9"/>
  <c r="AD359" i="9"/>
  <c r="AB1606" i="9"/>
  <c r="AC986" i="9"/>
  <c r="AD1300" i="9"/>
  <c r="Z907" i="9"/>
  <c r="AB930" i="9"/>
  <c r="AB613" i="9"/>
  <c r="AB1333" i="9"/>
  <c r="AB446" i="9"/>
  <c r="AE991" i="9"/>
  <c r="X938" i="9"/>
  <c r="AD353" i="9"/>
  <c r="AE1266" i="9"/>
  <c r="AB376" i="9"/>
  <c r="AE761" i="9"/>
  <c r="AB1067" i="9"/>
  <c r="AE1368" i="9"/>
  <c r="AA743" i="9"/>
  <c r="AA1674" i="9"/>
  <c r="AB265" i="9"/>
  <c r="AD941" i="9"/>
  <c r="AE1194" i="9"/>
  <c r="AB1187" i="9"/>
  <c r="AE1063" i="9"/>
  <c r="AD1604" i="9"/>
  <c r="AD1243" i="9"/>
  <c r="AB1140" i="9"/>
  <c r="AB1021" i="9"/>
  <c r="AD1323" i="9"/>
  <c r="AB1024" i="9"/>
  <c r="AD1039" i="9"/>
  <c r="AB1370" i="9"/>
  <c r="AC819" i="9"/>
  <c r="AC1372" i="9"/>
  <c r="AD1687" i="9"/>
  <c r="AB1545" i="9"/>
  <c r="AE1617" i="9"/>
  <c r="AC1388" i="9"/>
  <c r="AB1048" i="9"/>
  <c r="AD986" i="9"/>
  <c r="AC1326" i="9"/>
  <c r="AD893" i="9"/>
  <c r="X911" i="9"/>
  <c r="AB911" i="9"/>
  <c r="X810" i="9"/>
  <c r="AB810" i="9"/>
  <c r="Y196" i="9"/>
  <c r="AC196" i="9"/>
  <c r="Z1394" i="9"/>
  <c r="AD1394" i="9"/>
  <c r="AA671" i="9"/>
  <c r="AE671" i="9"/>
  <c r="AE884" i="9"/>
  <c r="AA884" i="9"/>
  <c r="AD1508" i="9"/>
  <c r="Z1508" i="9"/>
  <c r="AA296" i="9"/>
  <c r="AE296" i="9"/>
  <c r="AA573" i="9"/>
  <c r="AE573" i="9"/>
  <c r="AD1306" i="9"/>
  <c r="Z1306" i="9"/>
  <c r="Z1007" i="9"/>
  <c r="AD1007" i="9"/>
  <c r="Z1177" i="9"/>
  <c r="AD1177" i="9"/>
  <c r="Y1376" i="9"/>
  <c r="AC1376" i="9"/>
  <c r="Y1117" i="9"/>
  <c r="AC1117" i="9"/>
  <c r="X1578" i="9"/>
  <c r="AB1578" i="9"/>
  <c r="Y663" i="9"/>
  <c r="AC663" i="9"/>
  <c r="X1144" i="9"/>
  <c r="AB1144" i="9"/>
  <c r="Z584" i="9"/>
  <c r="AD584" i="9"/>
  <c r="Z296" i="9"/>
  <c r="AD296" i="9"/>
  <c r="Y1083" i="9"/>
  <c r="AC1083" i="9"/>
  <c r="Y837" i="9"/>
  <c r="AC837" i="9"/>
  <c r="AA537" i="9"/>
  <c r="AE537" i="9"/>
  <c r="Z522" i="9"/>
  <c r="AD522" i="9"/>
  <c r="AD1274" i="9"/>
  <c r="Z1274" i="9"/>
  <c r="Y1461" i="9"/>
  <c r="AC1461" i="9"/>
  <c r="AA540" i="9"/>
  <c r="AE540" i="9"/>
  <c r="Y1523" i="9"/>
  <c r="AC1523" i="9"/>
  <c r="AA773" i="9"/>
  <c r="AE773" i="9"/>
  <c r="AA986" i="9"/>
  <c r="AE986" i="9"/>
  <c r="AA1066" i="9"/>
  <c r="AE1066" i="9"/>
  <c r="Y1144" i="9"/>
  <c r="AC1144" i="9"/>
  <c r="AA584" i="9"/>
  <c r="AE584" i="9"/>
  <c r="Z1462" i="9"/>
  <c r="AD1462" i="9"/>
  <c r="AA992" i="9"/>
  <c r="AE992" i="9"/>
  <c r="Z663" i="9"/>
  <c r="AD663" i="9"/>
  <c r="Z300" i="9"/>
  <c r="AD300" i="9"/>
  <c r="AE222" i="9"/>
  <c r="AA222" i="9"/>
  <c r="Z741" i="9"/>
  <c r="AD741" i="9"/>
  <c r="AA1141" i="9"/>
  <c r="AE1141" i="9"/>
  <c r="Y1616" i="9"/>
  <c r="AC1616" i="9"/>
  <c r="AB1152" i="9"/>
  <c r="X1152" i="9"/>
  <c r="Y1230" i="9"/>
  <c r="AC1230" i="9"/>
  <c r="Y1343" i="9"/>
  <c r="AC1343" i="9"/>
  <c r="AD280" i="9"/>
  <c r="AC1252" i="9"/>
  <c r="Z699" i="9"/>
  <c r="AD699" i="9"/>
  <c r="AC1266" i="9"/>
  <c r="Y1266" i="9"/>
  <c r="Z1686" i="9"/>
  <c r="AD1686" i="9"/>
  <c r="X603" i="9"/>
  <c r="AB603" i="9"/>
  <c r="AA1248" i="9"/>
  <c r="AE1248" i="9"/>
  <c r="Z330" i="9"/>
  <c r="AD330" i="9"/>
  <c r="AC1279" i="9"/>
  <c r="X1569" i="9"/>
  <c r="AB1569" i="9"/>
  <c r="AA867" i="9"/>
  <c r="AE867" i="9"/>
  <c r="X1592" i="9"/>
  <c r="AB1592" i="9"/>
  <c r="Y925" i="9"/>
  <c r="AC925" i="9"/>
  <c r="X1500" i="9"/>
  <c r="AB1500" i="9"/>
  <c r="Z1227" i="9"/>
  <c r="AD1227" i="9"/>
  <c r="Y1109" i="9"/>
  <c r="AC1109" i="9"/>
  <c r="X537" i="9"/>
  <c r="AB537" i="9"/>
  <c r="X1365" i="9"/>
  <c r="AB1365" i="9"/>
  <c r="Y603" i="9"/>
  <c r="AC603" i="9"/>
  <c r="X591" i="9"/>
  <c r="AB591" i="9"/>
  <c r="AC260" i="9"/>
  <c r="Z279" i="9"/>
  <c r="AD279" i="9"/>
  <c r="X886" i="9"/>
  <c r="AB886" i="9"/>
  <c r="AA322" i="9"/>
  <c r="AE322" i="9"/>
  <c r="Y815" i="9"/>
  <c r="AC815" i="9"/>
  <c r="Y188" i="9"/>
  <c r="AC188" i="9"/>
  <c r="X299" i="9"/>
  <c r="AB299" i="9"/>
  <c r="AB754" i="9"/>
  <c r="AA791" i="9"/>
  <c r="AE791" i="9"/>
  <c r="AA1417" i="9"/>
  <c r="AE1417" i="9"/>
  <c r="Y222" i="9"/>
  <c r="AC222" i="9"/>
  <c r="AB970" i="9"/>
  <c r="Y1604" i="9"/>
  <c r="AC1604" i="9"/>
  <c r="AB1238" i="9"/>
  <c r="X1238" i="9"/>
  <c r="AC457" i="9"/>
  <c r="Y457" i="9"/>
  <c r="Y599" i="9"/>
  <c r="AC599" i="9"/>
  <c r="AB899" i="9"/>
  <c r="X899" i="9"/>
  <c r="X625" i="9"/>
  <c r="AB625" i="9"/>
  <c r="Z1589" i="9"/>
  <c r="AD1589" i="9"/>
  <c r="AD1276" i="9"/>
  <c r="Z1276" i="9"/>
  <c r="Y1399" i="9"/>
  <c r="AC1399" i="9"/>
  <c r="Z1032" i="9"/>
  <c r="AD1032" i="9"/>
  <c r="AC717" i="9"/>
  <c r="Z1566" i="9"/>
  <c r="AC334" i="9"/>
  <c r="Y443" i="9"/>
  <c r="AA273" i="9"/>
  <c r="AE273" i="9"/>
  <c r="Z704" i="9"/>
  <c r="AD704" i="9"/>
  <c r="X403" i="9"/>
  <c r="AD363" i="9"/>
  <c r="Z363" i="9"/>
  <c r="AA1121" i="9"/>
  <c r="AE1121" i="9"/>
  <c r="AE874" i="9"/>
  <c r="Z1607" i="9"/>
  <c r="AD1607" i="9"/>
  <c r="AC1629" i="9"/>
  <c r="AB1385" i="9"/>
  <c r="AC960" i="9"/>
  <c r="X518" i="9"/>
  <c r="AB518" i="9"/>
  <c r="X643" i="9"/>
  <c r="AB643" i="9"/>
  <c r="Y1162" i="9"/>
  <c r="AC1162" i="9"/>
  <c r="AA546" i="9"/>
  <c r="AE546" i="9"/>
  <c r="AB1103" i="9"/>
  <c r="X1103" i="9"/>
  <c r="AC933" i="9"/>
  <c r="Y933" i="9"/>
  <c r="Z1246" i="9"/>
  <c r="AD1246" i="9"/>
  <c r="Y367" i="9"/>
  <c r="AC367" i="9"/>
  <c r="Z209" i="9"/>
  <c r="AD209" i="9"/>
  <c r="X1211" i="9"/>
  <c r="X351" i="9"/>
  <c r="AB351" i="9"/>
  <c r="AA814" i="9"/>
  <c r="AE814" i="9"/>
  <c r="AA1242" i="9"/>
  <c r="AE1242" i="9"/>
  <c r="AA482" i="9"/>
  <c r="AE482" i="9"/>
  <c r="AE1377" i="9"/>
  <c r="AA1377" i="9"/>
  <c r="X1670" i="9"/>
  <c r="Z201" i="9"/>
  <c r="AE429" i="9"/>
  <c r="AC1161" i="9"/>
  <c r="AC980" i="9"/>
  <c r="X542" i="9"/>
  <c r="AB542" i="9"/>
  <c r="X1202" i="9"/>
  <c r="AB1202" i="9"/>
  <c r="AD975" i="9"/>
  <c r="AA1412" i="9"/>
  <c r="Y248" i="9"/>
  <c r="AC248" i="9"/>
  <c r="AD703" i="9"/>
  <c r="AC1538" i="9"/>
  <c r="AE946" i="9"/>
  <c r="AE240" i="9"/>
  <c r="X741" i="9"/>
  <c r="AB741" i="9"/>
  <c r="AA1037" i="9"/>
  <c r="AE1037" i="9"/>
  <c r="X1259" i="9"/>
  <c r="AB1259" i="9"/>
  <c r="AE796" i="9"/>
  <c r="AB191" i="9"/>
  <c r="Z1292" i="9"/>
  <c r="AD1292" i="9"/>
  <c r="Z1381" i="9"/>
  <c r="AD1381" i="9"/>
  <c r="Z695" i="9"/>
  <c r="AD695" i="9"/>
  <c r="Y417" i="9"/>
  <c r="AC417" i="9"/>
  <c r="Z299" i="9"/>
  <c r="AD299" i="9"/>
  <c r="X703" i="9"/>
  <c r="AB703" i="9"/>
  <c r="AE224" i="9"/>
  <c r="Y1531" i="9"/>
  <c r="AC380" i="9"/>
  <c r="X596" i="9"/>
  <c r="AD1342" i="9"/>
  <c r="Z1368" i="9"/>
  <c r="AD1368" i="9"/>
  <c r="AD547" i="9"/>
  <c r="AD995" i="9"/>
  <c r="Z995" i="9"/>
  <c r="AB940" i="9"/>
  <c r="AD1512" i="9"/>
  <c r="Z227" i="9"/>
  <c r="AD227" i="9"/>
  <c r="Y579" i="9"/>
  <c r="AC579" i="9"/>
  <c r="AA603" i="9"/>
  <c r="AE603" i="9"/>
  <c r="AA864" i="9"/>
  <c r="AE864" i="9"/>
  <c r="X566" i="9"/>
  <c r="AB566" i="9"/>
  <c r="Z1554" i="9"/>
  <c r="AD1554" i="9"/>
  <c r="AC1196" i="9"/>
  <c r="AC767" i="9"/>
  <c r="AB840" i="9"/>
  <c r="X231" i="9"/>
  <c r="AB231" i="9"/>
  <c r="AA1564" i="9"/>
  <c r="AE1564" i="9"/>
  <c r="AD219" i="9"/>
  <c r="AE421" i="9"/>
  <c r="Z1540" i="9"/>
  <c r="AD1540" i="9"/>
  <c r="AD218" i="9"/>
  <c r="AC995" i="9"/>
  <c r="AB733" i="9"/>
  <c r="X767" i="9"/>
  <c r="Y433" i="9"/>
  <c r="AC433" i="9"/>
  <c r="Y895" i="9"/>
  <c r="AC895" i="9"/>
  <c r="Y210" i="9"/>
  <c r="AC210" i="9"/>
  <c r="X290" i="9"/>
  <c r="AC1536" i="9"/>
  <c r="AC850" i="9"/>
  <c r="AA599" i="9"/>
  <c r="AE599" i="9"/>
  <c r="Y1229" i="9"/>
  <c r="AC1229" i="9"/>
  <c r="X569" i="9"/>
  <c r="AB569" i="9"/>
  <c r="AA359" i="9"/>
  <c r="AE359" i="9"/>
  <c r="X1047" i="9"/>
  <c r="AB1047" i="9"/>
  <c r="X1275" i="9"/>
  <c r="AB1275" i="9"/>
  <c r="Y1089" i="9"/>
  <c r="AB437" i="9"/>
  <c r="AC1175" i="9"/>
  <c r="Z1569" i="9"/>
  <c r="X1073" i="9"/>
  <c r="X652" i="9"/>
  <c r="AB652" i="9"/>
  <c r="AA1016" i="9"/>
  <c r="AE1016" i="9"/>
  <c r="AC1491" i="9"/>
  <c r="Y1491" i="9"/>
  <c r="X1129" i="9"/>
  <c r="AB1129" i="9"/>
  <c r="Z1492" i="9"/>
  <c r="AD1492" i="9"/>
  <c r="AE1245" i="9"/>
  <c r="AA1245" i="9"/>
  <c r="Z1063" i="9"/>
  <c r="AD1063" i="9"/>
  <c r="AA1140" i="9"/>
  <c r="AC655" i="9"/>
  <c r="Y655" i="9"/>
  <c r="X1063" i="9"/>
  <c r="AB1063" i="9"/>
  <c r="AD1412" i="9"/>
  <c r="Z1412" i="9"/>
  <c r="X867" i="9"/>
  <c r="AB867" i="9"/>
  <c r="Y697" i="9"/>
  <c r="AC697" i="9"/>
  <c r="AA645" i="9"/>
  <c r="AE645" i="9"/>
  <c r="X1268" i="9"/>
  <c r="AB1268" i="9"/>
  <c r="AA931" i="9"/>
  <c r="AE931" i="9"/>
  <c r="AA1159" i="9"/>
  <c r="AE1159" i="9"/>
  <c r="X1225" i="9"/>
  <c r="AB1225" i="9"/>
  <c r="Y1031" i="9"/>
  <c r="AC1031" i="9"/>
  <c r="AA432" i="9"/>
  <c r="AE432" i="9"/>
  <c r="Z1377" i="9"/>
  <c r="AC1539" i="9"/>
  <c r="AD818" i="9"/>
  <c r="X1477" i="9"/>
  <c r="Y1556" i="9"/>
  <c r="AA830" i="9"/>
  <c r="Y231" i="9"/>
  <c r="AC231" i="9"/>
  <c r="AE1507" i="9"/>
  <c r="AA1507" i="9"/>
  <c r="Z1479" i="9"/>
  <c r="AD1479" i="9"/>
  <c r="X877" i="9"/>
  <c r="AB877" i="9"/>
  <c r="AD291" i="9"/>
  <c r="Z1303" i="9"/>
  <c r="AE783" i="9"/>
  <c r="AC1063" i="9"/>
  <c r="Y386" i="9"/>
  <c r="AC386" i="9"/>
  <c r="Y1357" i="9"/>
  <c r="AC1357" i="9"/>
  <c r="AC950" i="9"/>
  <c r="Y950" i="9"/>
  <c r="Z1131" i="9"/>
  <c r="AD287" i="9"/>
  <c r="AC1484" i="9"/>
  <c r="Y1647" i="9"/>
  <c r="AD1195" i="9"/>
  <c r="AE1289" i="9"/>
  <c r="AB890" i="9"/>
  <c r="AD1397" i="9"/>
  <c r="AB1343" i="9"/>
  <c r="AE840" i="9"/>
  <c r="AA1529" i="9"/>
  <c r="AE1529" i="9"/>
  <c r="AD1034" i="9"/>
  <c r="AB743" i="9"/>
  <c r="Z1191" i="9"/>
  <c r="AD1191" i="9"/>
  <c r="AD208" i="9"/>
  <c r="AB1415" i="9"/>
  <c r="Z902" i="9"/>
  <c r="AC227" i="9"/>
  <c r="AE627" i="9"/>
  <c r="AC1340" i="9"/>
  <c r="AD1262" i="9"/>
  <c r="AD1356" i="9"/>
  <c r="AD1225" i="9"/>
  <c r="AE1567" i="9"/>
  <c r="AE1539" i="9"/>
  <c r="AB1098" i="9"/>
  <c r="AE1051" i="9"/>
  <c r="AD1506" i="9"/>
  <c r="AD1089" i="9"/>
  <c r="AE1130" i="9"/>
  <c r="AD1683" i="9"/>
  <c r="AE1389" i="9"/>
  <c r="AE560" i="9"/>
  <c r="AD763" i="9"/>
  <c r="AE947" i="9"/>
  <c r="AB270" i="9"/>
  <c r="AB583" i="9"/>
  <c r="AD667" i="9"/>
  <c r="AC830" i="9"/>
  <c r="AB1577" i="9"/>
  <c r="AE1038" i="9"/>
  <c r="Y583" i="9"/>
  <c r="AB1194" i="9"/>
  <c r="X1271" i="9"/>
  <c r="AB1230" i="9"/>
  <c r="AB661" i="9"/>
  <c r="AE1531" i="9"/>
  <c r="AD1572" i="9"/>
  <c r="AB698" i="9"/>
  <c r="AB680" i="9"/>
  <c r="Z896" i="9"/>
  <c r="AA896" i="9"/>
  <c r="AB405" i="9"/>
  <c r="AD671" i="9"/>
  <c r="AD665" i="9"/>
  <c r="AE1521" i="9"/>
  <c r="AD1427" i="9"/>
  <c r="AC1080" i="9"/>
  <c r="AB944" i="9"/>
  <c r="AE257" i="9"/>
  <c r="AA257" i="9"/>
  <c r="Y262" i="9"/>
  <c r="AA1502" i="9"/>
  <c r="AE1502" i="9"/>
  <c r="Y1035" i="9"/>
  <c r="AC1035" i="9"/>
  <c r="AB339" i="9"/>
  <c r="AD730" i="9"/>
  <c r="Z1363" i="9"/>
  <c r="AD1363" i="9"/>
  <c r="X1147" i="9"/>
  <c r="AB1147" i="9"/>
  <c r="AD800" i="9"/>
  <c r="AA526" i="9"/>
  <c r="AE526" i="9"/>
  <c r="AB330" i="9"/>
  <c r="X330" i="9"/>
  <c r="Y1187" i="9"/>
  <c r="AC1187" i="9"/>
  <c r="X489" i="9"/>
  <c r="AB489" i="9"/>
  <c r="AA515" i="9"/>
  <c r="AE515" i="9"/>
  <c r="Y431" i="9"/>
  <c r="AD989" i="9"/>
  <c r="AB527" i="9"/>
  <c r="AA1294" i="9"/>
  <c r="AE1500" i="9"/>
  <c r="AB742" i="9"/>
  <c r="AE1601" i="9"/>
  <c r="AC992" i="9"/>
  <c r="Y992" i="9"/>
  <c r="AE798" i="9"/>
  <c r="Z1470" i="9"/>
  <c r="AD1470" i="9"/>
  <c r="AA1027" i="9"/>
  <c r="AE1027" i="9"/>
  <c r="AB348" i="9"/>
  <c r="X1427" i="9"/>
  <c r="AB1427" i="9"/>
  <c r="AE245" i="9"/>
  <c r="AA245" i="9"/>
  <c r="AA412" i="9"/>
  <c r="AE412" i="9"/>
  <c r="Y796" i="9"/>
  <c r="AC796" i="9"/>
  <c r="AA1496" i="9"/>
  <c r="AE1496" i="9"/>
  <c r="AB1142" i="9"/>
  <c r="AE971" i="9"/>
  <c r="AC605" i="9"/>
  <c r="AB1447" i="9"/>
  <c r="Y793" i="9"/>
  <c r="AC793" i="9"/>
  <c r="AA738" i="9"/>
  <c r="AE738" i="9"/>
  <c r="Y1393" i="9"/>
  <c r="AC1393" i="9"/>
  <c r="Y463" i="9"/>
  <c r="AC463" i="9"/>
  <c r="AA1645" i="9"/>
  <c r="AE1645" i="9"/>
  <c r="AE1533" i="9"/>
  <c r="AA1533" i="9"/>
  <c r="X590" i="9"/>
  <c r="AB590" i="9"/>
  <c r="Y560" i="9"/>
  <c r="AC560" i="9"/>
  <c r="Z1627" i="9"/>
  <c r="AD1627" i="9"/>
  <c r="Z971" i="9"/>
  <c r="AD971" i="9"/>
  <c r="Z1564" i="9"/>
  <c r="AD1564" i="9"/>
  <c r="Z1515" i="9"/>
  <c r="AD1515" i="9"/>
  <c r="Y1498" i="9"/>
  <c r="AC1498" i="9"/>
  <c r="X831" i="9"/>
  <c r="AE885" i="9"/>
  <c r="X345" i="9"/>
  <c r="AB345" i="9"/>
  <c r="AB219" i="9"/>
  <c r="AD262" i="9"/>
  <c r="X248" i="9"/>
  <c r="AB248" i="9"/>
  <c r="AC219" i="9"/>
  <c r="AE662" i="9"/>
  <c r="X493" i="9"/>
  <c r="AB493" i="9"/>
  <c r="AC1416" i="9"/>
  <c r="AA1686" i="9"/>
  <c r="X307" i="9"/>
  <c r="AB307" i="9"/>
  <c r="AA591" i="9"/>
  <c r="Y224" i="9"/>
  <c r="AC224" i="9"/>
  <c r="AB1681" i="9"/>
  <c r="X966" i="9"/>
  <c r="AB966" i="9"/>
  <c r="Y1599" i="9"/>
  <c r="AC1599" i="9"/>
  <c r="Y1524" i="9"/>
  <c r="AC1524" i="9"/>
  <c r="AD798" i="9"/>
  <c r="AB954" i="9"/>
  <c r="AD877" i="9"/>
  <c r="AC533" i="9"/>
  <c r="X1355" i="9"/>
  <c r="AB1355" i="9"/>
  <c r="AE636" i="9"/>
  <c r="AB1398" i="9"/>
  <c r="Y382" i="9"/>
  <c r="AC382" i="9"/>
  <c r="Y1112" i="9"/>
  <c r="AC1112" i="9"/>
  <c r="X1374" i="9"/>
  <c r="AB1374" i="9"/>
  <c r="X421" i="9"/>
  <c r="AB421" i="9"/>
  <c r="AB790" i="9"/>
  <c r="X463" i="9"/>
  <c r="AB463" i="9"/>
  <c r="Z557" i="9"/>
  <c r="AD557" i="9"/>
  <c r="Y339" i="9"/>
  <c r="AC339" i="9"/>
  <c r="X1313" i="9"/>
  <c r="AB1313" i="9"/>
  <c r="X914" i="9"/>
  <c r="AB914" i="9"/>
  <c r="Z1003" i="9"/>
  <c r="AD1003" i="9"/>
  <c r="Z803" i="9"/>
  <c r="AD803" i="9"/>
  <c r="Y1076" i="9"/>
  <c r="AC1076" i="9"/>
  <c r="AE1030" i="9"/>
  <c r="AA1030" i="9"/>
  <c r="AA260" i="9"/>
  <c r="AE260" i="9"/>
  <c r="X271" i="9"/>
  <c r="AB271" i="9"/>
  <c r="X347" i="9"/>
  <c r="AB347" i="9"/>
  <c r="Z1495" i="9"/>
  <c r="AD1495" i="9"/>
  <c r="Z1455" i="9"/>
  <c r="AD1455" i="9"/>
  <c r="Z1382" i="9"/>
  <c r="AD1382" i="9"/>
  <c r="Z467" i="9"/>
  <c r="AD467" i="9"/>
  <c r="AE583" i="9"/>
  <c r="AA583" i="9"/>
  <c r="AA530" i="9"/>
  <c r="AE530" i="9"/>
  <c r="Y1073" i="9"/>
  <c r="AC1073" i="9"/>
  <c r="Z424" i="9"/>
  <c r="AD424" i="9"/>
  <c r="X296" i="9"/>
  <c r="AB296" i="9"/>
  <c r="X1653" i="9"/>
  <c r="AB1653" i="9"/>
  <c r="Z1040" i="9"/>
  <c r="AC719" i="9"/>
  <c r="AC841" i="9"/>
  <c r="AB244" i="9"/>
  <c r="X244" i="9"/>
  <c r="AE668" i="9"/>
  <c r="AD1259" i="9"/>
  <c r="X1644" i="9"/>
  <c r="AB1644" i="9"/>
  <c r="Z797" i="9"/>
  <c r="AD797" i="9"/>
  <c r="Y1028" i="9"/>
  <c r="AC1028" i="9"/>
  <c r="AC1426" i="9"/>
  <c r="Y1426" i="9"/>
  <c r="X1083" i="9"/>
  <c r="AB1083" i="9"/>
  <c r="AB343" i="9"/>
  <c r="AC1276" i="9"/>
  <c r="AE1348" i="9"/>
  <c r="AE283" i="9"/>
  <c r="Y491" i="9"/>
  <c r="AC491" i="9"/>
  <c r="X683" i="9"/>
  <c r="AB683" i="9"/>
  <c r="X1389" i="9"/>
  <c r="AB1389" i="9"/>
  <c r="X959" i="9"/>
  <c r="AB959" i="9"/>
  <c r="Z1458" i="9"/>
  <c r="AD1458" i="9"/>
  <c r="X465" i="9"/>
  <c r="AB465" i="9"/>
  <c r="AD1108" i="9"/>
  <c r="Y1503" i="9"/>
  <c r="AC1503" i="9"/>
  <c r="X1137" i="9"/>
  <c r="AB1137" i="9"/>
  <c r="AD820" i="9"/>
  <c r="Z820" i="9"/>
  <c r="AB1562" i="9"/>
  <c r="X1562" i="9"/>
  <c r="AE1184" i="9"/>
  <c r="AA1323" i="9"/>
  <c r="AE1323" i="9"/>
  <c r="AC1375" i="9"/>
  <c r="AE1300" i="9"/>
  <c r="AA1300" i="9"/>
  <c r="Z1393" i="9"/>
  <c r="AD1393" i="9"/>
  <c r="Y979" i="9"/>
  <c r="AC979" i="9"/>
  <c r="AA1540" i="9"/>
  <c r="AE1540" i="9"/>
  <c r="Y685" i="9"/>
  <c r="AB1185" i="9"/>
  <c r="X1185" i="9"/>
  <c r="AB1109" i="9"/>
  <c r="X1109" i="9"/>
  <c r="X354" i="9"/>
  <c r="AB354" i="9"/>
  <c r="AE800" i="9"/>
  <c r="AA747" i="9"/>
  <c r="AD1502" i="9"/>
  <c r="AC825" i="9"/>
  <c r="AD513" i="9"/>
  <c r="Y1537" i="9"/>
  <c r="AB969" i="9"/>
  <c r="X969" i="9"/>
  <c r="AB739" i="9"/>
  <c r="Y1223" i="9"/>
  <c r="AC1223" i="9"/>
  <c r="Z1150" i="9"/>
  <c r="AD1150" i="9"/>
  <c r="AA949" i="9"/>
  <c r="AE949" i="9"/>
  <c r="AE1623" i="9"/>
  <c r="AA1623" i="9"/>
  <c r="AC810" i="9"/>
  <c r="AC820" i="9"/>
  <c r="AA193" i="9"/>
  <c r="AE193" i="9"/>
  <c r="AA1680" i="9"/>
  <c r="AE1680" i="9"/>
  <c r="Z1288" i="9"/>
  <c r="AD1288" i="9"/>
  <c r="Z606" i="9"/>
  <c r="AD606" i="9"/>
  <c r="Y898" i="9"/>
  <c r="AC898" i="9"/>
  <c r="AA1492" i="9"/>
  <c r="AE1492" i="9"/>
  <c r="Y703" i="9"/>
  <c r="AC703" i="9"/>
  <c r="AC264" i="9"/>
  <c r="Y194" i="9"/>
  <c r="AC194" i="9"/>
  <c r="Y693" i="9"/>
  <c r="AC693" i="9"/>
  <c r="AA1374" i="9"/>
  <c r="AE1374" i="9"/>
  <c r="Z856" i="9"/>
  <c r="AD856" i="9"/>
  <c r="X262" i="9"/>
  <c r="AB262" i="9"/>
  <c r="Z1118" i="9"/>
  <c r="AD1118" i="9"/>
  <c r="AC469" i="9"/>
  <c r="AB276" i="9"/>
  <c r="AD297" i="9"/>
  <c r="X1269" i="9"/>
  <c r="AD612" i="9"/>
  <c r="AB211" i="9"/>
  <c r="AE1118" i="9"/>
  <c r="AB1342" i="9"/>
  <c r="AE699" i="9"/>
  <c r="AD850" i="9"/>
  <c r="Z850" i="9"/>
  <c r="Y608" i="9"/>
  <c r="AC608" i="9"/>
  <c r="Y1027" i="9"/>
  <c r="AC1027" i="9"/>
  <c r="AD713" i="9"/>
  <c r="AB1469" i="9"/>
  <c r="AA1059" i="9"/>
  <c r="AE1059" i="9"/>
  <c r="AE1422" i="9"/>
  <c r="AA1422" i="9"/>
  <c r="AD762" i="9"/>
  <c r="AB1634" i="9"/>
  <c r="X1634" i="9"/>
  <c r="X1428" i="9"/>
  <c r="AB1428" i="9"/>
  <c r="AB366" i="9"/>
  <c r="X366" i="9"/>
  <c r="Y652" i="9"/>
  <c r="AC652" i="9"/>
  <c r="Y519" i="9"/>
  <c r="AC519" i="9"/>
  <c r="X1492" i="9"/>
  <c r="AB1492" i="9"/>
  <c r="AE383" i="9"/>
  <c r="AB1475" i="9"/>
  <c r="AE353" i="9"/>
  <c r="AA353" i="9"/>
  <c r="AD1370" i="9"/>
  <c r="Y1129" i="9"/>
  <c r="AC1129" i="9"/>
  <c r="X898" i="9"/>
  <c r="AB898" i="9"/>
  <c r="Y772" i="9"/>
  <c r="AC772" i="9"/>
  <c r="AE1320" i="9"/>
  <c r="AA1320" i="9"/>
  <c r="Z1476" i="9"/>
  <c r="AD1476" i="9"/>
  <c r="Z1635" i="9"/>
  <c r="AD1635" i="9"/>
  <c r="Z224" i="9"/>
  <c r="AD224" i="9"/>
  <c r="X1478" i="9"/>
  <c r="AB1478" i="9"/>
  <c r="AA459" i="9"/>
  <c r="AE459" i="9"/>
  <c r="X854" i="9"/>
  <c r="AB854" i="9"/>
  <c r="Z1601" i="9"/>
  <c r="AD1601" i="9"/>
  <c r="AC1200" i="9"/>
  <c r="AC257" i="9"/>
  <c r="AA312" i="9"/>
  <c r="AE312" i="9"/>
  <c r="AE818" i="9"/>
  <c r="AA818" i="9"/>
  <c r="AA824" i="9"/>
  <c r="AE824" i="9"/>
  <c r="AD430" i="9"/>
  <c r="Z430" i="9"/>
  <c r="X928" i="9"/>
  <c r="AB928" i="9"/>
  <c r="Y736" i="9"/>
  <c r="AC736" i="9"/>
  <c r="Z312" i="9"/>
  <c r="AD312" i="9"/>
  <c r="Z251" i="9"/>
  <c r="AD251" i="9"/>
  <c r="X1253" i="9"/>
  <c r="AB1253" i="9"/>
  <c r="AA1259" i="9"/>
  <c r="AE1259" i="9"/>
  <c r="Z426" i="9"/>
  <c r="AD426" i="9"/>
  <c r="Y1617" i="9"/>
  <c r="AC1617" i="9"/>
  <c r="AA1421" i="9"/>
  <c r="AE1421" i="9"/>
  <c r="Y395" i="9"/>
  <c r="AC395" i="9"/>
  <c r="AC868" i="9"/>
  <c r="Y868" i="9"/>
  <c r="AC988" i="9"/>
  <c r="Y988" i="9"/>
  <c r="AE820" i="9"/>
  <c r="AA820" i="9"/>
  <c r="AB736" i="9"/>
  <c r="AC1313" i="9"/>
  <c r="Y1322" i="9"/>
  <c r="Y253" i="9"/>
  <c r="AD955" i="9"/>
  <c r="AA916" i="9"/>
  <c r="AA544" i="9"/>
  <c r="AE544" i="9"/>
  <c r="Y1684" i="9"/>
  <c r="AC1684" i="9"/>
  <c r="X861" i="9"/>
  <c r="AB861" i="9"/>
  <c r="AB1015" i="9"/>
  <c r="X1015" i="9"/>
  <c r="Y1338" i="9"/>
  <c r="AC1338" i="9"/>
  <c r="X958" i="9"/>
  <c r="AB958" i="9"/>
  <c r="Z1161" i="9"/>
  <c r="AD1161" i="9"/>
  <c r="AB1038" i="9"/>
  <c r="Z222" i="9"/>
  <c r="AD222" i="9"/>
  <c r="Z750" i="9"/>
  <c r="AD750" i="9"/>
  <c r="Y1061" i="9"/>
  <c r="AC1061" i="9"/>
  <c r="AA1432" i="9"/>
  <c r="AE1432" i="9"/>
  <c r="Y1166" i="9"/>
  <c r="AC1166" i="9"/>
  <c r="Z1128" i="9"/>
  <c r="AD1128" i="9"/>
  <c r="AE1411" i="9"/>
  <c r="AA1411" i="9"/>
  <c r="Z773" i="9"/>
  <c r="AD773" i="9"/>
  <c r="Y378" i="9"/>
  <c r="AC378" i="9"/>
  <c r="Y1048" i="9"/>
  <c r="AC1048" i="9"/>
  <c r="Z1654" i="9"/>
  <c r="AD1654" i="9"/>
  <c r="Y818" i="9"/>
  <c r="AC818" i="9"/>
  <c r="AA1244" i="9"/>
  <c r="AE1244" i="9"/>
  <c r="Y896" i="9"/>
  <c r="AC896" i="9"/>
  <c r="X915" i="9"/>
  <c r="AB915" i="9"/>
  <c r="AD285" i="9"/>
  <c r="Z285" i="9"/>
  <c r="AA1003" i="9"/>
  <c r="AE1003" i="9"/>
  <c r="Y447" i="9"/>
  <c r="AC447" i="9"/>
  <c r="Z1670" i="9"/>
  <c r="AD1670" i="9"/>
  <c r="Y1142" i="9"/>
  <c r="AC1142" i="9"/>
  <c r="AA1599" i="9"/>
  <c r="AE1599" i="9"/>
  <c r="X1579" i="9"/>
  <c r="AB1579" i="9"/>
  <c r="Y1359" i="9"/>
  <c r="AC1359" i="9"/>
  <c r="AC788" i="9"/>
  <c r="Y788" i="9"/>
  <c r="AA484" i="9"/>
  <c r="AE484" i="9"/>
  <c r="AD885" i="9"/>
  <c r="Y1450" i="9"/>
  <c r="AC1450" i="9"/>
  <c r="AB952" i="9"/>
  <c r="AE1431" i="9"/>
  <c r="Z859" i="9"/>
  <c r="AD859" i="9"/>
  <c r="Z257" i="9"/>
  <c r="AD257" i="9"/>
  <c r="AA1082" i="9"/>
  <c r="AE1082" i="9"/>
  <c r="X1518" i="9"/>
  <c r="AB1518" i="9"/>
  <c r="X1085" i="9"/>
  <c r="AB1085" i="9"/>
  <c r="Z1081" i="9"/>
  <c r="AD1081" i="9"/>
  <c r="Y958" i="9"/>
  <c r="AC958" i="9"/>
  <c r="AC1520" i="9"/>
  <c r="AA1161" i="9"/>
  <c r="AE1161" i="9"/>
  <c r="Y918" i="9"/>
  <c r="AC918" i="9"/>
  <c r="Z1432" i="9"/>
  <c r="AD1432" i="9"/>
  <c r="X280" i="9"/>
  <c r="AB280" i="9"/>
  <c r="AD652" i="9"/>
  <c r="Z652" i="9"/>
  <c r="X378" i="9"/>
  <c r="AB378" i="9"/>
  <c r="AD1244" i="9"/>
  <c r="AB1099" i="9"/>
  <c r="AE1192" i="9"/>
  <c r="AD1389" i="9"/>
  <c r="AC1565" i="9"/>
  <c r="AB1561" i="9"/>
  <c r="AB511" i="9"/>
  <c r="AB1201" i="9"/>
  <c r="AB1481" i="9"/>
  <c r="AC769" i="9"/>
  <c r="AD1672" i="9"/>
  <c r="AD436" i="9"/>
  <c r="AD670" i="9"/>
  <c r="AE617" i="9"/>
  <c r="AD840" i="9"/>
  <c r="AE506" i="9"/>
  <c r="AD1421" i="9"/>
  <c r="AD953" i="9"/>
  <c r="AB379" i="9"/>
  <c r="AD1439" i="9"/>
  <c r="AB1390" i="9"/>
  <c r="AE1556" i="9"/>
  <c r="AD560" i="9"/>
  <c r="AE1058" i="9"/>
  <c r="AB1565" i="9"/>
  <c r="AD1211" i="9"/>
  <c r="AC453" i="9"/>
  <c r="AD710" i="9"/>
  <c r="AB1468" i="9"/>
  <c r="AE401" i="9"/>
  <c r="AE279" i="9"/>
  <c r="AB227" i="9"/>
  <c r="AC637" i="9"/>
  <c r="AD1278" i="9"/>
  <c r="AC1271" i="9"/>
  <c r="Z759" i="9"/>
  <c r="Z396" i="9"/>
  <c r="Y1606" i="9"/>
  <c r="AC1324" i="9"/>
  <c r="AE480" i="9"/>
  <c r="AB1183" i="9"/>
  <c r="AE637" i="9"/>
  <c r="AD690" i="9"/>
  <c r="Z990" i="9"/>
  <c r="AC938" i="9"/>
  <c r="AD1152" i="9"/>
  <c r="Z599" i="9"/>
  <c r="AD965" i="9"/>
  <c r="AD1519" i="9"/>
  <c r="AE596" i="9"/>
  <c r="AB897" i="9"/>
  <c r="AD1078" i="9"/>
  <c r="AE1252" i="9"/>
  <c r="AE601" i="9"/>
  <c r="AC1535" i="9"/>
  <c r="AB1263" i="9"/>
  <c r="AD494" i="9"/>
  <c r="AE1024" i="9"/>
  <c r="AC1024" i="9"/>
  <c r="AB1241" i="9"/>
  <c r="AC1558" i="9"/>
  <c r="AB1356" i="9"/>
  <c r="AD1643" i="9"/>
  <c r="AB720" i="9"/>
  <c r="AE945" i="9"/>
  <c r="AE837" i="9"/>
  <c r="AC461" i="9"/>
  <c r="AD1062" i="9"/>
  <c r="AD220" i="9"/>
  <c r="AD232" i="9"/>
  <c r="AE781" i="9"/>
  <c r="AC890" i="9"/>
  <c r="AC1260" i="9"/>
  <c r="X1237" i="9"/>
  <c r="AD548" i="9"/>
  <c r="AC320" i="9"/>
  <c r="AB1437" i="9"/>
  <c r="AC1133" i="9"/>
  <c r="AD404" i="9"/>
  <c r="AC1543" i="9"/>
  <c r="AB584" i="9"/>
  <c r="AD1181" i="9"/>
  <c r="AD1036" i="9"/>
  <c r="AE1554" i="9"/>
  <c r="AB1079" i="9"/>
  <c r="AC1278" i="9"/>
  <c r="AE1201" i="9"/>
  <c r="AD1417" i="9"/>
  <c r="AE346" i="9"/>
  <c r="AE1281" i="9"/>
  <c r="AE1679" i="9"/>
  <c r="AE1146" i="9"/>
  <c r="AB1274" i="9"/>
  <c r="AB559" i="9"/>
  <c r="AD991" i="9"/>
  <c r="AB1089" i="9"/>
  <c r="AB1069" i="9"/>
  <c r="AB700" i="9"/>
  <c r="AB984" i="9"/>
  <c r="AC1110" i="9"/>
  <c r="AB456" i="9"/>
  <c r="AB949" i="9"/>
  <c r="AE778" i="9"/>
  <c r="AE1619" i="9"/>
  <c r="AD1456" i="9"/>
  <c r="AB1388" i="9"/>
  <c r="AC1670" i="9"/>
  <c r="AD498" i="9"/>
  <c r="AB1627" i="9"/>
  <c r="Z807" i="9"/>
  <c r="AB1686" i="9"/>
  <c r="AC1138" i="9"/>
  <c r="AC1152" i="9"/>
  <c r="AD1266" i="9"/>
  <c r="AB1572" i="9"/>
  <c r="AB1315" i="9"/>
  <c r="AD1281" i="9"/>
  <c r="Y342" i="9"/>
  <c r="AE208" i="9"/>
  <c r="AA511" i="9"/>
  <c r="X349" i="9"/>
  <c r="AB349" i="9"/>
  <c r="Z674" i="9"/>
  <c r="AD674" i="9"/>
  <c r="AE677" i="9"/>
  <c r="AC1687" i="9"/>
  <c r="X1535" i="9"/>
  <c r="AB1535" i="9"/>
  <c r="AD1646" i="9"/>
  <c r="Y923" i="9"/>
  <c r="AC923" i="9"/>
  <c r="Z895" i="9"/>
  <c r="AD895" i="9"/>
  <c r="AC1672" i="9"/>
  <c r="AB1553" i="9"/>
  <c r="Z1084" i="9"/>
  <c r="AD1084" i="9"/>
  <c r="AB1567" i="9"/>
  <c r="AC1303" i="9"/>
  <c r="AB1278" i="9"/>
  <c r="X1403" i="9"/>
  <c r="AB1403" i="9"/>
  <c r="AC1443" i="9"/>
  <c r="AC1533" i="9"/>
  <c r="AE777" i="9"/>
  <c r="AA777" i="9"/>
  <c r="AE1382" i="9"/>
  <c r="AD1214" i="9"/>
  <c r="Y720" i="9"/>
  <c r="AC720" i="9"/>
  <c r="X1336" i="9"/>
  <c r="AB1336" i="9"/>
  <c r="X1104" i="9"/>
  <c r="AB1104" i="9"/>
  <c r="X679" i="9"/>
  <c r="AB679" i="9"/>
  <c r="AD1129" i="9"/>
  <c r="AD380" i="9"/>
  <c r="Y1189" i="9"/>
  <c r="AC1189" i="9"/>
  <c r="AB1138" i="9"/>
  <c r="AC1007" i="9"/>
  <c r="AD1190" i="9"/>
  <c r="AD799" i="9"/>
  <c r="Y1505" i="9"/>
  <c r="AC1505" i="9"/>
  <c r="X769" i="9"/>
  <c r="AB769" i="9"/>
  <c r="Z497" i="9"/>
  <c r="AD497" i="9"/>
  <c r="AC759" i="9"/>
  <c r="AC821" i="9"/>
  <c r="Y821" i="9"/>
  <c r="AA1151" i="9"/>
  <c r="AE1151" i="9"/>
  <c r="AB951" i="9"/>
  <c r="Z1401" i="9"/>
  <c r="AD1401" i="9"/>
  <c r="AE1006" i="9"/>
  <c r="AA1006" i="9"/>
  <c r="Y1228" i="9"/>
  <c r="AC1228" i="9"/>
  <c r="AA838" i="9"/>
  <c r="AE838" i="9"/>
  <c r="AE1517" i="9"/>
  <c r="AC1098" i="9"/>
  <c r="Y1289" i="9"/>
  <c r="AC1289" i="9"/>
  <c r="AA1410" i="9"/>
  <c r="AE1410" i="9"/>
  <c r="AC1685" i="9"/>
  <c r="AE550" i="9"/>
  <c r="AA550" i="9"/>
  <c r="Z1509" i="9"/>
  <c r="AD1509" i="9"/>
  <c r="AC1549" i="9"/>
  <c r="Y1549" i="9"/>
  <c r="X921" i="9"/>
  <c r="AB921" i="9"/>
  <c r="Y1104" i="9"/>
  <c r="AC1104" i="9"/>
  <c r="X256" i="9"/>
  <c r="AB256" i="9"/>
  <c r="Y941" i="9"/>
  <c r="AC941" i="9"/>
  <c r="AA1283" i="9"/>
  <c r="AE1283" i="9"/>
  <c r="Y1337" i="9"/>
  <c r="AC1337" i="9"/>
  <c r="AE1098" i="9"/>
  <c r="AA1642" i="9"/>
  <c r="AE1642" i="9"/>
  <c r="X1189" i="9"/>
  <c r="AB1189" i="9"/>
  <c r="X515" i="9"/>
  <c r="AB515" i="9"/>
  <c r="AA799" i="9"/>
  <c r="AE799" i="9"/>
  <c r="AB1326" i="9"/>
  <c r="AA1536" i="9"/>
  <c r="AE1536" i="9"/>
  <c r="AA976" i="9"/>
  <c r="AE976" i="9"/>
  <c r="Y413" i="9"/>
  <c r="AC413" i="9"/>
  <c r="Z1025" i="9"/>
  <c r="AD1025" i="9"/>
  <c r="Y440" i="9"/>
  <c r="AC440" i="9"/>
  <c r="X1030" i="9"/>
  <c r="AB1030" i="9"/>
  <c r="X1045" i="9"/>
  <c r="AB1045" i="9"/>
  <c r="Z1617" i="9"/>
  <c r="AD1617" i="9"/>
  <c r="AA1257" i="9"/>
  <c r="AE1257" i="9"/>
  <c r="AC573" i="9"/>
  <c r="Y573" i="9"/>
  <c r="Z997" i="9"/>
  <c r="AD997" i="9"/>
  <c r="Z1531" i="9"/>
  <c r="AD1531" i="9"/>
  <c r="Y928" i="9"/>
  <c r="AC928" i="9"/>
  <c r="X1364" i="9"/>
  <c r="AB1364" i="9"/>
  <c r="Y657" i="9"/>
  <c r="AC657" i="9"/>
  <c r="X1505" i="9"/>
  <c r="AB1505" i="9"/>
  <c r="X772" i="9"/>
  <c r="AB772" i="9"/>
  <c r="Z948" i="9"/>
  <c r="AD948" i="9"/>
  <c r="AA1278" i="9"/>
  <c r="AE1278" i="9"/>
  <c r="AB1676" i="9"/>
  <c r="X1676" i="9"/>
  <c r="AA430" i="9"/>
  <c r="AE430" i="9"/>
  <c r="Y1244" i="9"/>
  <c r="AC1244" i="9"/>
  <c r="X619" i="9"/>
  <c r="AB619" i="9"/>
  <c r="AC1559" i="9"/>
  <c r="Y1559" i="9"/>
  <c r="X828" i="9"/>
  <c r="AB828" i="9"/>
  <c r="X956" i="9"/>
  <c r="AB956" i="9"/>
  <c r="X1685" i="9"/>
  <c r="AB1685" i="9"/>
  <c r="X598" i="9"/>
  <c r="AB598" i="9"/>
  <c r="AA846" i="9"/>
  <c r="AE846" i="9"/>
  <c r="AA311" i="9"/>
  <c r="AE311" i="9"/>
  <c r="AC366" i="9"/>
  <c r="Z1101" i="9"/>
  <c r="AE1572" i="9"/>
  <c r="X1498" i="9"/>
  <c r="AD1411" i="9"/>
  <c r="Y1434" i="9"/>
  <c r="AC1434" i="9"/>
  <c r="AE1282" i="9"/>
  <c r="AD954" i="9"/>
  <c r="AE995" i="9"/>
  <c r="AE848" i="9"/>
  <c r="X1154" i="9"/>
  <c r="AB1049" i="9"/>
  <c r="AB1155" i="9"/>
  <c r="X352" i="9"/>
  <c r="AB352" i="9"/>
  <c r="X1615" i="9"/>
  <c r="AB1615" i="9"/>
  <c r="Y277" i="9"/>
  <c r="AC277" i="9"/>
  <c r="Z533" i="9"/>
  <c r="AD533" i="9"/>
  <c r="Y811" i="9"/>
  <c r="AC811" i="9"/>
  <c r="Y200" i="9"/>
  <c r="AC200" i="9"/>
  <c r="AA1015" i="9"/>
  <c r="AE1015" i="9"/>
  <c r="AA759" i="9"/>
  <c r="AE759" i="9"/>
  <c r="AB732" i="9"/>
  <c r="Z429" i="9"/>
  <c r="AD429" i="9"/>
  <c r="X267" i="9"/>
  <c r="AB267" i="9"/>
  <c r="AB1296" i="9"/>
  <c r="X1296" i="9"/>
  <c r="Y1069" i="9"/>
  <c r="AC1069" i="9"/>
  <c r="AA975" i="9"/>
  <c r="AE975" i="9"/>
  <c r="Z1189" i="9"/>
  <c r="X1039" i="9"/>
  <c r="Y1445" i="9"/>
  <c r="AC1445" i="9"/>
  <c r="Z861" i="9"/>
  <c r="AC1624" i="9"/>
  <c r="AA519" i="9"/>
  <c r="AE437" i="9"/>
  <c r="AA543" i="9"/>
  <c r="AC1171" i="9"/>
  <c r="AE868" i="9"/>
  <c r="AD729" i="9"/>
  <c r="Y1566" i="9"/>
  <c r="AB1424" i="9"/>
  <c r="Y1649" i="9"/>
  <c r="AC1147" i="9"/>
  <c r="AA1195" i="9"/>
  <c r="X550" i="9"/>
  <c r="AB550" i="9"/>
  <c r="AC1208" i="9"/>
  <c r="AA1214" i="9"/>
  <c r="AC1447" i="9"/>
  <c r="X427" i="9"/>
  <c r="AB427" i="9"/>
  <c r="AE1386" i="9"/>
  <c r="AA1386" i="9"/>
  <c r="Y1085" i="9"/>
  <c r="AC1085" i="9"/>
  <c r="Y1431" i="9"/>
  <c r="AC1431" i="9"/>
  <c r="Z401" i="9"/>
  <c r="Y483" i="9"/>
  <c r="AC483" i="9"/>
  <c r="AE768" i="9"/>
  <c r="Y335" i="9"/>
  <c r="AC335" i="9"/>
  <c r="Y1040" i="9"/>
  <c r="AC1040" i="9"/>
  <c r="AC1469" i="9"/>
  <c r="X1247" i="9"/>
  <c r="AB1247" i="9"/>
  <c r="Z719" i="9"/>
  <c r="AD719" i="9"/>
  <c r="X461" i="9"/>
  <c r="AB461" i="9"/>
  <c r="AA694" i="9"/>
  <c r="AE694" i="9"/>
  <c r="AD1162" i="9"/>
  <c r="AE1413" i="9"/>
  <c r="AB631" i="9"/>
  <c r="AA561" i="9"/>
  <c r="AE561" i="9"/>
  <c r="AA1415" i="9"/>
  <c r="AE1415" i="9"/>
  <c r="Y1079" i="9"/>
  <c r="AC1079" i="9"/>
  <c r="Z249" i="9"/>
  <c r="AD249" i="9"/>
  <c r="AA741" i="9"/>
  <c r="AE741" i="9"/>
  <c r="AA479" i="9"/>
  <c r="AE479" i="9"/>
  <c r="AB1105" i="9"/>
  <c r="X1507" i="9"/>
  <c r="AB1507" i="9"/>
  <c r="X1228" i="9"/>
  <c r="AB1228" i="9"/>
  <c r="AA714" i="9"/>
  <c r="AE714" i="9"/>
  <c r="Z532" i="9"/>
  <c r="AD532" i="9"/>
  <c r="Y789" i="9"/>
  <c r="AC789" i="9"/>
  <c r="Y256" i="9"/>
  <c r="AC256" i="9"/>
  <c r="AA1026" i="9"/>
  <c r="AE1026" i="9"/>
  <c r="AE472" i="9"/>
  <c r="AA472" i="9"/>
  <c r="AA1065" i="9"/>
  <c r="AE1065" i="9"/>
  <c r="AE703" i="9"/>
  <c r="AC374" i="9"/>
  <c r="AC1542" i="9"/>
  <c r="AC1068" i="9"/>
  <c r="AE1007" i="9"/>
  <c r="AD275" i="9"/>
  <c r="AD311" i="9"/>
  <c r="AB1166" i="9"/>
  <c r="AC1362" i="9"/>
  <c r="AE399" i="9"/>
  <c r="AA1435" i="9"/>
  <c r="AE1435" i="9"/>
  <c r="AC1374" i="9"/>
  <c r="Z1464" i="9"/>
  <c r="AD1464" i="9"/>
  <c r="AB822" i="9"/>
  <c r="X822" i="9"/>
  <c r="Z1384" i="9"/>
  <c r="AD1384" i="9"/>
  <c r="Y1572" i="9"/>
  <c r="AC1572" i="9"/>
  <c r="Z1478" i="9"/>
  <c r="AD1478" i="9"/>
  <c r="Y892" i="9"/>
  <c r="AC892" i="9"/>
  <c r="Y635" i="9"/>
  <c r="AC635" i="9"/>
  <c r="AA606" i="9"/>
  <c r="AE606" i="9"/>
  <c r="Z1425" i="9"/>
  <c r="AD1425" i="9"/>
  <c r="Z1106" i="9"/>
  <c r="AD1106" i="9"/>
  <c r="Y860" i="9"/>
  <c r="AC860" i="9"/>
  <c r="AE1296" i="9"/>
  <c r="AA1296" i="9"/>
  <c r="Z1091" i="9"/>
  <c r="AD1091" i="9"/>
  <c r="AE357" i="9"/>
  <c r="AE1442" i="9"/>
  <c r="AD808" i="9"/>
  <c r="AE1328" i="9"/>
  <c r="X1208" i="9"/>
  <c r="Z1051" i="9"/>
  <c r="AA1626" i="9"/>
  <c r="AE1626" i="9"/>
  <c r="Z472" i="9"/>
  <c r="Y1554" i="9"/>
  <c r="AC1554" i="9"/>
  <c r="AA845" i="9"/>
  <c r="AE845" i="9"/>
  <c r="AC648" i="9"/>
  <c r="AA1101" i="9"/>
  <c r="Y863" i="9"/>
  <c r="AB1346" i="9"/>
  <c r="AA592" i="9"/>
  <c r="AE592" i="9"/>
  <c r="Y774" i="9"/>
  <c r="Z435" i="9"/>
  <c r="AD435" i="9"/>
  <c r="Z1586" i="9"/>
  <c r="AD1586" i="9"/>
  <c r="Y786" i="9"/>
  <c r="AC786" i="9"/>
  <c r="AC664" i="9"/>
  <c r="Y664" i="9"/>
  <c r="X532" i="9"/>
  <c r="AB532" i="9"/>
  <c r="AD587" i="9"/>
  <c r="AC681" i="9"/>
  <c r="Y681" i="9"/>
  <c r="AD1320" i="9"/>
  <c r="Y1134" i="9"/>
  <c r="AB691" i="9"/>
  <c r="AE535" i="9"/>
  <c r="AA535" i="9"/>
  <c r="AC915" i="9"/>
  <c r="Y915" i="9"/>
  <c r="Z1027" i="9"/>
  <c r="AD1027" i="9"/>
  <c r="Z1527" i="9"/>
  <c r="AD1527" i="9"/>
  <c r="Y553" i="9"/>
  <c r="AC553" i="9"/>
  <c r="X448" i="9"/>
  <c r="AB448" i="9"/>
  <c r="AA707" i="9"/>
  <c r="AE707" i="9"/>
  <c r="Z951" i="9"/>
  <c r="AD951" i="9"/>
  <c r="Z1042" i="9"/>
  <c r="AD1042" i="9"/>
  <c r="Y762" i="9"/>
  <c r="AC762" i="9"/>
  <c r="X1068" i="9"/>
  <c r="AE1064" i="9"/>
  <c r="AE1576" i="9"/>
  <c r="AD1208" i="9"/>
  <c r="AA1068" i="9"/>
  <c r="AE1211" i="9"/>
  <c r="AD1450" i="9"/>
  <c r="AD1369" i="9"/>
  <c r="Z1205" i="9"/>
  <c r="AC1569" i="9"/>
  <c r="X1153" i="9"/>
  <c r="AB1153" i="9"/>
  <c r="Y1580" i="9"/>
  <c r="AC1580" i="9"/>
  <c r="AA1405" i="9"/>
  <c r="AE1405" i="9"/>
  <c r="Z871" i="9"/>
  <c r="AD871" i="9"/>
  <c r="AA923" i="9"/>
  <c r="AE923" i="9"/>
  <c r="AA935" i="9"/>
  <c r="AE935" i="9"/>
  <c r="Y1225" i="9"/>
  <c r="AC1225" i="9"/>
  <c r="AD734" i="9"/>
  <c r="AD654" i="9"/>
  <c r="X1358" i="9"/>
  <c r="AE1654" i="9"/>
  <c r="Z1115" i="9"/>
  <c r="X779" i="9"/>
  <c r="AE1175" i="9"/>
  <c r="AD1068" i="9"/>
  <c r="Y1422" i="9"/>
  <c r="AC1422" i="9"/>
  <c r="Y1342" i="9"/>
  <c r="AC1342" i="9"/>
  <c r="Z1239" i="9"/>
  <c r="AD1239" i="9"/>
  <c r="AA906" i="9"/>
  <c r="Z248" i="9"/>
  <c r="AD248" i="9"/>
  <c r="AA1206" i="9"/>
  <c r="AE1206" i="9"/>
  <c r="X764" i="9"/>
  <c r="AB764" i="9"/>
  <c r="AC1578" i="9"/>
  <c r="Y1578" i="9"/>
  <c r="AA396" i="9"/>
  <c r="AE396" i="9"/>
  <c r="AC631" i="9"/>
  <c r="Y631" i="9"/>
  <c r="AB998" i="9"/>
  <c r="Z443" i="9"/>
  <c r="AD443" i="9"/>
  <c r="AE1260" i="9"/>
  <c r="X1426" i="9"/>
  <c r="AE538" i="9"/>
  <c r="AD1134" i="9"/>
  <c r="AB1350" i="9"/>
  <c r="AD926" i="9"/>
  <c r="Y832" i="9"/>
  <c r="AD992" i="9"/>
  <c r="AD697" i="9"/>
  <c r="AE1637" i="9"/>
  <c r="AD362" i="9"/>
  <c r="AA1676" i="9"/>
  <c r="Y228" i="9"/>
  <c r="AC228" i="9"/>
  <c r="AD1624" i="9"/>
  <c r="X638" i="9"/>
  <c r="AB638" i="9"/>
  <c r="AA1380" i="9"/>
  <c r="AE1380" i="9"/>
  <c r="AB1177" i="9"/>
  <c r="X1177" i="9"/>
  <c r="AB1203" i="9"/>
  <c r="AD867" i="9"/>
  <c r="Z867" i="9"/>
  <c r="X1324" i="9"/>
  <c r="AB1324" i="9"/>
  <c r="X1461" i="9"/>
  <c r="AB1461" i="9"/>
  <c r="X560" i="9"/>
  <c r="AB560" i="9"/>
  <c r="AA1018" i="9"/>
  <c r="AE1018" i="9"/>
  <c r="AD677" i="9"/>
  <c r="X925" i="9"/>
  <c r="AB925" i="9"/>
  <c r="AA1299" i="9"/>
  <c r="AE1299" i="9"/>
  <c r="AA904" i="9"/>
  <c r="AE904" i="9"/>
  <c r="Z998" i="9"/>
  <c r="AD998" i="9"/>
  <c r="Y1247" i="9"/>
  <c r="AC1247" i="9"/>
  <c r="AA1009" i="9"/>
  <c r="AE1009" i="9"/>
  <c r="Z857" i="9"/>
  <c r="AD857" i="9"/>
  <c r="AD1164" i="9"/>
  <c r="Z1164" i="9"/>
  <c r="X571" i="9"/>
  <c r="AB571" i="9"/>
  <c r="X1200" i="9"/>
  <c r="AB1200" i="9"/>
  <c r="AD1413" i="9"/>
  <c r="Z1413" i="9"/>
  <c r="AB988" i="9"/>
  <c r="X988" i="9"/>
  <c r="AD668" i="9"/>
  <c r="Y316" i="9"/>
  <c r="AC316" i="9"/>
  <c r="Z1568" i="9"/>
  <c r="AD1568" i="9"/>
  <c r="AE582" i="9"/>
  <c r="AC1403" i="9"/>
  <c r="X893" i="9"/>
  <c r="AB893" i="9"/>
  <c r="AA1402" i="9"/>
  <c r="AE1402" i="9"/>
  <c r="AA740" i="9"/>
  <c r="AE740" i="9"/>
  <c r="X1533" i="9"/>
  <c r="AB1533" i="9"/>
  <c r="Z1452" i="9"/>
  <c r="AD1452" i="9"/>
  <c r="Z1511" i="9"/>
  <c r="AD1511" i="9"/>
  <c r="X941" i="9"/>
  <c r="AB941" i="9"/>
  <c r="X1486" i="9"/>
  <c r="AB1486" i="9"/>
  <c r="Y421" i="9"/>
  <c r="AC421" i="9"/>
  <c r="Z1471" i="9"/>
  <c r="AD1471" i="9"/>
  <c r="AB1058" i="9"/>
  <c r="AE1644" i="9"/>
  <c r="X491" i="9"/>
  <c r="AB491" i="9"/>
  <c r="Z596" i="9"/>
  <c r="AD596" i="9"/>
  <c r="Z1517" i="9"/>
  <c r="AD1517" i="9"/>
  <c r="AA903" i="9"/>
  <c r="AE903" i="9"/>
  <c r="AD1255" i="9"/>
  <c r="AA749" i="9"/>
  <c r="AE749" i="9"/>
  <c r="X690" i="9"/>
  <c r="AB690" i="9"/>
  <c r="Z357" i="9"/>
  <c r="AD357" i="9"/>
  <c r="X789" i="9"/>
  <c r="AB789" i="9"/>
  <c r="X1624" i="9"/>
  <c r="AB1624" i="9"/>
  <c r="AA1653" i="9"/>
  <c r="AE1653" i="9"/>
  <c r="Z1141" i="9"/>
  <c r="AD1141" i="9"/>
  <c r="AA548" i="9"/>
  <c r="AE548" i="9"/>
  <c r="Z1098" i="9"/>
  <c r="AD1098" i="9"/>
  <c r="Y998" i="9"/>
  <c r="AC998" i="9"/>
  <c r="Z1064" i="9"/>
  <c r="AD1064" i="9"/>
  <c r="Z922" i="9"/>
  <c r="AD922" i="9"/>
  <c r="Z1065" i="9"/>
  <c r="AD1065" i="9"/>
  <c r="Y1154" i="9"/>
  <c r="AC1154" i="9"/>
  <c r="Z732" i="9"/>
  <c r="AD732" i="9"/>
  <c r="AC1332" i="9"/>
  <c r="Z875" i="9"/>
  <c r="AD875" i="9"/>
  <c r="Y1327" i="9"/>
  <c r="AC1327" i="9"/>
  <c r="Y1008" i="9"/>
  <c r="AC1008" i="9"/>
  <c r="AA1464" i="9"/>
  <c r="AE1464" i="9"/>
  <c r="AA1279" i="9"/>
  <c r="AE1279" i="9"/>
  <c r="AA1091" i="9"/>
  <c r="AE1091" i="9"/>
  <c r="X1065" i="9"/>
  <c r="AA654" i="9"/>
  <c r="AE654" i="9"/>
  <c r="Y761" i="9"/>
  <c r="AC761" i="9"/>
  <c r="AA1339" i="9"/>
  <c r="AE1339" i="9"/>
  <c r="Z945" i="9"/>
  <c r="AD945" i="9"/>
  <c r="Z1593" i="9"/>
  <c r="AD1593" i="9"/>
  <c r="AA914" i="9"/>
  <c r="AE914" i="9"/>
  <c r="Y745" i="9"/>
  <c r="AC745" i="9"/>
  <c r="X892" i="9"/>
  <c r="AB892" i="9"/>
  <c r="AA1512" i="9"/>
  <c r="AE1512" i="9"/>
  <c r="X860" i="9"/>
  <c r="AB860" i="9"/>
  <c r="Z1296" i="9"/>
  <c r="AD1296" i="9"/>
  <c r="AB1353" i="9"/>
  <c r="X1353" i="9"/>
  <c r="Z914" i="9"/>
  <c r="AD914" i="9"/>
  <c r="Y515" i="9"/>
  <c r="AC517" i="9"/>
  <c r="Z538" i="9"/>
  <c r="X664" i="9"/>
  <c r="AB664" i="9"/>
  <c r="AA871" i="9"/>
  <c r="AE871" i="9"/>
  <c r="X1649" i="9"/>
  <c r="AB1649" i="9"/>
  <c r="Z393" i="9"/>
  <c r="AD393" i="9"/>
  <c r="Z1639" i="9"/>
  <c r="AD1639" i="9"/>
  <c r="Y1237" i="9"/>
  <c r="AC1237" i="9"/>
  <c r="X1196" i="9"/>
  <c r="AB1196" i="9"/>
  <c r="AB605" i="9"/>
  <c r="AE473" i="9"/>
  <c r="AD1488" i="9"/>
  <c r="AE1448" i="9"/>
  <c r="X939" i="9"/>
  <c r="AB939" i="9"/>
  <c r="Z1528" i="9"/>
  <c r="AD1528" i="9"/>
  <c r="AA951" i="9"/>
  <c r="AE951" i="9"/>
  <c r="AA872" i="9"/>
  <c r="AE872" i="9"/>
  <c r="AA1000" i="9"/>
  <c r="AE1000" i="9"/>
  <c r="AB200" i="9"/>
  <c r="Y702" i="9"/>
  <c r="AC240" i="9"/>
  <c r="X383" i="9"/>
  <c r="AB383" i="9"/>
  <c r="AC843" i="9"/>
  <c r="X226" i="9"/>
  <c r="AB226" i="9"/>
  <c r="Z1030" i="9"/>
  <c r="AD1405" i="9"/>
  <c r="AC1185" i="9"/>
  <c r="AB657" i="9"/>
  <c r="AD1372" i="9"/>
  <c r="AC723" i="9"/>
  <c r="AD473" i="9"/>
  <c r="AB233" i="9"/>
  <c r="AD192" i="9"/>
  <c r="AB863" i="9"/>
  <c r="AE1404" i="9"/>
  <c r="Z394" i="9"/>
  <c r="Z923" i="9"/>
  <c r="AC743" i="9"/>
  <c r="X317" i="9"/>
  <c r="AE1057" i="9"/>
  <c r="AE1371" i="9"/>
  <c r="AE905" i="9"/>
  <c r="AE1213" i="9"/>
  <c r="AC1436" i="9"/>
  <c r="AE1381" i="9"/>
  <c r="AB1445" i="9"/>
  <c r="AC684" i="9"/>
  <c r="AC972" i="9"/>
  <c r="AC1367" i="9"/>
  <c r="AC1049" i="9"/>
  <c r="AD696" i="9"/>
  <c r="X1199" i="9"/>
  <c r="AC230" i="9"/>
  <c r="AD712" i="9"/>
  <c r="Z712" i="9"/>
  <c r="AC1059" i="9"/>
  <c r="AA843" i="9"/>
  <c r="X1284" i="9"/>
  <c r="AC953" i="9"/>
  <c r="AE1062" i="9"/>
  <c r="AB1463" i="9"/>
  <c r="AB1086" i="9"/>
  <c r="X1086" i="9"/>
  <c r="AA1484" i="9"/>
  <c r="AE1484" i="9"/>
  <c r="AA1455" i="9"/>
  <c r="AE1455" i="9"/>
  <c r="Y1323" i="9"/>
  <c r="AC1323" i="9"/>
  <c r="AE214" i="9"/>
  <c r="AA214" i="9"/>
  <c r="Y1087" i="9"/>
  <c r="AC1087" i="9"/>
  <c r="AC857" i="9"/>
  <c r="AB955" i="9"/>
  <c r="X955" i="9"/>
  <c r="AD947" i="9"/>
  <c r="AB1547" i="9"/>
  <c r="Y1435" i="9"/>
  <c r="AC1435" i="9"/>
  <c r="AD716" i="9"/>
  <c r="Z716" i="9"/>
  <c r="AA1179" i="9"/>
  <c r="AE1179" i="9"/>
  <c r="AA1097" i="9"/>
  <c r="AE1097" i="9"/>
  <c r="AD843" i="9"/>
  <c r="AA998" i="9"/>
  <c r="AE998" i="9"/>
  <c r="Z894" i="9"/>
  <c r="AD894" i="9"/>
  <c r="X264" i="9"/>
  <c r="AB264" i="9"/>
  <c r="Y1014" i="9"/>
  <c r="AC1014" i="9"/>
  <c r="AB818" i="9"/>
  <c r="X1637" i="9"/>
  <c r="AB1637" i="9"/>
  <c r="AA927" i="9"/>
  <c r="AE927" i="9"/>
  <c r="Z962" i="9"/>
  <c r="AD962" i="9"/>
  <c r="AA1304" i="9"/>
  <c r="AE1304" i="9"/>
  <c r="Z1159" i="9"/>
  <c r="AD1159" i="9"/>
  <c r="AA1462" i="9"/>
  <c r="AE1462" i="9"/>
  <c r="AD1283" i="9"/>
  <c r="Y1600" i="9"/>
  <c r="AC1600" i="9"/>
  <c r="Z821" i="9"/>
  <c r="AD821" i="9"/>
  <c r="AA1594" i="9"/>
  <c r="AE1594" i="9"/>
  <c r="AA640" i="9"/>
  <c r="AE640" i="9"/>
  <c r="Z1145" i="9"/>
  <c r="AD1145" i="9"/>
  <c r="X1590" i="9"/>
  <c r="AB1590" i="9"/>
  <c r="AA1478" i="9"/>
  <c r="AE1478" i="9"/>
  <c r="AA729" i="9"/>
  <c r="AE729" i="9"/>
  <c r="AA1255" i="9"/>
  <c r="X673" i="9"/>
  <c r="AB673" i="9"/>
  <c r="Y1666" i="9"/>
  <c r="AC1666" i="9"/>
  <c r="Z1043" i="9"/>
  <c r="AD1043" i="9"/>
  <c r="Z1544" i="9"/>
  <c r="AD1544" i="9"/>
  <c r="AD884" i="9"/>
  <c r="AD1026" i="9"/>
  <c r="AA634" i="9"/>
  <c r="AC1621" i="9"/>
  <c r="AA1180" i="9"/>
  <c r="AE1180" i="9"/>
  <c r="Y799" i="9"/>
  <c r="AC799" i="9"/>
  <c r="Z519" i="9"/>
  <c r="AD519" i="9"/>
  <c r="AA715" i="9"/>
  <c r="AE715" i="9"/>
  <c r="Z1117" i="9"/>
  <c r="AD1117" i="9"/>
  <c r="AB809" i="9"/>
  <c r="AD601" i="9"/>
  <c r="Y683" i="9"/>
  <c r="AC683" i="9"/>
  <c r="X1570" i="9"/>
  <c r="AB1570" i="9"/>
  <c r="Z1668" i="9"/>
  <c r="AD1668" i="9"/>
  <c r="AC1394" i="9"/>
  <c r="Y1394" i="9"/>
  <c r="Y360" i="9"/>
  <c r="AC360" i="9"/>
  <c r="X735" i="9"/>
  <c r="AB735" i="9"/>
  <c r="X422" i="9"/>
  <c r="AB422" i="9"/>
  <c r="AA1117" i="9"/>
  <c r="AE1117" i="9"/>
  <c r="AE358" i="9"/>
  <c r="AC1515" i="9"/>
  <c r="Y1515" i="9"/>
  <c r="X1483" i="9"/>
  <c r="AB1483" i="9"/>
  <c r="X1580" i="9"/>
  <c r="AB1580" i="9"/>
  <c r="AA1668" i="9"/>
  <c r="AE1668" i="9"/>
  <c r="X525" i="9"/>
  <c r="AB525" i="9"/>
  <c r="AA1044" i="9"/>
  <c r="AE1044" i="9"/>
  <c r="Y1159" i="9"/>
  <c r="AC1159" i="9"/>
  <c r="AA287" i="9"/>
  <c r="AE287" i="9"/>
  <c r="AC1478" i="9"/>
  <c r="AB1595" i="9"/>
  <c r="AD811" i="9"/>
  <c r="AD706" i="9"/>
  <c r="AD240" i="9"/>
  <c r="AD1005" i="9"/>
  <c r="Z1206" i="9"/>
  <c r="AD1206" i="9"/>
  <c r="X672" i="9"/>
  <c r="AB672" i="9"/>
  <c r="AA941" i="9"/>
  <c r="AE941" i="9"/>
  <c r="Z405" i="9"/>
  <c r="AD405" i="9"/>
  <c r="Z1175" i="9"/>
  <c r="AD1175" i="9"/>
  <c r="AA856" i="9"/>
  <c r="AE856" i="9"/>
  <c r="AE784" i="9"/>
  <c r="AE1131" i="9"/>
  <c r="AE1042" i="9"/>
  <c r="AC790" i="9"/>
  <c r="AB1283" i="9"/>
  <c r="AE1359" i="9"/>
  <c r="AC1570" i="9"/>
  <c r="AC425" i="9"/>
  <c r="AE902" i="9"/>
  <c r="Y416" i="9"/>
  <c r="AC416" i="9"/>
  <c r="AB375" i="9"/>
  <c r="AC1291" i="9"/>
  <c r="AD1096" i="9"/>
  <c r="AC764" i="9"/>
  <c r="AD1644" i="9"/>
  <c r="AA1546" i="9"/>
  <c r="AE1546" i="9"/>
  <c r="Y1021" i="9"/>
  <c r="AC1021" i="9"/>
  <c r="X1131" i="9"/>
  <c r="AB1131" i="9"/>
  <c r="Y370" i="9"/>
  <c r="AC370" i="9"/>
  <c r="X1255" i="9"/>
  <c r="AB1255" i="9"/>
  <c r="AC1398" i="9"/>
  <c r="Y1398" i="9"/>
  <c r="Z580" i="9"/>
  <c r="AD580" i="9"/>
  <c r="AA681" i="9"/>
  <c r="AE681" i="9"/>
  <c r="AB1046" i="9"/>
  <c r="X1046" i="9"/>
  <c r="X868" i="9"/>
  <c r="AB868" i="9"/>
  <c r="AE1273" i="9"/>
  <c r="AE1426" i="9"/>
  <c r="AA1426" i="9"/>
  <c r="AA329" i="9"/>
  <c r="AE329" i="9"/>
  <c r="AB1499" i="9"/>
  <c r="AB936" i="9"/>
  <c r="AA854" i="9"/>
  <c r="AD714" i="9"/>
  <c r="AE593" i="9"/>
  <c r="AE1420" i="9"/>
  <c r="AE1393" i="9"/>
  <c r="X965" i="9"/>
  <c r="AD793" i="9"/>
  <c r="AE793" i="9"/>
  <c r="AE325" i="9"/>
  <c r="AA632" i="9"/>
  <c r="AC1105" i="9"/>
  <c r="Y936" i="9"/>
  <c r="AE697" i="9"/>
  <c r="AE470" i="9"/>
  <c r="AB1351" i="9"/>
  <c r="AE334" i="9"/>
  <c r="AE280" i="9"/>
  <c r="AE248" i="9"/>
  <c r="AD1228" i="9"/>
  <c r="AC1373" i="9"/>
  <c r="AC747" i="9"/>
  <c r="AD1418" i="9"/>
  <c r="AC728" i="9"/>
  <c r="AE1369" i="9"/>
  <c r="AB1054" i="9"/>
  <c r="X792" i="9"/>
  <c r="AB792" i="9"/>
  <c r="Y1051" i="9"/>
  <c r="AC606" i="9"/>
  <c r="AA1088" i="9"/>
  <c r="AE1088" i="9"/>
  <c r="AC658" i="9"/>
  <c r="Z510" i="9"/>
  <c r="AD510" i="9"/>
  <c r="AD1442" i="9"/>
  <c r="AB1568" i="9"/>
  <c r="AB1522" i="9"/>
  <c r="X1522" i="9"/>
  <c r="X478" i="9"/>
  <c r="AB478" i="9"/>
  <c r="AE1039" i="9"/>
  <c r="AD868" i="9"/>
  <c r="Z868" i="9"/>
  <c r="AB1312" i="9"/>
  <c r="AD1167" i="9"/>
  <c r="AB1504" i="9"/>
  <c r="AE1089" i="9"/>
  <c r="Y629" i="9"/>
  <c r="AC629" i="9"/>
  <c r="AA750" i="9"/>
  <c r="AE750" i="9"/>
  <c r="AA1347" i="9"/>
  <c r="AE1347" i="9"/>
  <c r="AA1568" i="9"/>
  <c r="AE1568" i="9"/>
  <c r="AB1655" i="9"/>
  <c r="Y1045" i="9"/>
  <c r="AC1045" i="9"/>
  <c r="AC883" i="9"/>
  <c r="Y883" i="9"/>
  <c r="AC1205" i="9"/>
  <c r="AC1065" i="9"/>
  <c r="AA1474" i="9"/>
  <c r="AE1474" i="9"/>
  <c r="AA997" i="9"/>
  <c r="AE997" i="9"/>
  <c r="Y900" i="9"/>
  <c r="AC900" i="9"/>
  <c r="Z927" i="9"/>
  <c r="AD927" i="9"/>
  <c r="Z1354" i="9"/>
  <c r="AD1354" i="9"/>
  <c r="Y732" i="9"/>
  <c r="AC732" i="9"/>
  <c r="AD1304" i="9"/>
  <c r="Z1304" i="9"/>
  <c r="X1002" i="9"/>
  <c r="AB1002" i="9"/>
  <c r="Y1075" i="9"/>
  <c r="AC1075" i="9"/>
  <c r="Z1448" i="9"/>
  <c r="AD1448" i="9"/>
  <c r="AA1384" i="9"/>
  <c r="AE1384" i="9"/>
  <c r="AA669" i="9"/>
  <c r="Z593" i="9"/>
  <c r="AC429" i="9"/>
  <c r="AB1359" i="9"/>
  <c r="AB711" i="9"/>
  <c r="Z1009" i="9"/>
  <c r="AD1009" i="9"/>
  <c r="Y537" i="9"/>
  <c r="AC537" i="9"/>
  <c r="X1523" i="9"/>
  <c r="AB1523" i="9"/>
  <c r="Y1499" i="9"/>
  <c r="AC1499" i="9"/>
  <c r="Z757" i="9"/>
  <c r="AD757" i="9"/>
  <c r="Z738" i="9"/>
  <c r="AD738" i="9"/>
  <c r="AD194" i="9"/>
  <c r="Y1363" i="9"/>
  <c r="AC420" i="9"/>
  <c r="AC700" i="9"/>
  <c r="AB1175" i="9"/>
  <c r="AD1072" i="9"/>
  <c r="AE888" i="9"/>
  <c r="AD683" i="9"/>
  <c r="AB758" i="9"/>
  <c r="AE1344" i="9"/>
  <c r="AB684" i="9"/>
  <c r="Y1222" i="9"/>
  <c r="AC1222" i="9"/>
  <c r="Z413" i="9"/>
  <c r="AD413" i="9"/>
  <c r="Y505" i="9"/>
  <c r="AC505" i="9"/>
  <c r="AC1602" i="9"/>
  <c r="AC1047" i="9"/>
  <c r="AB373" i="9"/>
  <c r="Z1523" i="9"/>
  <c r="AD1523" i="9"/>
  <c r="AB1110" i="9"/>
  <c r="X1110" i="9"/>
  <c r="AE713" i="9"/>
  <c r="AE757" i="9"/>
  <c r="AE1241" i="9"/>
  <c r="Z970" i="9"/>
  <c r="AE1409" i="9"/>
  <c r="AC675" i="9"/>
  <c r="AC867" i="9"/>
  <c r="AD1473" i="9"/>
  <c r="Z1080" i="9"/>
  <c r="AC757" i="9"/>
  <c r="Z1619" i="9"/>
  <c r="AE674" i="9"/>
  <c r="AE1243" i="9"/>
  <c r="AD1459" i="9"/>
  <c r="AD630" i="9"/>
  <c r="AB976" i="9"/>
  <c r="AB615" i="9"/>
  <c r="AC930" i="9"/>
  <c r="Y886" i="9"/>
  <c r="AC886" i="9"/>
  <c r="X505" i="9"/>
  <c r="AB505" i="9"/>
  <c r="X1602" i="9"/>
  <c r="AB1602" i="9"/>
  <c r="AA1002" i="9"/>
  <c r="AE1002" i="9"/>
  <c r="AC1486" i="9"/>
  <c r="AA1523" i="9"/>
  <c r="AE1523" i="9"/>
  <c r="AD876" i="9"/>
  <c r="X663" i="9"/>
  <c r="AB663" i="9"/>
  <c r="AC1576" i="9"/>
  <c r="AC661" i="9"/>
  <c r="AB257" i="9"/>
  <c r="AD743" i="9"/>
  <c r="AE1268" i="9"/>
  <c r="AE735" i="9"/>
  <c r="AE202" i="9"/>
  <c r="Y690" i="9"/>
  <c r="AC690" i="9"/>
  <c r="AD1682" i="9"/>
  <c r="AC613" i="9"/>
  <c r="Y613" i="9"/>
  <c r="Y1275" i="9"/>
  <c r="AC1275" i="9"/>
  <c r="AD711" i="9"/>
  <c r="AD212" i="9"/>
  <c r="Y1258" i="9"/>
  <c r="AE360" i="9"/>
  <c r="AA333" i="9"/>
  <c r="AE333" i="9"/>
  <c r="AB282" i="9"/>
  <c r="X336" i="9"/>
  <c r="AB336" i="9"/>
  <c r="AC798" i="9"/>
  <c r="AB1377" i="9"/>
  <c r="AA1603" i="9"/>
  <c r="AE1603" i="9"/>
  <c r="AB937" i="9"/>
  <c r="AE1562" i="9"/>
  <c r="AD1313" i="9"/>
  <c r="Z1313" i="9"/>
  <c r="Z718" i="9"/>
  <c r="AD718" i="9"/>
  <c r="Y647" i="9"/>
  <c r="AC647" i="9"/>
  <c r="X923" i="9"/>
  <c r="AB923" i="9"/>
  <c r="AA928" i="9"/>
  <c r="AE928" i="9"/>
  <c r="Z1157" i="9"/>
  <c r="AD1157" i="9"/>
  <c r="AE1534" i="9"/>
  <c r="AB1672" i="9"/>
  <c r="AD879" i="9"/>
  <c r="AB1683" i="9"/>
  <c r="AC1370" i="9"/>
  <c r="AE776" i="9"/>
  <c r="X1020" i="9"/>
  <c r="AB1020" i="9"/>
  <c r="X801" i="9"/>
  <c r="AB801" i="9"/>
  <c r="Z1148" i="9"/>
  <c r="AD1148" i="9"/>
  <c r="AE1487" i="9"/>
  <c r="Z1500" i="9"/>
  <c r="AD1500" i="9"/>
  <c r="AE1638" i="9"/>
  <c r="Z1576" i="9"/>
  <c r="AD1576" i="9"/>
  <c r="AB829" i="9"/>
  <c r="AC333" i="9"/>
  <c r="AB1025" i="9"/>
  <c r="Y660" i="9"/>
  <c r="AC660" i="9"/>
  <c r="Y1400" i="9"/>
  <c r="AC1400" i="9"/>
  <c r="Y1389" i="9"/>
  <c r="AC1389" i="9"/>
  <c r="AA1456" i="9"/>
  <c r="AE1456" i="9"/>
  <c r="X879" i="9"/>
  <c r="AB879" i="9"/>
  <c r="Y1423" i="9"/>
  <c r="AC1423" i="9"/>
  <c r="AA1176" i="9"/>
  <c r="AE1176" i="9"/>
  <c r="AB1419" i="9"/>
  <c r="AA1400" i="9"/>
  <c r="Z655" i="9"/>
  <c r="X1258" i="9"/>
  <c r="AB544" i="9"/>
  <c r="AE655" i="9"/>
  <c r="Z546" i="9"/>
  <c r="AD546" i="9"/>
  <c r="Y550" i="9"/>
  <c r="AC550" i="9"/>
  <c r="AB798" i="9"/>
  <c r="X1555" i="9"/>
  <c r="X1501" i="9"/>
  <c r="AB1501" i="9"/>
  <c r="AB977" i="9"/>
  <c r="AC1082" i="9"/>
  <c r="AD216" i="9"/>
  <c r="AA943" i="9"/>
  <c r="AE943" i="9"/>
  <c r="Y975" i="9"/>
  <c r="AC975" i="9"/>
  <c r="Z1340" i="9"/>
  <c r="AD1340" i="9"/>
  <c r="AC1514" i="9"/>
  <c r="X1520" i="9"/>
  <c r="AB1520" i="9"/>
  <c r="X629" i="9"/>
  <c r="AB629" i="9"/>
  <c r="Z972" i="9"/>
  <c r="AD972" i="9"/>
  <c r="AC808" i="9"/>
  <c r="AA516" i="9"/>
  <c r="AE516" i="9"/>
  <c r="X1282" i="9"/>
  <c r="AB1282" i="9"/>
  <c r="Z1524" i="9"/>
  <c r="AD1524" i="9"/>
  <c r="AE1440" i="9"/>
  <c r="X355" i="9"/>
  <c r="AB355" i="9"/>
  <c r="AA693" i="9"/>
  <c r="AE693" i="9"/>
  <c r="AA683" i="9"/>
  <c r="AE683" i="9"/>
  <c r="AE1113" i="9"/>
  <c r="X1188" i="9"/>
  <c r="AB1188" i="9"/>
  <c r="Y1677" i="9"/>
  <c r="AB874" i="9"/>
  <c r="Z571" i="9"/>
  <c r="AB1329" i="9"/>
  <c r="Z823" i="9"/>
  <c r="AD823" i="9"/>
  <c r="Y580" i="9"/>
  <c r="AC580" i="9"/>
  <c r="Z693" i="9"/>
  <c r="AD693" i="9"/>
  <c r="AE705" i="9"/>
  <c r="Z1587" i="9"/>
  <c r="AD1587" i="9"/>
  <c r="AD950" i="9"/>
  <c r="Z950" i="9"/>
  <c r="AA1093" i="9"/>
  <c r="AE1093" i="9"/>
  <c r="X1180" i="9"/>
  <c r="AB1180" i="9"/>
  <c r="AB1362" i="9"/>
  <c r="Y1310" i="9"/>
  <c r="AC1310" i="9"/>
  <c r="AA649" i="9"/>
  <c r="AE649" i="9"/>
  <c r="AA445" i="9"/>
  <c r="AE445" i="9"/>
  <c r="Y332" i="9"/>
  <c r="AC332" i="9"/>
  <c r="Z1011" i="9"/>
  <c r="AD1011" i="9"/>
  <c r="AA1163" i="9"/>
  <c r="AE1163" i="9"/>
  <c r="Z1632" i="9"/>
  <c r="AD1632" i="9"/>
  <c r="Z733" i="9"/>
  <c r="AD733" i="9"/>
  <c r="X1604" i="9"/>
  <c r="AB1604" i="9"/>
  <c r="Y1072" i="9"/>
  <c r="AC1072" i="9"/>
  <c r="AE1036" i="9"/>
  <c r="Y983" i="9"/>
  <c r="AC983" i="9"/>
  <c r="Z1245" i="9"/>
  <c r="AD1245" i="9"/>
  <c r="Y1217" i="9"/>
  <c r="AC1217" i="9"/>
  <c r="X1036" i="9"/>
  <c r="AB1036" i="9"/>
  <c r="AD459" i="9"/>
  <c r="AB495" i="9"/>
  <c r="AB759" i="9"/>
  <c r="Y847" i="9"/>
  <c r="AC847" i="9"/>
  <c r="AC509" i="9"/>
  <c r="Y1206" i="9"/>
  <c r="AC1206" i="9"/>
  <c r="AB820" i="9"/>
  <c r="X820" i="9"/>
  <c r="AA200" i="9"/>
  <c r="AE200" i="9"/>
  <c r="AA1083" i="9"/>
  <c r="AE1083" i="9"/>
  <c r="AB957" i="9"/>
  <c r="Z550" i="9"/>
  <c r="AD550" i="9"/>
  <c r="AA1682" i="9"/>
  <c r="AE1682" i="9"/>
  <c r="Z708" i="9"/>
  <c r="AD708" i="9"/>
  <c r="AC1676" i="9"/>
  <c r="AD1121" i="9"/>
  <c r="AD600" i="9"/>
  <c r="AE318" i="9"/>
  <c r="AB1186" i="9"/>
  <c r="AB1534" i="9"/>
  <c r="AC614" i="9"/>
  <c r="Y1379" i="9"/>
  <c r="AC1379" i="9"/>
  <c r="Z502" i="9"/>
  <c r="AD502" i="9"/>
  <c r="Z1093" i="9"/>
  <c r="AD1093" i="9"/>
  <c r="Y1190" i="9"/>
  <c r="AC1190" i="9"/>
  <c r="Y502" i="9"/>
  <c r="AC502" i="9"/>
  <c r="AA1595" i="9"/>
  <c r="AE1595" i="9"/>
  <c r="Y1529" i="9"/>
  <c r="AC1529" i="9"/>
  <c r="Z1481" i="9"/>
  <c r="AD1481" i="9"/>
  <c r="Z1193" i="9"/>
  <c r="AD1193" i="9"/>
  <c r="X1276" i="9"/>
  <c r="AB1276" i="9"/>
  <c r="AA988" i="9"/>
  <c r="AE988" i="9"/>
  <c r="Y1547" i="9"/>
  <c r="AC1547" i="9"/>
  <c r="AD1666" i="9"/>
  <c r="X645" i="9"/>
  <c r="AB645" i="9"/>
  <c r="Y349" i="9"/>
  <c r="AC349" i="9"/>
  <c r="AA1143" i="9"/>
  <c r="AE1143" i="9"/>
  <c r="AA1077" i="9"/>
  <c r="AC1286" i="9"/>
  <c r="Z1242" i="9"/>
  <c r="AD1242" i="9"/>
  <c r="X1074" i="9"/>
  <c r="AB1074" i="9"/>
  <c r="X1072" i="9"/>
  <c r="AB1072" i="9"/>
  <c r="AD506" i="9"/>
  <c r="X753" i="9"/>
  <c r="AB753" i="9"/>
  <c r="AE1280" i="9"/>
  <c r="AA1516" i="9"/>
  <c r="AE1516" i="9"/>
  <c r="AE1460" i="9"/>
  <c r="AA1460" i="9"/>
  <c r="Z794" i="9"/>
  <c r="AD794" i="9"/>
  <c r="Y1077" i="9"/>
  <c r="AC1077" i="9"/>
  <c r="Y625" i="9"/>
  <c r="AC625" i="9"/>
  <c r="AC1335" i="9"/>
  <c r="AA1548" i="9"/>
  <c r="AE1548" i="9"/>
  <c r="AA1197" i="9"/>
  <c r="AE1197" i="9"/>
  <c r="AD949" i="9"/>
  <c r="AE753" i="9"/>
  <c r="AA579" i="9"/>
  <c r="AE579" i="9"/>
  <c r="AA1333" i="9"/>
  <c r="AE1333" i="9"/>
  <c r="AD802" i="9"/>
  <c r="AB1213" i="9"/>
  <c r="AA1160" i="9"/>
  <c r="Y1043" i="9"/>
  <c r="AC1043" i="9"/>
  <c r="X718" i="9"/>
  <c r="AB718" i="9"/>
  <c r="Y1193" i="9"/>
  <c r="AC1193" i="9"/>
  <c r="X1000" i="9"/>
  <c r="AB1000" i="9"/>
  <c r="AA1238" i="9"/>
  <c r="AE1238" i="9"/>
  <c r="AC1297" i="9"/>
  <c r="Y1297" i="9"/>
  <c r="Y1186" i="9"/>
  <c r="AC1186" i="9"/>
  <c r="Z845" i="9"/>
  <c r="AD845" i="9"/>
  <c r="X440" i="9"/>
  <c r="AB1217" i="9"/>
  <c r="AA1670" i="9"/>
  <c r="AE1670" i="9"/>
  <c r="AA953" i="9"/>
  <c r="AE953" i="9"/>
  <c r="Y212" i="9"/>
  <c r="AC212" i="9"/>
  <c r="AA1587" i="9"/>
  <c r="AE1587" i="9"/>
  <c r="X1554" i="9"/>
  <c r="AB1554" i="9"/>
  <c r="AA586" i="9"/>
  <c r="AE586" i="9"/>
  <c r="Y1239" i="9"/>
  <c r="AC1239" i="9"/>
  <c r="X324" i="9"/>
  <c r="AB324" i="9"/>
  <c r="AD451" i="9"/>
  <c r="AD409" i="9"/>
  <c r="AD305" i="9"/>
  <c r="AB381" i="9"/>
  <c r="AE1613" i="9"/>
  <c r="Y404" i="9"/>
  <c r="AC404" i="9"/>
  <c r="AD389" i="9"/>
  <c r="X239" i="9"/>
  <c r="AC301" i="9"/>
  <c r="AA1652" i="9"/>
  <c r="AE398" i="9"/>
  <c r="AC304" i="9"/>
  <c r="Y549" i="9"/>
  <c r="AC549" i="9"/>
  <c r="AB402" i="9"/>
  <c r="AE505" i="9"/>
  <c r="Y1526" i="9"/>
  <c r="AC1526" i="9"/>
  <c r="AB1042" i="9"/>
  <c r="AC609" i="9"/>
  <c r="Y609" i="9"/>
  <c r="AA547" i="9"/>
  <c r="AE547" i="9"/>
  <c r="Y1099" i="9"/>
  <c r="AC1099" i="9"/>
  <c r="AA860" i="9"/>
  <c r="AE860" i="9"/>
  <c r="Y1285" i="9"/>
  <c r="AC1285" i="9"/>
  <c r="AB1076" i="9"/>
  <c r="X1076" i="9"/>
  <c r="Z940" i="9"/>
  <c r="AD940" i="9"/>
  <c r="AD848" i="9"/>
  <c r="AE1107" i="9"/>
  <c r="AB817" i="9"/>
  <c r="AB842" i="9"/>
  <c r="AA450" i="9"/>
  <c r="AE450" i="9"/>
  <c r="Z422" i="9"/>
  <c r="AD422" i="9"/>
  <c r="Z1331" i="9"/>
  <c r="AD1331" i="9"/>
  <c r="Z816" i="9"/>
  <c r="AD816" i="9"/>
  <c r="X342" i="9"/>
  <c r="AB342" i="9"/>
  <c r="Z1060" i="9"/>
  <c r="AD1060" i="9"/>
  <c r="Y567" i="9"/>
  <c r="AC567" i="9"/>
  <c r="Y691" i="9"/>
  <c r="AC691" i="9"/>
  <c r="Z1176" i="9"/>
  <c r="AD1176" i="9"/>
  <c r="AC1680" i="9"/>
  <c r="AE939" i="9"/>
  <c r="AD905" i="9"/>
  <c r="AC250" i="9"/>
  <c r="X445" i="9"/>
  <c r="AB445" i="9"/>
  <c r="AC500" i="9"/>
  <c r="AE493" i="9"/>
  <c r="AB562" i="9"/>
  <c r="AC1516" i="9"/>
  <c r="AC493" i="9"/>
  <c r="AD264" i="9"/>
  <c r="AB508" i="9"/>
  <c r="AB506" i="9"/>
  <c r="AD568" i="9"/>
  <c r="AD348" i="9"/>
  <c r="X1514" i="9"/>
  <c r="X549" i="9"/>
  <c r="AB549" i="9"/>
  <c r="Z1606" i="9"/>
  <c r="AD1606" i="9"/>
  <c r="AE1269" i="9"/>
  <c r="AA1269" i="9"/>
  <c r="Z1497" i="9"/>
  <c r="AD1497" i="9"/>
  <c r="X609" i="9"/>
  <c r="AB609" i="9"/>
  <c r="X401" i="9"/>
  <c r="AB401" i="9"/>
  <c r="AA1022" i="9"/>
  <c r="AE1022" i="9"/>
  <c r="AA1138" i="9"/>
  <c r="AE1138" i="9"/>
  <c r="Z854" i="9"/>
  <c r="AD854" i="9"/>
  <c r="AA716" i="9"/>
  <c r="AE716" i="9"/>
  <c r="AA1555" i="9"/>
  <c r="AE1555" i="9"/>
  <c r="AD963" i="9"/>
  <c r="Y1240" i="9"/>
  <c r="AC1240" i="9"/>
  <c r="Y575" i="9"/>
  <c r="AC575" i="9"/>
  <c r="AE337" i="9"/>
  <c r="Z1163" i="9"/>
  <c r="AD1163" i="9"/>
  <c r="Y534" i="9"/>
  <c r="AC534" i="9"/>
  <c r="AD1613" i="9"/>
  <c r="AD862" i="9"/>
  <c r="X1245" i="9"/>
  <c r="AB1245" i="9"/>
  <c r="Y1414" i="9"/>
  <c r="AC1414" i="9"/>
  <c r="X943" i="9"/>
  <c r="AB943" i="9"/>
  <c r="Z607" i="9"/>
  <c r="AD607" i="9"/>
  <c r="X203" i="9"/>
  <c r="AB203" i="9"/>
  <c r="Y1114" i="9"/>
  <c r="AA332" i="9"/>
  <c r="AE332" i="9"/>
  <c r="AC578" i="9"/>
  <c r="AE277" i="9"/>
  <c r="AB1305" i="9"/>
  <c r="AC1427" i="9"/>
  <c r="AC1257" i="9"/>
  <c r="Z638" i="9"/>
  <c r="AD638" i="9"/>
  <c r="AA571" i="9"/>
  <c r="AB520" i="9"/>
  <c r="AA656" i="9"/>
  <c r="AE656" i="9"/>
  <c r="Y1532" i="9"/>
  <c r="AC1532" i="9"/>
  <c r="X1195" i="9"/>
  <c r="AB1195" i="9"/>
  <c r="AA752" i="9"/>
  <c r="AE752" i="9"/>
  <c r="Z1484" i="9"/>
  <c r="AD1484" i="9"/>
  <c r="AB513" i="9"/>
  <c r="AD1513" i="9"/>
  <c r="Z441" i="9"/>
  <c r="AD441" i="9"/>
  <c r="AD1634" i="9"/>
  <c r="AC803" i="9"/>
  <c r="Y803" i="9"/>
  <c r="AD1269" i="9"/>
  <c r="Z1269" i="9"/>
  <c r="Y1540" i="9"/>
  <c r="AC1540" i="9"/>
  <c r="Y1270" i="9"/>
  <c r="AC1270" i="9"/>
  <c r="AA1043" i="9"/>
  <c r="AE1043" i="9"/>
  <c r="X1660" i="9"/>
  <c r="AB1660" i="9"/>
  <c r="AC897" i="9"/>
  <c r="AC1038" i="9"/>
  <c r="AD1410" i="9"/>
  <c r="AC1528" i="9"/>
  <c r="Y1528" i="9"/>
  <c r="X599" i="9"/>
  <c r="AB599" i="9"/>
  <c r="AE794" i="9"/>
  <c r="X1240" i="9"/>
  <c r="AB1240" i="9"/>
  <c r="AC1477" i="9"/>
  <c r="Y1477" i="9"/>
  <c r="Z482" i="9"/>
  <c r="AD482" i="9"/>
  <c r="AA969" i="9"/>
  <c r="AE969" i="9"/>
  <c r="Y1255" i="9"/>
  <c r="AC1255" i="9"/>
  <c r="Z1366" i="9"/>
  <c r="AD1366" i="9"/>
  <c r="Z1580" i="9"/>
  <c r="AD1580" i="9"/>
  <c r="Z1302" i="9"/>
  <c r="AD1302" i="9"/>
  <c r="AB815" i="9"/>
  <c r="AB649" i="9"/>
  <c r="X1594" i="9"/>
  <c r="AB1594" i="9"/>
  <c r="X1204" i="9"/>
  <c r="AB1204" i="9"/>
  <c r="Z1008" i="9"/>
  <c r="AD1008" i="9"/>
  <c r="Y514" i="9"/>
  <c r="AC514" i="9"/>
  <c r="Y838" i="9"/>
  <c r="AC838" i="9"/>
  <c r="AA924" i="9"/>
  <c r="AE924" i="9"/>
  <c r="AA1336" i="9"/>
  <c r="AE1336" i="9"/>
  <c r="Y1655" i="9"/>
  <c r="AC1655" i="9"/>
  <c r="AB857" i="9"/>
  <c r="AD809" i="9"/>
  <c r="AE572" i="9"/>
  <c r="AA527" i="9"/>
  <c r="AE527" i="9"/>
  <c r="AB1422" i="9"/>
  <c r="AD1238" i="9"/>
  <c r="Z1647" i="9"/>
  <c r="AD1647" i="9"/>
  <c r="Y1263" i="9"/>
  <c r="AC1263" i="9"/>
  <c r="AE328" i="9"/>
  <c r="AD912" i="9"/>
  <c r="AC325" i="9"/>
  <c r="AE520" i="9"/>
  <c r="AE718" i="9"/>
  <c r="AE264" i="9"/>
  <c r="AB341" i="9"/>
  <c r="AC1667" i="9"/>
  <c r="X223" i="9"/>
  <c r="AB223" i="9"/>
  <c r="AE552" i="9"/>
  <c r="AD364" i="9"/>
  <c r="X765" i="9"/>
  <c r="AB765" i="9"/>
  <c r="Z1567" i="9"/>
  <c r="AB608" i="9"/>
  <c r="Y1669" i="9"/>
  <c r="AC1669" i="9"/>
  <c r="Y1195" i="9"/>
  <c r="AC1195" i="9"/>
  <c r="AA1379" i="9"/>
  <c r="AE1379" i="9"/>
  <c r="AD1603" i="9"/>
  <c r="Y427" i="9"/>
  <c r="AC427" i="9"/>
  <c r="Y765" i="9"/>
  <c r="AC765" i="9"/>
  <c r="AC768" i="9"/>
  <c r="AD752" i="9"/>
  <c r="Z752" i="9"/>
  <c r="AE1501" i="9"/>
  <c r="AA1501" i="9"/>
  <c r="AA1586" i="9"/>
  <c r="AE1586" i="9"/>
  <c r="AE1634" i="9"/>
  <c r="Z888" i="9"/>
  <c r="AD888" i="9"/>
  <c r="Z1325" i="9"/>
  <c r="AD1325" i="9"/>
  <c r="X1540" i="9"/>
  <c r="AB1540" i="9"/>
  <c r="X1261" i="9"/>
  <c r="AB1261" i="9"/>
  <c r="AD838" i="9"/>
  <c r="AA1398" i="9"/>
  <c r="AE1398" i="9"/>
  <c r="AA1537" i="9"/>
  <c r="AE1537" i="9"/>
  <c r="AB1609" i="9"/>
  <c r="AB1431" i="9"/>
  <c r="AC994" i="9"/>
  <c r="AC1199" i="9"/>
  <c r="Y1199" i="9"/>
  <c r="AB1638" i="9"/>
  <c r="AB685" i="9"/>
  <c r="Z1184" i="9"/>
  <c r="AD1184" i="9"/>
  <c r="X1662" i="9"/>
  <c r="AB1662" i="9"/>
  <c r="Z984" i="9"/>
  <c r="AD984" i="9"/>
  <c r="AB824" i="9"/>
  <c r="Y1611" i="9"/>
  <c r="AC1611" i="9"/>
  <c r="X418" i="9"/>
  <c r="AB418" i="9"/>
  <c r="X472" i="9"/>
  <c r="AB472" i="9"/>
  <c r="Z1251" i="9"/>
  <c r="AD1251" i="9"/>
  <c r="Y1479" i="9"/>
  <c r="AC1479" i="9"/>
  <c r="X1687" i="9"/>
  <c r="AB1687" i="9"/>
  <c r="X816" i="9"/>
  <c r="AB816" i="9"/>
  <c r="AE1078" i="9"/>
  <c r="AE1580" i="9"/>
  <c r="AE387" i="9"/>
  <c r="AD810" i="9"/>
  <c r="AE521" i="9"/>
  <c r="AE267" i="9"/>
  <c r="AE712" i="9"/>
  <c r="X1413" i="9"/>
  <c r="AB1413" i="9"/>
  <c r="AE1073" i="9"/>
  <c r="AC1377" i="9"/>
  <c r="AD1379" i="9"/>
  <c r="Z1379" i="9"/>
  <c r="AC937" i="9"/>
  <c r="AC1210" i="9"/>
  <c r="X1171" i="9"/>
  <c r="AB1171" i="9"/>
  <c r="AC907" i="9"/>
  <c r="AC285" i="9"/>
  <c r="AD1143" i="9"/>
  <c r="AE1115" i="9"/>
  <c r="AD1198" i="9"/>
  <c r="AC1683" i="9"/>
  <c r="AB1243" i="9"/>
  <c r="AC1180" i="9"/>
  <c r="X763" i="9"/>
  <c r="AB763" i="9"/>
  <c r="AA954" i="9"/>
  <c r="AE954" i="9"/>
  <c r="AC872" i="9"/>
  <c r="AC801" i="9"/>
  <c r="Y801" i="9"/>
  <c r="AC1646" i="9"/>
  <c r="AE746" i="9"/>
  <c r="AD1318" i="9"/>
  <c r="AC976" i="9"/>
  <c r="Y824" i="9"/>
  <c r="AC824" i="9"/>
  <c r="Z1158" i="9"/>
  <c r="AD1158" i="9"/>
  <c r="X855" i="9"/>
  <c r="AB855" i="9"/>
  <c r="Z1224" i="9"/>
  <c r="AD1224" i="9"/>
  <c r="AB1270" i="9"/>
  <c r="AC940" i="9"/>
  <c r="AC1495" i="9"/>
  <c r="AC773" i="9"/>
  <c r="AB536" i="9"/>
  <c r="AC1390" i="9"/>
  <c r="AB1061" i="9"/>
  <c r="AB1287" i="9"/>
  <c r="Y1307" i="9"/>
  <c r="AC1307" i="9"/>
  <c r="AB232" i="9"/>
  <c r="AB353" i="9"/>
  <c r="AD491" i="9"/>
  <c r="AE1134" i="9"/>
  <c r="AD769" i="9"/>
  <c r="AC944" i="9"/>
  <c r="AC957" i="9"/>
  <c r="AE1308" i="9"/>
  <c r="AC1111" i="9"/>
  <c r="AD1649" i="9"/>
  <c r="AE1005" i="9"/>
  <c r="AD1546" i="9"/>
  <c r="AC1155" i="9"/>
  <c r="AB1148" i="9"/>
  <c r="AE1673" i="9"/>
  <c r="AD1505" i="9"/>
  <c r="AE1419" i="9"/>
  <c r="AE641" i="9"/>
  <c r="AB1273" i="9"/>
  <c r="AE1640" i="9"/>
  <c r="AC784" i="9"/>
  <c r="AE1096" i="9"/>
  <c r="AE797" i="9"/>
  <c r="AC1356" i="9"/>
  <c r="AC1424" i="9"/>
  <c r="AE441" i="9"/>
  <c r="AE1040" i="9"/>
  <c r="AB1503" i="9"/>
  <c r="AC653" i="9"/>
  <c r="AE1667" i="9"/>
  <c r="AB509" i="9"/>
  <c r="AB1421" i="9"/>
  <c r="AD1638" i="9"/>
  <c r="AD1651" i="9"/>
  <c r="AD1037" i="9"/>
  <c r="AB1056" i="9"/>
  <c r="AE744" i="9"/>
  <c r="AB301" i="9"/>
  <c r="AB213" i="9"/>
  <c r="AB653" i="9"/>
  <c r="AE557" i="9"/>
  <c r="AB556" i="9"/>
  <c r="AB709" i="9"/>
  <c r="AD709" i="9"/>
  <c r="AE701" i="9"/>
  <c r="AE789" i="9"/>
  <c r="AE1664" i="9"/>
  <c r="AD1667" i="9"/>
  <c r="AD562" i="9"/>
  <c r="AB1636" i="9"/>
  <c r="AD778" i="9"/>
  <c r="AE1470" i="9"/>
  <c r="AB1323" i="9"/>
  <c r="AD1403" i="9"/>
  <c r="AD824" i="9"/>
  <c r="AB1452" i="9"/>
  <c r="AE1651" i="9"/>
  <c r="AB1418" i="9"/>
  <c r="AB1206" i="9"/>
  <c r="AB752" i="9"/>
  <c r="AB1546" i="9"/>
  <c r="AB316" i="9"/>
  <c r="AE1256" i="9"/>
  <c r="AB1285" i="9"/>
  <c r="AD1197" i="9"/>
  <c r="AC1579" i="9"/>
  <c r="AC1361" i="9"/>
  <c r="AC1036" i="9"/>
  <c r="AE1632" i="9"/>
  <c r="AE807" i="9"/>
  <c r="AE1228" i="9"/>
  <c r="AB1394" i="9"/>
  <c r="AC1056" i="9"/>
  <c r="AD468" i="9"/>
  <c r="AD1267" i="9"/>
  <c r="AE446" i="9"/>
  <c r="AB576" i="9"/>
  <c r="AD792" i="9"/>
  <c r="AC585" i="9"/>
  <c r="AB847" i="9"/>
  <c r="AC780" i="9"/>
  <c r="AD656" i="9"/>
  <c r="AE620" i="9"/>
  <c r="AD1520" i="9"/>
  <c r="AB430" i="9"/>
  <c r="AD486" i="9"/>
  <c r="AD938" i="9"/>
  <c r="AD1518" i="9"/>
  <c r="AD969" i="9"/>
  <c r="AE1099" i="9"/>
  <c r="AB749" i="9"/>
  <c r="AD924" i="9"/>
  <c r="AC1660" i="9"/>
  <c r="AE1481" i="9"/>
  <c r="AD1201" i="9"/>
  <c r="AC670" i="9"/>
  <c r="AC1224" i="9"/>
  <c r="AB1026" i="9"/>
  <c r="AB848" i="9"/>
  <c r="AC1282" i="9"/>
  <c r="X1527" i="9"/>
  <c r="AB1527" i="9"/>
  <c r="AE406" i="9"/>
  <c r="AC855" i="9"/>
  <c r="AA1010" i="9"/>
  <c r="AE1010" i="9"/>
  <c r="X365" i="9"/>
  <c r="AB365" i="9"/>
  <c r="Y377" i="9"/>
  <c r="AC377" i="9"/>
  <c r="AB1174" i="9"/>
  <c r="AC771" i="9"/>
  <c r="AB561" i="9"/>
  <c r="Z805" i="9"/>
  <c r="AD805" i="9"/>
  <c r="X1588" i="9"/>
  <c r="AB1588" i="9"/>
  <c r="Z898" i="9"/>
  <c r="AD898" i="9"/>
  <c r="X785" i="9"/>
  <c r="AB785" i="9"/>
  <c r="X1544" i="9"/>
  <c r="AB1544" i="9"/>
  <c r="Z1486" i="9"/>
  <c r="AD1486" i="9"/>
  <c r="Y438" i="9"/>
  <c r="AC438" i="9"/>
  <c r="Z309" i="9"/>
  <c r="AD309" i="9"/>
  <c r="Y859" i="9"/>
  <c r="AC859" i="9"/>
  <c r="X971" i="9"/>
  <c r="AB971" i="9"/>
  <c r="X1317" i="9"/>
  <c r="AB1317" i="9"/>
  <c r="X715" i="9"/>
  <c r="AB715" i="9"/>
  <c r="X948" i="9"/>
  <c r="AB948" i="9"/>
  <c r="X1265" i="9"/>
  <c r="AB1265" i="9"/>
  <c r="Y878" i="9"/>
  <c r="AC878" i="9"/>
  <c r="X1539" i="9"/>
  <c r="AB1539" i="9"/>
  <c r="AE1167" i="9"/>
  <c r="AC714" i="9"/>
  <c r="X1267" i="9"/>
  <c r="AB1267" i="9"/>
  <c r="AE1408" i="9"/>
  <c r="AA1643" i="9"/>
  <c r="AE1643" i="9"/>
  <c r="AE1468" i="9"/>
  <c r="AA1468" i="9"/>
  <c r="Y1212" i="9"/>
  <c r="AC1212" i="9"/>
  <c r="AD1345" i="9"/>
  <c r="Z1345" i="9"/>
  <c r="AA622" i="9"/>
  <c r="AE622" i="9"/>
  <c r="Y1622" i="9"/>
  <c r="AC1622" i="9"/>
  <c r="AA1518" i="9"/>
  <c r="AE1518" i="9"/>
  <c r="Y401" i="9"/>
  <c r="AC401" i="9"/>
  <c r="AD846" i="9"/>
  <c r="Z846" i="9"/>
  <c r="Z1367" i="9"/>
  <c r="AD1367" i="9"/>
  <c r="AA1407" i="9"/>
  <c r="AE1407" i="9"/>
  <c r="Z913" i="9"/>
  <c r="AD913" i="9"/>
  <c r="AA290" i="9"/>
  <c r="AE290" i="9"/>
  <c r="X823" i="9"/>
  <c r="AB823" i="9"/>
  <c r="X755" i="9"/>
  <c r="AB755" i="9"/>
  <c r="AA619" i="9"/>
  <c r="AE619" i="9"/>
  <c r="X1236" i="9"/>
  <c r="AB1236" i="9"/>
  <c r="Z1468" i="9"/>
  <c r="AD1468" i="9"/>
  <c r="X1212" i="9"/>
  <c r="AB1212" i="9"/>
  <c r="Z561" i="9"/>
  <c r="AD561" i="9"/>
  <c r="AE1199" i="9"/>
  <c r="AA1199" i="9"/>
  <c r="Z1287" i="9"/>
  <c r="AD1287" i="9"/>
  <c r="X907" i="9"/>
  <c r="AB907" i="9"/>
  <c r="AA1684" i="9"/>
  <c r="AE1684" i="9"/>
  <c r="AA1198" i="9"/>
  <c r="AE1198" i="9"/>
  <c r="Y1033" i="9"/>
  <c r="AC1033" i="9"/>
  <c r="Y1039" i="9"/>
  <c r="AC1039" i="9"/>
  <c r="X1224" i="9"/>
  <c r="AB1224" i="9"/>
  <c r="Z642" i="9"/>
  <c r="AD642" i="9"/>
  <c r="Y823" i="9"/>
  <c r="AC823" i="9"/>
  <c r="Z188" i="9"/>
  <c r="AD188" i="9"/>
  <c r="Y544" i="9"/>
  <c r="AC544" i="9"/>
  <c r="AE481" i="9"/>
  <c r="AB410" i="9"/>
  <c r="X474" i="9"/>
  <c r="AB474" i="9"/>
  <c r="Y1438" i="9"/>
  <c r="AC1438" i="9"/>
  <c r="AA1522" i="9"/>
  <c r="AE1522" i="9"/>
  <c r="AD1012" i="9"/>
  <c r="Z1012" i="9"/>
  <c r="X756" i="9"/>
  <c r="AB756" i="9"/>
  <c r="Y1517" i="9"/>
  <c r="AC1517" i="9"/>
  <c r="Z1341" i="9"/>
  <c r="AD1341" i="9"/>
  <c r="X1453" i="9"/>
  <c r="AB1453" i="9"/>
  <c r="AE1297" i="9"/>
  <c r="AA1297" i="9"/>
  <c r="AA624" i="9"/>
  <c r="AE624" i="9"/>
  <c r="Z1280" i="9"/>
  <c r="AD1280" i="9"/>
  <c r="AA1287" i="9"/>
  <c r="AE1287" i="9"/>
  <c r="X1557" i="9"/>
  <c r="AB1557" i="9"/>
  <c r="Y763" i="9"/>
  <c r="AC763" i="9"/>
  <c r="Z1169" i="9"/>
  <c r="AD1169" i="9"/>
  <c r="AE1351" i="9"/>
  <c r="AA1351" i="9"/>
  <c r="AC1466" i="9"/>
  <c r="Y1466" i="9"/>
  <c r="Y828" i="9"/>
  <c r="AC828" i="9"/>
  <c r="Y955" i="9"/>
  <c r="AC955" i="9"/>
  <c r="AA642" i="9"/>
  <c r="AE642" i="9"/>
  <c r="X1399" i="9"/>
  <c r="AB1399" i="9"/>
  <c r="X325" i="9"/>
  <c r="AB325" i="9"/>
  <c r="AC755" i="9"/>
  <c r="Z400" i="9"/>
  <c r="AD400" i="9"/>
  <c r="X416" i="9"/>
  <c r="AB416" i="9"/>
  <c r="AD1053" i="9"/>
  <c r="Y410" i="9"/>
  <c r="AC410" i="9"/>
  <c r="AA859" i="9"/>
  <c r="AE859" i="9"/>
  <c r="Z944" i="9"/>
  <c r="AD944" i="9"/>
  <c r="Z1522" i="9"/>
  <c r="AD1522" i="9"/>
  <c r="AA1012" i="9"/>
  <c r="AE1012" i="9"/>
  <c r="AA812" i="9"/>
  <c r="AE812" i="9"/>
  <c r="Z1530" i="9"/>
  <c r="AD1530" i="9"/>
  <c r="AA1365" i="9"/>
  <c r="AE1365" i="9"/>
  <c r="Z705" i="9"/>
  <c r="AD705" i="9"/>
  <c r="Z1109" i="9"/>
  <c r="AD1109" i="9"/>
  <c r="X1366" i="9"/>
  <c r="AB1366" i="9"/>
  <c r="AA1008" i="9"/>
  <c r="AE1008" i="9"/>
  <c r="Y1130" i="9"/>
  <c r="AC1130" i="9"/>
  <c r="AC730" i="9"/>
  <c r="Y730" i="9"/>
  <c r="Y1627" i="9"/>
  <c r="AC1627" i="9"/>
  <c r="Y1557" i="9"/>
  <c r="AC1557" i="9"/>
  <c r="AE844" i="9"/>
  <c r="X1466" i="9"/>
  <c r="AB1466" i="9"/>
  <c r="X222" i="9"/>
  <c r="AB222" i="9"/>
  <c r="AE973" i="9"/>
  <c r="AD569" i="9"/>
  <c r="Z569" i="9"/>
  <c r="X534" i="9"/>
  <c r="AB534" i="9"/>
  <c r="X1367" i="9"/>
  <c r="AB1367" i="9"/>
  <c r="Y504" i="9"/>
  <c r="AC504" i="9"/>
  <c r="AA362" i="9"/>
  <c r="AE362" i="9"/>
  <c r="X1678" i="9"/>
  <c r="AB1678" i="9"/>
  <c r="X1064" i="9"/>
  <c r="AB1064" i="9"/>
  <c r="X1234" i="9"/>
  <c r="AB1234" i="9"/>
  <c r="AD1052" i="9"/>
  <c r="Z1052" i="9"/>
  <c r="AD964" i="9"/>
  <c r="Z964" i="9"/>
  <c r="X992" i="9"/>
  <c r="AB992" i="9"/>
  <c r="X575" i="9"/>
  <c r="AB575" i="9"/>
  <c r="Y710" i="9"/>
  <c r="AC710" i="9"/>
  <c r="AA1298" i="9"/>
  <c r="AE1298" i="9"/>
  <c r="Y357" i="9"/>
  <c r="AC357" i="9"/>
  <c r="Y1420" i="9"/>
  <c r="AC1420" i="9"/>
  <c r="AA950" i="9"/>
  <c r="AE950" i="9"/>
  <c r="X795" i="9"/>
  <c r="AB795" i="9"/>
  <c r="Z337" i="9"/>
  <c r="AD337" i="9"/>
  <c r="Y1610" i="9"/>
  <c r="AC1610" i="9"/>
  <c r="AA1145" i="9"/>
  <c r="AE1145" i="9"/>
  <c r="AA370" i="9"/>
  <c r="AE370" i="9"/>
  <c r="Y586" i="9"/>
  <c r="AC586" i="9"/>
  <c r="X1420" i="9"/>
  <c r="AB1420" i="9"/>
  <c r="AD370" i="9"/>
  <c r="Z370" i="9"/>
  <c r="AE1166" i="9"/>
  <c r="Y409" i="9"/>
  <c r="AC409" i="9"/>
  <c r="AE913" i="9"/>
  <c r="AE391" i="9"/>
  <c r="AE754" i="9"/>
  <c r="AA754" i="9"/>
  <c r="Y689" i="9"/>
  <c r="AC689" i="9"/>
  <c r="Z1074" i="9"/>
  <c r="AD1074" i="9"/>
  <c r="Y1052" i="9"/>
  <c r="AC1052" i="9"/>
  <c r="AC1625" i="9"/>
  <c r="Y1625" i="9"/>
  <c r="X922" i="9"/>
  <c r="AB922" i="9"/>
  <c r="Y1234" i="9"/>
  <c r="AC1234" i="9"/>
  <c r="X1434" i="9"/>
  <c r="AB1434" i="9"/>
  <c r="X1423" i="9"/>
  <c r="AB1423" i="9"/>
  <c r="Z1611" i="9"/>
  <c r="AD1611" i="9"/>
  <c r="Y967" i="9"/>
  <c r="AC967" i="9"/>
  <c r="AA1491" i="9"/>
  <c r="AE1491" i="9"/>
  <c r="AC1100" i="9"/>
  <c r="Y1100" i="9"/>
  <c r="Y1449" i="9"/>
  <c r="AC1449" i="9"/>
  <c r="Y1151" i="9"/>
  <c r="AC1151" i="9"/>
  <c r="AE559" i="9"/>
  <c r="AA559" i="9"/>
  <c r="Y795" i="9"/>
  <c r="AC795" i="9"/>
  <c r="Y1019" i="9"/>
  <c r="AC1019" i="9"/>
  <c r="X1508" i="9"/>
  <c r="AB1508" i="9"/>
  <c r="X545" i="9"/>
  <c r="AB545" i="9"/>
  <c r="Z1207" i="9"/>
  <c r="AD1207" i="9"/>
  <c r="Z1660" i="9"/>
  <c r="AD1660" i="9"/>
  <c r="AB1482" i="9"/>
  <c r="X1482" i="9"/>
  <c r="Y1662" i="9"/>
  <c r="AC1662" i="9"/>
  <c r="Y851" i="9"/>
  <c r="AC851" i="9"/>
  <c r="AE1302" i="9"/>
  <c r="X1309" i="9"/>
  <c r="AB1309" i="9"/>
  <c r="Z481" i="9"/>
  <c r="AD481" i="9"/>
  <c r="Y712" i="9"/>
  <c r="AC712" i="9"/>
  <c r="Z1422" i="9"/>
  <c r="AD1422" i="9"/>
  <c r="Z933" i="9"/>
  <c r="AD933" i="9"/>
  <c r="Y1586" i="9"/>
  <c r="AC1586" i="9"/>
  <c r="Y630" i="9"/>
  <c r="AC630" i="9"/>
  <c r="AE964" i="9"/>
  <c r="AA964" i="9"/>
  <c r="Z1333" i="9"/>
  <c r="Y307" i="9"/>
  <c r="AC307" i="9"/>
  <c r="AC1309" i="9"/>
  <c r="Z469" i="9"/>
  <c r="AD469" i="9"/>
  <c r="X689" i="9"/>
  <c r="AB689" i="9"/>
  <c r="Z1122" i="9"/>
  <c r="AD1122" i="9"/>
  <c r="X1052" i="9"/>
  <c r="AB1052" i="9"/>
  <c r="X1625" i="9"/>
  <c r="AB1625" i="9"/>
  <c r="AA1618" i="9"/>
  <c r="AE1618" i="9"/>
  <c r="AA1311" i="9"/>
  <c r="AE1311" i="9"/>
  <c r="Y1283" i="9"/>
  <c r="AC1283" i="9"/>
  <c r="Z1573" i="9"/>
  <c r="AD1573" i="9"/>
  <c r="AA1649" i="9"/>
  <c r="AE1649" i="9"/>
  <c r="Y849" i="9"/>
  <c r="AC849" i="9"/>
  <c r="Z1491" i="9"/>
  <c r="AD1491" i="9"/>
  <c r="AC1251" i="9"/>
  <c r="Y1251" i="9"/>
  <c r="AB1449" i="9"/>
  <c r="X1449" i="9"/>
  <c r="Z1652" i="9"/>
  <c r="AD1652" i="9"/>
  <c r="AA1125" i="9"/>
  <c r="AE1125" i="9"/>
  <c r="AB871" i="9"/>
  <c r="X871" i="9"/>
  <c r="Z559" i="9"/>
  <c r="AD559" i="9"/>
  <c r="X1600" i="9"/>
  <c r="AB1600" i="9"/>
  <c r="AA1156" i="9"/>
  <c r="AE1156" i="9"/>
  <c r="AA1290" i="9"/>
  <c r="AE1290" i="9"/>
  <c r="Z1113" i="9"/>
  <c r="AD1113" i="9"/>
  <c r="Y1198" i="9"/>
  <c r="AC1198" i="9"/>
  <c r="AA1544" i="9"/>
  <c r="AE1544" i="9"/>
  <c r="AE972" i="9"/>
  <c r="AC1482" i="9"/>
  <c r="Y1482" i="9"/>
  <c r="X786" i="9"/>
  <c r="AB786" i="9"/>
  <c r="X851" i="9"/>
  <c r="AB851" i="9"/>
  <c r="AA805" i="9"/>
  <c r="AE805" i="9"/>
  <c r="AA274" i="9"/>
  <c r="AE274" i="9"/>
  <c r="AC1588" i="9"/>
  <c r="Y1588" i="9"/>
  <c r="X859" i="9"/>
  <c r="AB859" i="9"/>
  <c r="AA938" i="9"/>
  <c r="AE938" i="9"/>
  <c r="Z1648" i="9"/>
  <c r="AD1648" i="9"/>
  <c r="X878" i="9"/>
  <c r="AB878" i="9"/>
  <c r="Z1092" i="9"/>
  <c r="AD1092" i="9"/>
  <c r="Y1504" i="9"/>
  <c r="AC1504" i="9"/>
  <c r="AA1246" i="9"/>
  <c r="AE1246" i="9"/>
  <c r="AA556" i="9"/>
  <c r="AE556" i="9"/>
  <c r="AA301" i="9"/>
  <c r="AE301" i="9"/>
  <c r="AA775" i="9"/>
  <c r="AE775" i="9"/>
  <c r="AA1212" i="9"/>
  <c r="AE1212" i="9"/>
  <c r="Z1543" i="9"/>
  <c r="AD1543" i="9"/>
  <c r="AD1681" i="9"/>
  <c r="Z1681" i="9"/>
  <c r="AD1076" i="9"/>
  <c r="Z1076" i="9"/>
  <c r="AA1356" i="9"/>
  <c r="AE1356" i="9"/>
  <c r="AB1303" i="9"/>
  <c r="Z634" i="9"/>
  <c r="AD634" i="9"/>
  <c r="AC1636" i="9"/>
  <c r="AA1109" i="9"/>
  <c r="AE1109" i="9"/>
  <c r="AA569" i="9"/>
  <c r="AE569" i="9"/>
  <c r="AA1053" i="9"/>
  <c r="AE1053" i="9"/>
  <c r="Z1166" i="9"/>
  <c r="AD1166" i="9"/>
  <c r="Z1605" i="9"/>
  <c r="AD1605" i="9"/>
  <c r="AC294" i="9"/>
  <c r="Y524" i="9"/>
  <c r="AC524" i="9"/>
  <c r="AA685" i="9"/>
  <c r="AE685" i="9"/>
  <c r="Y283" i="9"/>
  <c r="AC283" i="9"/>
  <c r="Z1618" i="9"/>
  <c r="AD1618" i="9"/>
  <c r="AC1381" i="9"/>
  <c r="Y1381" i="9"/>
  <c r="Z1311" i="9"/>
  <c r="AD1311" i="9"/>
  <c r="Z1059" i="9"/>
  <c r="AD1059" i="9"/>
  <c r="Y1489" i="9"/>
  <c r="AC1489" i="9"/>
  <c r="AD1268" i="9"/>
  <c r="Y584" i="9"/>
  <c r="AC584" i="9"/>
  <c r="AA1446" i="9"/>
  <c r="AE1446" i="9"/>
  <c r="AB794" i="9"/>
  <c r="X794" i="9"/>
  <c r="Y1415" i="9"/>
  <c r="AC1415" i="9"/>
  <c r="X1446" i="9"/>
  <c r="AB1446" i="9"/>
  <c r="AC1182" i="9"/>
  <c r="Y1182" i="9"/>
  <c r="Z1290" i="9"/>
  <c r="AD1290" i="9"/>
  <c r="Y1555" i="9"/>
  <c r="AC1555" i="9"/>
  <c r="AA1292" i="9"/>
  <c r="AE1292" i="9"/>
  <c r="AA1052" i="9"/>
  <c r="AE1052" i="9"/>
  <c r="Z943" i="9"/>
  <c r="AD943" i="9"/>
  <c r="X1361" i="9"/>
  <c r="AB1361" i="9"/>
  <c r="X500" i="9"/>
  <c r="AB500" i="9"/>
  <c r="AA235" i="9"/>
  <c r="AE235" i="9"/>
  <c r="Y753" i="9"/>
  <c r="AC753" i="9"/>
  <c r="Y991" i="9"/>
  <c r="AC991" i="9"/>
  <c r="X1381" i="9"/>
  <c r="AB1381" i="9"/>
  <c r="X1543" i="9"/>
  <c r="AB1543" i="9"/>
  <c r="Z1446" i="9"/>
  <c r="AD1446" i="9"/>
  <c r="Y1446" i="9"/>
  <c r="AC1446" i="9"/>
  <c r="X1182" i="9"/>
  <c r="AB1182" i="9"/>
  <c r="X996" i="9"/>
  <c r="AB996" i="9"/>
  <c r="Z983" i="9"/>
  <c r="AD983" i="9"/>
  <c r="AC715" i="9"/>
  <c r="Y829" i="9"/>
  <c r="AC829" i="9"/>
  <c r="X570" i="9"/>
  <c r="AB570" i="9"/>
  <c r="AE1127" i="9"/>
  <c r="AA1127" i="9"/>
  <c r="AA1084" i="9"/>
  <c r="AE1084" i="9"/>
  <c r="Z641" i="9"/>
  <c r="AD641" i="9"/>
  <c r="Y749" i="9"/>
  <c r="AC749" i="9"/>
  <c r="AA568" i="9"/>
  <c r="AE568" i="9"/>
  <c r="X388" i="9"/>
  <c r="AB388" i="9"/>
  <c r="Z544" i="9"/>
  <c r="AD544" i="9"/>
  <c r="Z1127" i="9"/>
  <c r="AD1127" i="9"/>
  <c r="Z625" i="9"/>
  <c r="AD625" i="9"/>
  <c r="Y1546" i="9"/>
  <c r="AC1546" i="9"/>
  <c r="AA1173" i="9"/>
  <c r="AE1173" i="9"/>
  <c r="AA1514" i="9"/>
  <c r="AE1514" i="9"/>
  <c r="AA810" i="9"/>
  <c r="AE810" i="9"/>
  <c r="Y1437" i="9"/>
  <c r="AC1437" i="9"/>
  <c r="Y1174" i="9"/>
  <c r="AC1174" i="9"/>
  <c r="AA1367" i="9"/>
  <c r="AE1367" i="9"/>
  <c r="Z1173" i="9"/>
  <c r="AD1173" i="9"/>
  <c r="Z1212" i="9"/>
  <c r="AD1212" i="9"/>
  <c r="Z290" i="9"/>
  <c r="AD290" i="9"/>
  <c r="X586" i="9"/>
  <c r="AB586" i="9"/>
  <c r="Z886" i="9"/>
  <c r="AA239" i="9"/>
  <c r="AE239" i="9"/>
  <c r="AA1605" i="9"/>
  <c r="AE1605" i="9"/>
  <c r="AA1202" i="9"/>
  <c r="AE1202" i="9"/>
  <c r="X275" i="9"/>
  <c r="AB275" i="9"/>
  <c r="AA466" i="9"/>
  <c r="AE466" i="9"/>
  <c r="Z1298" i="9"/>
  <c r="AD1298" i="9"/>
  <c r="AA933" i="9"/>
  <c r="AE933" i="9"/>
  <c r="X630" i="9"/>
  <c r="AB630" i="9"/>
  <c r="Z235" i="9"/>
  <c r="AD235" i="9"/>
  <c r="X471" i="9"/>
  <c r="AB471" i="9"/>
  <c r="AC223" i="9"/>
  <c r="AE442" i="9"/>
  <c r="AC597" i="9"/>
  <c r="Y597" i="9"/>
  <c r="AC1044" i="9"/>
  <c r="AE736" i="9"/>
  <c r="AA1169" i="9"/>
  <c r="Y1544" i="9"/>
  <c r="AC1544" i="9"/>
  <c r="AA1486" i="9"/>
  <c r="AE1486" i="9"/>
  <c r="AA1017" i="9"/>
  <c r="AE1017" i="9"/>
  <c r="X991" i="9"/>
  <c r="AB991" i="9"/>
  <c r="AC891" i="9"/>
  <c r="Y971" i="9"/>
  <c r="AC971" i="9"/>
  <c r="Y1615" i="9"/>
  <c r="AC1615" i="9"/>
  <c r="Y1317" i="9"/>
  <c r="AC1317" i="9"/>
  <c r="Z1180" i="9"/>
  <c r="AD1180" i="9"/>
  <c r="AE942" i="9"/>
  <c r="AA942" i="9"/>
  <c r="AC1421" i="9"/>
  <c r="Y948" i="9"/>
  <c r="AC948" i="9"/>
  <c r="Y844" i="9"/>
  <c r="AC844" i="9"/>
  <c r="Y1267" i="9"/>
  <c r="AC1267" i="9"/>
  <c r="X1404" i="9"/>
  <c r="AB1404" i="9"/>
  <c r="Z1347" i="9"/>
  <c r="AD1347" i="9"/>
  <c r="Z1487" i="9"/>
  <c r="AD1487" i="9"/>
  <c r="AA231" i="9"/>
  <c r="AE231" i="9"/>
  <c r="Y1607" i="9"/>
  <c r="AC1607" i="9"/>
  <c r="AC1594" i="9"/>
  <c r="Y1594" i="9"/>
  <c r="Y1459" i="9"/>
  <c r="AC1459" i="9"/>
  <c r="AE1427" i="9"/>
  <c r="AA1427" i="9"/>
  <c r="Y1465" i="9"/>
  <c r="AC1465" i="9"/>
  <c r="Y1493" i="9"/>
  <c r="AC1493" i="9"/>
  <c r="X438" i="9"/>
  <c r="AB438" i="9"/>
  <c r="AA1530" i="9"/>
  <c r="AE1530" i="9"/>
  <c r="AD1199" i="9"/>
  <c r="Z1199" i="9"/>
  <c r="AB1593" i="9"/>
  <c r="X1593" i="9"/>
  <c r="AB253" i="9"/>
  <c r="AB212" i="9"/>
  <c r="Z1570" i="9"/>
  <c r="AD1570" i="9"/>
  <c r="X541" i="9"/>
  <c r="AB541" i="9"/>
  <c r="X1631" i="9"/>
  <c r="AB1631" i="9"/>
  <c r="AB1465" i="9"/>
  <c r="X1465" i="9"/>
  <c r="Z616" i="9"/>
  <c r="AD616" i="9"/>
  <c r="Z1662" i="9"/>
  <c r="AD1662" i="9"/>
  <c r="X1106" i="9"/>
  <c r="AB1106" i="9"/>
  <c r="AA895" i="9"/>
  <c r="AE895" i="9"/>
  <c r="AC1066" i="9"/>
  <c r="Y1066" i="9"/>
  <c r="AE1687" i="9"/>
  <c r="AB1519" i="9"/>
  <c r="AE920" i="9"/>
  <c r="AE351" i="9"/>
  <c r="AE621" i="9"/>
  <c r="AA1543" i="9"/>
  <c r="AD660" i="9"/>
  <c r="X320" i="9"/>
  <c r="AE1437" i="9"/>
  <c r="AA1437" i="9"/>
  <c r="AC1430" i="9"/>
  <c r="Y1430" i="9"/>
  <c r="AA1570" i="9"/>
  <c r="AE1570" i="9"/>
  <c r="Z1119" i="9"/>
  <c r="AD1119" i="9"/>
  <c r="Z1614" i="9"/>
  <c r="AD1614" i="9"/>
  <c r="Z1124" i="9"/>
  <c r="AD1124" i="9"/>
  <c r="AE1327" i="9"/>
  <c r="AA1327" i="9"/>
  <c r="Y1631" i="9"/>
  <c r="AC1631" i="9"/>
  <c r="AA1628" i="9"/>
  <c r="AE1628" i="9"/>
  <c r="Y1156" i="9"/>
  <c r="AC1156" i="9"/>
  <c r="Z1338" i="9"/>
  <c r="AD1338" i="9"/>
  <c r="Y1597" i="9"/>
  <c r="AC1597" i="9"/>
  <c r="Y1564" i="9"/>
  <c r="AC1564" i="9"/>
  <c r="X593" i="9"/>
  <c r="AB593" i="9"/>
  <c r="Z1265" i="9"/>
  <c r="AD1265" i="9"/>
  <c r="X1632" i="9"/>
  <c r="AB1632" i="9"/>
  <c r="Z1678" i="9"/>
  <c r="AD1678" i="9"/>
  <c r="AA1375" i="9"/>
  <c r="AE1375" i="9"/>
  <c r="X274" i="9"/>
  <c r="AB274" i="9"/>
  <c r="Y1614" i="9"/>
  <c r="AC1614" i="9"/>
  <c r="Y1501" i="9"/>
  <c r="AC1501" i="9"/>
  <c r="Z1337" i="9"/>
  <c r="AD1337" i="9"/>
  <c r="AA1633" i="9"/>
  <c r="AE1633" i="9"/>
  <c r="Y455" i="9"/>
  <c r="AC455" i="9"/>
  <c r="X1001" i="9"/>
  <c r="AB1001" i="9"/>
  <c r="Y1106" i="9"/>
  <c r="AC1106" i="9"/>
  <c r="AB804" i="9"/>
  <c r="X804" i="9"/>
  <c r="Y547" i="9"/>
  <c r="AC547" i="9"/>
  <c r="AA1203" i="9"/>
  <c r="AE1203" i="9"/>
  <c r="AA1433" i="9"/>
  <c r="AE1433" i="9"/>
  <c r="AA1542" i="9"/>
  <c r="AE1542" i="9"/>
  <c r="Y656" i="9"/>
  <c r="AC656" i="9"/>
  <c r="Z1252" i="9"/>
  <c r="AD1252" i="9"/>
  <c r="AA1047" i="9"/>
  <c r="AE1047" i="9"/>
  <c r="AC1074" i="9"/>
  <c r="X1375" i="9"/>
  <c r="AB1375" i="9"/>
  <c r="AC739" i="9"/>
  <c r="AA1325" i="9"/>
  <c r="AE1325" i="9"/>
  <c r="AC1261" i="9"/>
  <c r="AD1398" i="9"/>
  <c r="AD1477" i="9"/>
  <c r="AB1244" i="9"/>
  <c r="AB774" i="9"/>
  <c r="AE1090" i="9"/>
  <c r="AC970" i="9"/>
  <c r="Z1077" i="9"/>
  <c r="AB1100" i="9"/>
  <c r="AB812" i="9"/>
  <c r="Z785" i="9"/>
  <c r="Y775" i="9"/>
  <c r="AE861" i="9"/>
  <c r="AE1171" i="9"/>
  <c r="AC1149" i="9"/>
  <c r="AB1646" i="9"/>
  <c r="AC1630" i="9"/>
  <c r="AD1253" i="9"/>
  <c r="Y1055" i="9"/>
  <c r="AC1055" i="9"/>
  <c r="AA1319" i="9"/>
  <c r="AE1319" i="9"/>
  <c r="X852" i="9"/>
  <c r="AB852" i="9"/>
  <c r="AA1463" i="9"/>
  <c r="AE1463" i="9"/>
  <c r="AA1614" i="9"/>
  <c r="AE1614" i="9"/>
  <c r="AA875" i="9"/>
  <c r="AE875" i="9"/>
  <c r="AE965" i="9"/>
  <c r="AA965" i="9"/>
  <c r="AD1327" i="9"/>
  <c r="Z1327" i="9"/>
  <c r="Z1489" i="9"/>
  <c r="AD1489" i="9"/>
  <c r="Z1628" i="9"/>
  <c r="AD1628" i="9"/>
  <c r="Y1352" i="9"/>
  <c r="AC1352" i="9"/>
  <c r="AA1338" i="9"/>
  <c r="AE1338" i="9"/>
  <c r="X1597" i="9"/>
  <c r="AB1597" i="9"/>
  <c r="X1564" i="9"/>
  <c r="AB1564" i="9"/>
  <c r="X1118" i="9"/>
  <c r="AB1118" i="9"/>
  <c r="Y616" i="9"/>
  <c r="AC616" i="9"/>
  <c r="Y1632" i="9"/>
  <c r="AC1632" i="9"/>
  <c r="AA1678" i="9"/>
  <c r="AE1678" i="9"/>
  <c r="AA1541" i="9"/>
  <c r="AE1541" i="9"/>
  <c r="AB1290" i="9"/>
  <c r="X1290" i="9"/>
  <c r="X1614" i="9"/>
  <c r="AB1614" i="9"/>
  <c r="AA1337" i="9"/>
  <c r="AE1337" i="9"/>
  <c r="Z1633" i="9"/>
  <c r="AD1633" i="9"/>
  <c r="AB455" i="9"/>
  <c r="X455" i="9"/>
  <c r="Y686" i="9"/>
  <c r="AC686" i="9"/>
  <c r="Y1550" i="9"/>
  <c r="AC1550" i="9"/>
  <c r="Y804" i="9"/>
  <c r="AC804" i="9"/>
  <c r="AE862" i="9"/>
  <c r="Y1315" i="9"/>
  <c r="AC1315" i="9"/>
  <c r="Z1542" i="9"/>
  <c r="AD1542" i="9"/>
  <c r="AA447" i="9"/>
  <c r="AE447" i="9"/>
  <c r="X656" i="9"/>
  <c r="AB656" i="9"/>
  <c r="AC1626" i="9"/>
  <c r="AB896" i="9"/>
  <c r="Y1126" i="9"/>
  <c r="AC1126" i="9"/>
  <c r="X701" i="9"/>
  <c r="AB701" i="9"/>
  <c r="Z961" i="9"/>
  <c r="AD961" i="9"/>
  <c r="AC566" i="9"/>
  <c r="AC1204" i="9"/>
  <c r="Y987" i="9"/>
  <c r="AC987" i="9"/>
  <c r="AC954" i="9"/>
  <c r="AE1418" i="9"/>
  <c r="AB1292" i="9"/>
  <c r="AD1075" i="9"/>
  <c r="AE1148" i="9"/>
  <c r="AE1028" i="9"/>
  <c r="AA1028" i="9"/>
  <c r="AB797" i="9"/>
  <c r="AD1594" i="9"/>
  <c r="AC726" i="9"/>
  <c r="AD242" i="9"/>
  <c r="AB933" i="9"/>
  <c r="AD1485" i="9"/>
  <c r="AC381" i="9"/>
  <c r="AB1680" i="9"/>
  <c r="AC1211" i="9"/>
  <c r="AE372" i="9"/>
  <c r="AC305" i="9"/>
  <c r="AB865" i="9"/>
  <c r="AD484" i="9"/>
  <c r="AB1467" i="9"/>
  <c r="AD199" i="9"/>
  <c r="AD535" i="9"/>
  <c r="Z628" i="9"/>
  <c r="Z1359" i="9"/>
  <c r="X1684" i="9"/>
  <c r="AD1061" i="9"/>
  <c r="AC317" i="9"/>
  <c r="AC1084" i="9"/>
  <c r="AB483" i="9"/>
  <c r="AC1358" i="9"/>
  <c r="AC543" i="9"/>
  <c r="AD367" i="9"/>
  <c r="AB499" i="9"/>
  <c r="AC522" i="9"/>
  <c r="AE1439" i="9"/>
  <c r="AD384" i="9"/>
  <c r="AD790" i="9"/>
  <c r="AC701" i="9"/>
  <c r="AD211" i="9"/>
  <c r="AD563" i="9"/>
  <c r="AB825" i="9"/>
  <c r="AE1177" i="9"/>
  <c r="AB781" i="9"/>
  <c r="AC1177" i="9"/>
  <c r="Z804" i="9"/>
  <c r="AE804" i="9"/>
  <c r="AD511" i="9"/>
  <c r="AC649" i="9"/>
  <c r="AB1288" i="9"/>
  <c r="AC347" i="9"/>
  <c r="X1055" i="9"/>
  <c r="AB1055" i="9"/>
  <c r="Z1319" i="9"/>
  <c r="AD1319" i="9"/>
  <c r="AB1430" i="9"/>
  <c r="AE1612" i="9"/>
  <c r="Y852" i="9"/>
  <c r="AC852" i="9"/>
  <c r="Z1463" i="9"/>
  <c r="AD1463" i="9"/>
  <c r="Y1541" i="9"/>
  <c r="AC1541" i="9"/>
  <c r="AE764" i="9"/>
  <c r="AA1489" i="9"/>
  <c r="AE1489" i="9"/>
  <c r="Y1628" i="9"/>
  <c r="AC1628" i="9"/>
  <c r="AB1352" i="9"/>
  <c r="X1352" i="9"/>
  <c r="AA1622" i="9"/>
  <c r="AE1622" i="9"/>
  <c r="AB1442" i="9"/>
  <c r="X1442" i="9"/>
  <c r="AA1592" i="9"/>
  <c r="AE1592" i="9"/>
  <c r="Y1118" i="9"/>
  <c r="AC1118" i="9"/>
  <c r="X616" i="9"/>
  <c r="AB616" i="9"/>
  <c r="AA1504" i="9"/>
  <c r="AE1504" i="9"/>
  <c r="AD1541" i="9"/>
  <c r="Z1541" i="9"/>
  <c r="Y1290" i="9"/>
  <c r="AC1290" i="9"/>
  <c r="Y1490" i="9"/>
  <c r="AC1490" i="9"/>
  <c r="AA1620" i="9"/>
  <c r="AE1620" i="9"/>
  <c r="X1043" i="9"/>
  <c r="AB1043" i="9"/>
  <c r="Y1657" i="9"/>
  <c r="AC1657" i="9"/>
  <c r="AA1466" i="9"/>
  <c r="AE1466" i="9"/>
  <c r="AB917" i="9"/>
  <c r="X686" i="9"/>
  <c r="AB686" i="9"/>
  <c r="X1550" i="9"/>
  <c r="AB1550" i="9"/>
  <c r="AD1669" i="9"/>
  <c r="AB1262" i="9"/>
  <c r="X1262" i="9"/>
  <c r="Z447" i="9"/>
  <c r="AD447" i="9"/>
  <c r="Y802" i="9"/>
  <c r="AC802" i="9"/>
  <c r="X658" i="9"/>
  <c r="AB658" i="9"/>
  <c r="AB768" i="9"/>
  <c r="AD1170" i="9"/>
  <c r="AB1379" i="9"/>
  <c r="AA961" i="9"/>
  <c r="AE961" i="9"/>
  <c r="AB1057" i="9"/>
  <c r="AE1589" i="9"/>
  <c r="AC1164" i="9"/>
  <c r="AC1233" i="9"/>
  <c r="AD916" i="9"/>
  <c r="AB945" i="9"/>
  <c r="Z1186" i="9"/>
  <c r="AD1186" i="9"/>
  <c r="AE1577" i="9"/>
  <c r="Z669" i="9"/>
  <c r="AD669" i="9"/>
  <c r="X1495" i="9"/>
  <c r="AB1495" i="9"/>
  <c r="AD270" i="9"/>
  <c r="AE948" i="9"/>
  <c r="AC1292" i="9"/>
  <c r="AE879" i="9"/>
  <c r="AB811" i="9"/>
  <c r="AE1183" i="9"/>
  <c r="AD1415" i="9"/>
  <c r="AD724" i="9"/>
  <c r="AE833" i="9"/>
  <c r="AD1099" i="9"/>
  <c r="AB1066" i="9"/>
  <c r="AD958" i="9"/>
  <c r="AC1054" i="9"/>
  <c r="AD829" i="9"/>
  <c r="AC1464" i="9"/>
  <c r="AE263" i="9"/>
  <c r="AB1372" i="9"/>
  <c r="AB1416" i="9"/>
  <c r="AC1360" i="9"/>
  <c r="AE1075" i="9"/>
  <c r="AE558" i="9"/>
  <c r="AE801" i="9"/>
  <c r="AD860" i="9"/>
  <c r="AD1336" i="9"/>
  <c r="AB670" i="9"/>
  <c r="AD1623" i="9"/>
  <c r="AB884" i="9"/>
  <c r="AD1085" i="9"/>
  <c r="AD1289" i="9"/>
  <c r="AD1352" i="9"/>
  <c r="AE1473" i="9"/>
  <c r="AD853" i="9"/>
  <c r="AD819" i="9"/>
  <c r="AC1330" i="9"/>
  <c r="AD1083" i="9"/>
  <c r="AC797" i="9"/>
  <c r="Y1591" i="9"/>
  <c r="AC1591" i="9"/>
  <c r="AD650" i="9"/>
  <c r="AD1350" i="9"/>
  <c r="AB1630" i="9"/>
  <c r="AC812" i="9"/>
  <c r="AD1429" i="9"/>
  <c r="AB1626" i="9"/>
  <c r="AD1314" i="9"/>
  <c r="AC1202" i="9"/>
  <c r="AD1049" i="9"/>
  <c r="AD1514" i="9"/>
  <c r="X1044" i="9"/>
  <c r="AE1049" i="9"/>
  <c r="AD191" i="9"/>
  <c r="AC590" i="9"/>
  <c r="AB305" i="9"/>
  <c r="AD281" i="9"/>
  <c r="AD204" i="9"/>
  <c r="AE215" i="9"/>
  <c r="AB634" i="9"/>
  <c r="AC1153" i="9"/>
  <c r="AE963" i="9"/>
  <c r="AD579" i="9"/>
  <c r="AD514" i="9"/>
  <c r="AE488" i="9"/>
  <c r="AE531" i="9"/>
  <c r="AC576" i="9"/>
  <c r="AE706" i="9"/>
  <c r="Y442" i="9"/>
  <c r="AB215" i="9"/>
  <c r="AE732" i="9"/>
  <c r="AC402" i="9"/>
  <c r="AD376" i="9"/>
  <c r="AC529" i="9"/>
  <c r="AB1677" i="9"/>
  <c r="AB558" i="9"/>
  <c r="AE508" i="9"/>
  <c r="AB668" i="9"/>
  <c r="AC551" i="9"/>
  <c r="AB850" i="9"/>
  <c r="AD833" i="9"/>
  <c r="AB844" i="9"/>
  <c r="AE1267" i="9"/>
  <c r="AE1581" i="9"/>
  <c r="AD679" i="9"/>
  <c r="AE917" i="9"/>
  <c r="AA917" i="9"/>
  <c r="X1433" i="9"/>
  <c r="AB1433" i="9"/>
  <c r="AB1380" i="9"/>
  <c r="X1380" i="9"/>
  <c r="AD1612" i="9"/>
  <c r="AD598" i="9"/>
  <c r="Z598" i="9"/>
  <c r="Y947" i="9"/>
  <c r="AC947" i="9"/>
  <c r="X1541" i="9"/>
  <c r="AB1541" i="9"/>
  <c r="Z1664" i="9"/>
  <c r="AD1664" i="9"/>
  <c r="AA996" i="9"/>
  <c r="AE996" i="9"/>
  <c r="Y1392" i="9"/>
  <c r="AC1392" i="9"/>
  <c r="AD764" i="9"/>
  <c r="Z764" i="9"/>
  <c r="Y1354" i="9"/>
  <c r="AC1354" i="9"/>
  <c r="X1628" i="9"/>
  <c r="AB1628" i="9"/>
  <c r="X968" i="9"/>
  <c r="AB968" i="9"/>
  <c r="AB901" i="9"/>
  <c r="Z1622" i="9"/>
  <c r="AD1622" i="9"/>
  <c r="Y1442" i="9"/>
  <c r="AC1442" i="9"/>
  <c r="Z1592" i="9"/>
  <c r="AD1592" i="9"/>
  <c r="AD1232" i="9"/>
  <c r="Z1232" i="9"/>
  <c r="Z1139" i="9"/>
  <c r="AD1139" i="9"/>
  <c r="Z1504" i="9"/>
  <c r="AD1504" i="9"/>
  <c r="X1669" i="9"/>
  <c r="AB1669" i="9"/>
  <c r="Y1663" i="9"/>
  <c r="AC1663" i="9"/>
  <c r="AD1165" i="9"/>
  <c r="AB1490" i="9"/>
  <c r="X1490" i="9"/>
  <c r="Z1620" i="9"/>
  <c r="AD1620" i="9"/>
  <c r="X1657" i="9"/>
  <c r="AB1657" i="9"/>
  <c r="AD1466" i="9"/>
  <c r="Z1466" i="9"/>
  <c r="Z1315" i="9"/>
  <c r="AD1315" i="9"/>
  <c r="AD1046" i="9"/>
  <c r="Z1073" i="9"/>
  <c r="AD1073" i="9"/>
  <c r="AC1294" i="9"/>
  <c r="X1599" i="9"/>
  <c r="AB1599" i="9"/>
  <c r="Y1262" i="9"/>
  <c r="AC1262" i="9"/>
  <c r="AC207" i="9"/>
  <c r="AB340" i="9"/>
  <c r="AE1229" i="9"/>
  <c r="AD1264" i="9"/>
  <c r="AA1170" i="9"/>
  <c r="AE1170" i="9"/>
  <c r="AB1373" i="9"/>
  <c r="AB1645" i="9"/>
  <c r="AC718" i="9"/>
  <c r="AA1023" i="9"/>
  <c r="AE1023" i="9"/>
  <c r="AD1631" i="9"/>
  <c r="AC939" i="9"/>
  <c r="AB277" i="9"/>
  <c r="AD1140" i="9"/>
  <c r="AB1164" i="9"/>
  <c r="AD1507" i="9"/>
  <c r="AB1432" i="9"/>
  <c r="AE625" i="9"/>
  <c r="AA625" i="9"/>
  <c r="AC782" i="9"/>
  <c r="AE1181" i="9"/>
  <c r="AD1155" i="9"/>
  <c r="AB1257" i="9"/>
  <c r="X285" i="9"/>
  <c r="AB285" i="9"/>
  <c r="AB1338" i="9"/>
  <c r="AC1553" i="9"/>
  <c r="AA1656" i="9"/>
  <c r="AE1656" i="9"/>
  <c r="AD1160" i="9"/>
  <c r="AE817" i="9"/>
  <c r="AD1183" i="9"/>
  <c r="AE724" i="9"/>
  <c r="AC598" i="9"/>
  <c r="AB902" i="9"/>
  <c r="AE1318" i="9"/>
  <c r="AC1241" i="9"/>
  <c r="AB502" i="9"/>
  <c r="AB1464" i="9"/>
  <c r="AB1149" i="9"/>
  <c r="AD558" i="9"/>
  <c r="AD801" i="9"/>
  <c r="AE1193" i="9"/>
  <c r="AC884" i="9"/>
  <c r="AE1553" i="9"/>
  <c r="Y1026" i="9"/>
  <c r="AC1026" i="9"/>
  <c r="AD1650" i="9"/>
  <c r="AE1352" i="9"/>
  <c r="AC1638" i="9"/>
  <c r="AE819" i="9"/>
  <c r="AE1286" i="9"/>
  <c r="X1591" i="9"/>
  <c r="AB1591" i="9"/>
  <c r="AC280" i="9"/>
  <c r="AB1648" i="9"/>
  <c r="AB1584" i="9"/>
  <c r="AB334" i="9"/>
  <c r="AC1203" i="9"/>
  <c r="AD1409" i="9"/>
  <c r="AC1584" i="9"/>
  <c r="AE984" i="9"/>
  <c r="AE1650" i="9"/>
  <c r="AA1111" i="9"/>
  <c r="AE1111" i="9"/>
  <c r="Z658" i="9"/>
  <c r="AD658" i="9"/>
  <c r="X1221" i="9"/>
  <c r="AB1221" i="9"/>
  <c r="AB1293" i="9"/>
  <c r="AC1619" i="9"/>
  <c r="AB726" i="9"/>
  <c r="AE533" i="9"/>
  <c r="Y465" i="9"/>
  <c r="AB1521" i="9"/>
  <c r="AC1328" i="9"/>
  <c r="AB1151" i="9"/>
  <c r="AB1193" i="9"/>
  <c r="Y1585" i="9"/>
  <c r="Z974" i="9"/>
  <c r="AD1294" i="9"/>
  <c r="AE940" i="9"/>
  <c r="AB918" i="9"/>
  <c r="AC1648" i="9"/>
  <c r="AC1288" i="9"/>
  <c r="AE1225" i="9"/>
  <c r="Z583" i="9"/>
  <c r="AE1276" i="9"/>
  <c r="AA468" i="9"/>
  <c r="AA1233" i="9"/>
  <c r="AE1233" i="9"/>
  <c r="AE756" i="9"/>
  <c r="AA756" i="9"/>
  <c r="X1096" i="9"/>
  <c r="AB1096" i="9"/>
  <c r="X1018" i="9"/>
  <c r="AB1018" i="9"/>
  <c r="Z1111" i="9"/>
  <c r="AD1111" i="9"/>
  <c r="Z1187" i="9"/>
  <c r="AD1187" i="9"/>
  <c r="X870" i="9"/>
  <c r="AB870" i="9"/>
  <c r="X962" i="9"/>
  <c r="AB962" i="9"/>
  <c r="X1121" i="9"/>
  <c r="AB1121" i="9"/>
  <c r="AA1493" i="9"/>
  <c r="AE1493" i="9"/>
  <c r="Z1582" i="9"/>
  <c r="AD1582" i="9"/>
  <c r="AA658" i="9"/>
  <c r="AE658" i="9"/>
  <c r="X1349" i="9"/>
  <c r="AB1349" i="9"/>
  <c r="AA1598" i="9"/>
  <c r="AE1598" i="9"/>
  <c r="Z919" i="9"/>
  <c r="AD919" i="9"/>
  <c r="Z1349" i="9"/>
  <c r="AD1349" i="9"/>
  <c r="AA1222" i="9"/>
  <c r="AE1222" i="9"/>
  <c r="AD932" i="9"/>
  <c r="Z932" i="9"/>
  <c r="Y1413" i="9"/>
  <c r="AC1413" i="9"/>
  <c r="AE1600" i="9"/>
  <c r="Y1176" i="9"/>
  <c r="AC1176" i="9"/>
  <c r="Z1392" i="9"/>
  <c r="AD1392" i="9"/>
  <c r="Z1249" i="9"/>
  <c r="AD1249" i="9"/>
  <c r="X1082" i="9"/>
  <c r="AB1082" i="9"/>
  <c r="Y1221" i="9"/>
  <c r="AC1221" i="9"/>
  <c r="AB931" i="9"/>
  <c r="AA1621" i="9"/>
  <c r="AE1621" i="9"/>
  <c r="AA770" i="9"/>
  <c r="AE770" i="9"/>
  <c r="Y1601" i="9"/>
  <c r="AC1601" i="9"/>
  <c r="AD1385" i="9"/>
  <c r="Z1385" i="9"/>
  <c r="AB414" i="9"/>
  <c r="AA1284" i="9"/>
  <c r="AE1284" i="9"/>
  <c r="AE1350" i="9"/>
  <c r="AB1029" i="9"/>
  <c r="AD900" i="9"/>
  <c r="Z900" i="9"/>
  <c r="AC1634" i="9"/>
  <c r="AC1562" i="9"/>
  <c r="AC1020" i="9"/>
  <c r="AA1122" i="9"/>
  <c r="AE1122" i="9"/>
  <c r="Y695" i="9"/>
  <c r="AC695" i="9"/>
  <c r="Y1651" i="9"/>
  <c r="AC1651" i="9"/>
  <c r="Y1378" i="9"/>
  <c r="AC1378" i="9"/>
  <c r="X849" i="9"/>
  <c r="AB849" i="9"/>
  <c r="Z1645" i="9"/>
  <c r="AD1645" i="9"/>
  <c r="AD1192" i="9"/>
  <c r="Z1192" i="9"/>
  <c r="Z1437" i="9"/>
  <c r="AD1437" i="9"/>
  <c r="Z1625" i="9"/>
  <c r="AD1625" i="9"/>
  <c r="X1459" i="9"/>
  <c r="AB1459" i="9"/>
  <c r="X1156" i="9"/>
  <c r="AB1156" i="9"/>
  <c r="AC593" i="9"/>
  <c r="Y593" i="9"/>
  <c r="X1378" i="9"/>
  <c r="AB1378" i="9"/>
  <c r="Y1001" i="9"/>
  <c r="AC1001" i="9"/>
  <c r="AA1503" i="9"/>
  <c r="AE1503" i="9"/>
  <c r="AE809" i="9"/>
  <c r="AC1521" i="9"/>
  <c r="Z917" i="9"/>
  <c r="AD917" i="9"/>
  <c r="AE598" i="9"/>
  <c r="AA598" i="9"/>
  <c r="Z996" i="9"/>
  <c r="AD996" i="9"/>
  <c r="Y968" i="9"/>
  <c r="AC968" i="9"/>
  <c r="AA1232" i="9"/>
  <c r="AE1232" i="9"/>
  <c r="AB967" i="9"/>
  <c r="X975" i="9"/>
  <c r="AB975" i="9"/>
  <c r="AB1360" i="9"/>
  <c r="X1360" i="9"/>
  <c r="AB469" i="9"/>
  <c r="AE660" i="9"/>
  <c r="AD817" i="9"/>
  <c r="Z1233" i="9"/>
  <c r="AD1233" i="9"/>
  <c r="AD756" i="9"/>
  <c r="Z756" i="9"/>
  <c r="Y1018" i="9"/>
  <c r="AC1018" i="9"/>
  <c r="AB1674" i="9"/>
  <c r="X1674" i="9"/>
  <c r="Y962" i="9"/>
  <c r="AC962" i="9"/>
  <c r="Y1121" i="9"/>
  <c r="AC1121" i="9"/>
  <c r="AE1582" i="9"/>
  <c r="AA1582" i="9"/>
  <c r="Y1349" i="9"/>
  <c r="AC1349" i="9"/>
  <c r="X1598" i="9"/>
  <c r="AB1598" i="9"/>
  <c r="AA919" i="9"/>
  <c r="AE919" i="9"/>
  <c r="AB1650" i="9"/>
  <c r="X1650" i="9"/>
  <c r="AE932" i="9"/>
  <c r="AA932" i="9"/>
  <c r="AB1448" i="9"/>
  <c r="Z1402" i="9"/>
  <c r="AD1402" i="9"/>
  <c r="X934" i="9"/>
  <c r="AB934" i="9"/>
  <c r="X1294" i="9"/>
  <c r="AB1294" i="9"/>
  <c r="Y1287" i="9"/>
  <c r="AC1287" i="9"/>
  <c r="AE1385" i="9"/>
  <c r="AA1385" i="9"/>
  <c r="AB647" i="9"/>
  <c r="X647" i="9"/>
  <c r="AC943" i="9"/>
  <c r="Z825" i="9"/>
  <c r="AD825" i="9"/>
  <c r="AE785" i="9"/>
  <c r="AB1629" i="9"/>
  <c r="AD1286" i="9"/>
  <c r="AD1107" i="9"/>
  <c r="AE630" i="9"/>
  <c r="AC1184" i="9"/>
  <c r="AD1324" i="9"/>
  <c r="AE580" i="9"/>
  <c r="AD1094" i="9"/>
  <c r="AB821" i="9"/>
  <c r="AE212" i="9"/>
  <c r="AB295" i="9"/>
  <c r="AE1189" i="9"/>
  <c r="AA628" i="9"/>
  <c r="AB651" i="9"/>
  <c r="AC337" i="9"/>
  <c r="AE1573" i="9"/>
  <c r="AD672" i="9"/>
  <c r="Z1006" i="9"/>
  <c r="AD594" i="9"/>
  <c r="AD1112" i="9"/>
  <c r="AB1330" i="9"/>
  <c r="AD361" i="9"/>
  <c r="AD1581" i="9"/>
  <c r="AB1165" i="9"/>
  <c r="AD980" i="9"/>
  <c r="AD1391" i="9"/>
  <c r="AC672" i="9"/>
  <c r="AC1015" i="9"/>
  <c r="AD1047" i="9"/>
  <c r="AC507" i="9"/>
  <c r="AC1000" i="9"/>
  <c r="AC1518" i="9"/>
  <c r="AD1156" i="9"/>
  <c r="AE1174" i="9"/>
  <c r="AD786" i="9"/>
  <c r="AD263" i="9"/>
  <c r="Z1457" i="9"/>
  <c r="AD1457" i="9"/>
  <c r="X1608" i="9"/>
  <c r="AB1608" i="9"/>
  <c r="AB1640" i="9"/>
  <c r="AA897" i="9"/>
  <c r="AE897" i="9"/>
  <c r="Z1335" i="9"/>
  <c r="AD1335" i="9"/>
  <c r="AA1187" i="9"/>
  <c r="AE1187" i="9"/>
  <c r="X1256" i="9"/>
  <c r="AB1256" i="9"/>
  <c r="Z882" i="9"/>
  <c r="AD882" i="9"/>
  <c r="Z1550" i="9"/>
  <c r="AD1550" i="9"/>
  <c r="X1145" i="9"/>
  <c r="AB1145" i="9"/>
  <c r="AE911" i="9"/>
  <c r="AB1530" i="9"/>
  <c r="Z1598" i="9"/>
  <c r="AD1598" i="9"/>
  <c r="Y565" i="9"/>
  <c r="AC565" i="9"/>
  <c r="AB909" i="9"/>
  <c r="X909" i="9"/>
  <c r="Z1222" i="9"/>
  <c r="AD1222" i="9"/>
  <c r="AA327" i="9"/>
  <c r="AE327" i="9"/>
  <c r="AD1172" i="9"/>
  <c r="X1176" i="9"/>
  <c r="AB1176" i="9"/>
  <c r="AC1573" i="9"/>
  <c r="AA1392" i="9"/>
  <c r="AE1392" i="9"/>
  <c r="AB1050" i="9"/>
  <c r="X1331" i="9"/>
  <c r="AB1331" i="9"/>
  <c r="Y1191" i="9"/>
  <c r="AC1191" i="9"/>
  <c r="AA999" i="9"/>
  <c r="AE999" i="9"/>
  <c r="AA909" i="9"/>
  <c r="AE909" i="9"/>
  <c r="Z1621" i="9"/>
  <c r="AD1621" i="9"/>
  <c r="Z1149" i="9"/>
  <c r="AD1149" i="9"/>
  <c r="AC589" i="9"/>
  <c r="AD768" i="9"/>
  <c r="AB1524" i="9"/>
  <c r="AD874" i="9"/>
  <c r="AE1312" i="9"/>
  <c r="AD1562" i="9"/>
  <c r="AB1327" i="9"/>
  <c r="Z744" i="9"/>
  <c r="AD744" i="9"/>
  <c r="Y1245" i="9"/>
  <c r="AC1245" i="9"/>
  <c r="AE1303" i="9"/>
  <c r="AC1534" i="9"/>
  <c r="AD1676" i="9"/>
  <c r="AE1157" i="9"/>
  <c r="AD1534" i="9"/>
  <c r="AE1497" i="9"/>
  <c r="X1133" i="9"/>
  <c r="AB1133" i="9"/>
  <c r="AD1419" i="9"/>
  <c r="AB1091" i="9"/>
  <c r="AE1081" i="9"/>
  <c r="AE1459" i="9"/>
  <c r="AD1022" i="9"/>
  <c r="AD1595" i="9"/>
  <c r="AC1042" i="9"/>
  <c r="AE1108" i="9"/>
  <c r="AA1108" i="9"/>
  <c r="AD1553" i="9"/>
  <c r="AA1625" i="9"/>
  <c r="AE1625" i="9"/>
  <c r="Z622" i="9"/>
  <c r="AD622" i="9"/>
  <c r="AA616" i="9"/>
  <c r="AE616" i="9"/>
  <c r="AA1662" i="9"/>
  <c r="AE1662" i="9"/>
  <c r="Z680" i="9"/>
  <c r="AD680" i="9"/>
  <c r="X357" i="9"/>
  <c r="AB357" i="9"/>
  <c r="AD1256" i="9"/>
  <c r="Z1256" i="9"/>
  <c r="X1607" i="9"/>
  <c r="AB1607" i="9"/>
  <c r="AA1124" i="9"/>
  <c r="AE1124" i="9"/>
  <c r="X1651" i="9"/>
  <c r="AB1651" i="9"/>
  <c r="Z1375" i="9"/>
  <c r="AD1375" i="9"/>
  <c r="Z1014" i="9"/>
  <c r="AD1014" i="9"/>
  <c r="AE361" i="9"/>
  <c r="AC1650" i="9"/>
  <c r="Y1650" i="9"/>
  <c r="AA1155" i="9"/>
  <c r="AE1155" i="9"/>
  <c r="Y1525" i="9"/>
  <c r="AB466" i="9"/>
  <c r="AB1071" i="9"/>
  <c r="AC1454" i="9"/>
  <c r="AD567" i="9"/>
  <c r="Y1096" i="9"/>
  <c r="AC1096" i="9"/>
  <c r="AA1571" i="9"/>
  <c r="AE1571" i="9"/>
  <c r="Z1493" i="9"/>
  <c r="AD1493" i="9"/>
  <c r="AE1558" i="9"/>
  <c r="AA1558" i="9"/>
  <c r="AA1349" i="9"/>
  <c r="AE1349" i="9"/>
  <c r="Z1600" i="9"/>
  <c r="AD1600" i="9"/>
  <c r="AA957" i="9"/>
  <c r="AE957" i="9"/>
  <c r="Z1321" i="9"/>
  <c r="AD1321" i="9"/>
  <c r="Y1432" i="9"/>
  <c r="AC1432" i="9"/>
  <c r="AC289" i="9"/>
  <c r="AC1030" i="9"/>
  <c r="AC348" i="9"/>
  <c r="AB278" i="9"/>
  <c r="AC244" i="9"/>
  <c r="AD230" i="9"/>
  <c r="AE1150" i="9"/>
  <c r="AD1215" i="9"/>
  <c r="AE970" i="9"/>
  <c r="AC190" i="9"/>
  <c r="AD779" i="9"/>
  <c r="AD1151" i="9"/>
  <c r="AC482" i="9"/>
  <c r="AE835" i="9"/>
  <c r="AE1208" i="9"/>
  <c r="AD1548" i="9"/>
  <c r="AE1391" i="9"/>
  <c r="AE534" i="9"/>
  <c r="AE1362" i="9"/>
  <c r="AD518" i="9"/>
  <c r="AE673" i="9"/>
  <c r="AE1095" i="9"/>
  <c r="AD200" i="9"/>
  <c r="AB1585" i="9"/>
  <c r="AC704" i="9"/>
  <c r="AB780" i="9"/>
  <c r="AD574" i="9"/>
  <c r="AB1126" i="9"/>
  <c r="X791" i="9"/>
  <c r="AD322" i="9"/>
  <c r="AD783" i="9"/>
  <c r="AE1378" i="9"/>
  <c r="AD205" i="9"/>
  <c r="AE1655" i="9"/>
  <c r="X1656" i="9"/>
  <c r="AB1656" i="9"/>
  <c r="AA1457" i="9"/>
  <c r="AE1457" i="9"/>
  <c r="Y1608" i="9"/>
  <c r="AC1608" i="9"/>
  <c r="AB999" i="9"/>
  <c r="Z897" i="9"/>
  <c r="AD897" i="9"/>
  <c r="AA1335" i="9"/>
  <c r="AE1335" i="9"/>
  <c r="AA1615" i="9"/>
  <c r="AE1615" i="9"/>
  <c r="AD864" i="9"/>
  <c r="Y1256" i="9"/>
  <c r="AC1256" i="9"/>
  <c r="AA882" i="9"/>
  <c r="AE882" i="9"/>
  <c r="AA1550" i="9"/>
  <c r="AE1550" i="9"/>
  <c r="Y1145" i="9"/>
  <c r="AC1145" i="9"/>
  <c r="X1027" i="9"/>
  <c r="AB1027" i="9"/>
  <c r="AC1530" i="9"/>
  <c r="Y1530" i="9"/>
  <c r="AA1498" i="9"/>
  <c r="AE1498" i="9"/>
  <c r="AA1116" i="9"/>
  <c r="AE1116" i="9"/>
  <c r="AA1020" i="9"/>
  <c r="AE1020" i="9"/>
  <c r="X565" i="9"/>
  <c r="AB565" i="9"/>
  <c r="AC909" i="9"/>
  <c r="AA1575" i="9"/>
  <c r="AE1575" i="9"/>
  <c r="Y1574" i="9"/>
  <c r="AC1574" i="9"/>
  <c r="Z327" i="9"/>
  <c r="AD327" i="9"/>
  <c r="Z1045" i="9"/>
  <c r="AD1045" i="9"/>
  <c r="AA474" i="9"/>
  <c r="AE474" i="9"/>
  <c r="AA1310" i="9"/>
  <c r="AE1310" i="9"/>
  <c r="AA1685" i="9"/>
  <c r="AE1685" i="9"/>
  <c r="Y1050" i="9"/>
  <c r="AC1050" i="9"/>
  <c r="Y1331" i="9"/>
  <c r="AC1331" i="9"/>
  <c r="X1191" i="9"/>
  <c r="AB1191" i="9"/>
  <c r="AD999" i="9"/>
  <c r="Z999" i="9"/>
  <c r="Z909" i="9"/>
  <c r="AD909" i="9"/>
  <c r="AA1366" i="9"/>
  <c r="AE1366" i="9"/>
  <c r="AA1149" i="9"/>
  <c r="AE1149" i="9"/>
  <c r="Z345" i="9"/>
  <c r="AD345" i="9"/>
  <c r="AB866" i="9"/>
  <c r="X866" i="9"/>
  <c r="AD746" i="9"/>
  <c r="AB1617" i="9"/>
  <c r="AD306" i="9"/>
  <c r="Y1148" i="9"/>
  <c r="AC1148" i="9"/>
  <c r="AB1643" i="9"/>
  <c r="AC1268" i="9"/>
  <c r="AC1457" i="9"/>
  <c r="AD1295" i="9"/>
  <c r="AA1205" i="9"/>
  <c r="AE1205" i="9"/>
  <c r="AE1069" i="9"/>
  <c r="AB514" i="9"/>
  <c r="AB1341" i="9"/>
  <c r="AD791" i="9"/>
  <c r="AD673" i="9"/>
  <c r="AC1312" i="9"/>
  <c r="AD1539" i="9"/>
  <c r="AB1558" i="9"/>
  <c r="AE1527" i="9"/>
  <c r="AC621" i="9"/>
  <c r="AB1035" i="9"/>
  <c r="AC1568" i="9"/>
  <c r="AB808" i="9"/>
  <c r="AB1357" i="9"/>
  <c r="Y922" i="9"/>
  <c r="AC922" i="9"/>
  <c r="AA1014" i="9"/>
  <c r="AE1014" i="9"/>
  <c r="AA1119" i="9"/>
  <c r="AE1119" i="9"/>
  <c r="X1493" i="9"/>
  <c r="AB1493" i="9"/>
  <c r="AC1681" i="9"/>
  <c r="Y1681" i="9"/>
  <c r="AA680" i="9"/>
  <c r="AE680" i="9"/>
  <c r="AC1593" i="9"/>
  <c r="Y1593" i="9"/>
  <c r="X1451" i="9"/>
  <c r="AD1435" i="9"/>
  <c r="Y1380" i="9"/>
  <c r="AC1380" i="9"/>
  <c r="AB1354" i="9"/>
  <c r="X1354" i="9"/>
  <c r="Z957" i="9"/>
  <c r="AD957" i="9"/>
  <c r="Z1656" i="9"/>
  <c r="AD1656" i="9"/>
  <c r="AB1310" i="9"/>
  <c r="AD344" i="9"/>
  <c r="AB1525" i="9"/>
  <c r="AB429" i="9"/>
  <c r="AE1295" i="9"/>
  <c r="AB451" i="9"/>
  <c r="AC952" i="9"/>
  <c r="AE344" i="9"/>
  <c r="AE1340" i="9"/>
  <c r="AC233" i="9"/>
  <c r="AB533" i="9"/>
  <c r="AB994" i="9"/>
  <c r="Z621" i="9"/>
  <c r="AC281" i="9"/>
  <c r="AD423" i="9"/>
  <c r="AD920" i="9"/>
  <c r="AE1451" i="9"/>
  <c r="AD1378" i="9"/>
  <c r="AD1171" i="9"/>
  <c r="AD988" i="9"/>
  <c r="AE974" i="9"/>
  <c r="AC1071" i="9"/>
  <c r="Z543" i="9"/>
  <c r="AD466" i="9"/>
  <c r="AD1433" i="9"/>
  <c r="AC1029" i="9"/>
  <c r="AD1272" i="9"/>
  <c r="AC813" i="9"/>
  <c r="AB400" i="9"/>
  <c r="AB1551" i="9"/>
  <c r="AE1520" i="9"/>
  <c r="AD1284" i="9"/>
  <c r="Y1656" i="9"/>
  <c r="AC1656" i="9"/>
  <c r="AA1200" i="9"/>
  <c r="AE1200" i="9"/>
  <c r="Y1429" i="9"/>
  <c r="AC1429" i="9"/>
  <c r="Z925" i="9"/>
  <c r="AD925" i="9"/>
  <c r="Y1197" i="9"/>
  <c r="AC1197" i="9"/>
  <c r="Z1615" i="9"/>
  <c r="AD1615" i="9"/>
  <c r="X1127" i="9"/>
  <c r="AB1127" i="9"/>
  <c r="Y1587" i="9"/>
  <c r="AC1587" i="9"/>
  <c r="AC734" i="9"/>
  <c r="Y734" i="9"/>
  <c r="AD911" i="9"/>
  <c r="Z911" i="9"/>
  <c r="AD1498" i="9"/>
  <c r="Z1498" i="9"/>
  <c r="Z1116" i="9"/>
  <c r="AD1116" i="9"/>
  <c r="Y1032" i="9"/>
  <c r="AC1032" i="9"/>
  <c r="AA937" i="9"/>
  <c r="AE937" i="9"/>
  <c r="Z1575" i="9"/>
  <c r="AD1575" i="9"/>
  <c r="X1574" i="9"/>
  <c r="AB1574" i="9"/>
  <c r="Y894" i="9"/>
  <c r="AC894" i="9"/>
  <c r="AA1045" i="9"/>
  <c r="AE1045" i="9"/>
  <c r="AA1172" i="9"/>
  <c r="AE1172" i="9"/>
  <c r="Z474" i="9"/>
  <c r="AD474" i="9"/>
  <c r="Z1310" i="9"/>
  <c r="AD1310" i="9"/>
  <c r="X1573" i="9"/>
  <c r="AB1573" i="9"/>
  <c r="Z1685" i="9"/>
  <c r="AD1685" i="9"/>
  <c r="AD1188" i="9"/>
  <c r="Z1188" i="9"/>
  <c r="AA1436" i="9"/>
  <c r="AE1436" i="9"/>
  <c r="X1673" i="9"/>
  <c r="AB1673" i="9"/>
  <c r="Z651" i="9"/>
  <c r="AD651" i="9"/>
  <c r="X1077" i="9"/>
  <c r="AB1077" i="9"/>
  <c r="Y1025" i="9"/>
  <c r="AC1025" i="9"/>
  <c r="X589" i="9"/>
  <c r="AB589" i="9"/>
  <c r="AC945" i="9"/>
  <c r="AD1312" i="9"/>
  <c r="Z1312" i="9"/>
  <c r="Y866" i="9"/>
  <c r="AC866" i="9"/>
  <c r="AB730" i="9"/>
  <c r="AC791" i="9"/>
  <c r="AA1401" i="9"/>
  <c r="AE1401" i="9"/>
  <c r="AD834" i="9"/>
  <c r="Z834" i="9"/>
  <c r="AB1529" i="9"/>
  <c r="X1529" i="9"/>
  <c r="AE1574" i="9"/>
  <c r="AE1314" i="9"/>
  <c r="AC848" i="9"/>
  <c r="AC752" i="9"/>
  <c r="AE1458" i="9"/>
  <c r="AA944" i="9"/>
  <c r="AE944" i="9"/>
  <c r="AE1345" i="9"/>
  <c r="AA1345" i="9"/>
  <c r="Z1010" i="9"/>
  <c r="AD1010" i="9"/>
  <c r="AB891" i="9"/>
  <c r="X891" i="9"/>
  <c r="X1130" i="9"/>
  <c r="AB1130" i="9"/>
  <c r="AE1399" i="9"/>
  <c r="AA1399" i="9"/>
  <c r="AA1265" i="9"/>
  <c r="AE1265" i="9"/>
  <c r="Z1365" i="9"/>
  <c r="AD1365" i="9"/>
  <c r="AC865" i="9"/>
  <c r="AD1018" i="9"/>
  <c r="AC1419" i="9"/>
  <c r="AB1198" i="9"/>
  <c r="AB773" i="9"/>
  <c r="AC1433" i="9"/>
  <c r="Y1433" i="9"/>
  <c r="Y1674" i="9"/>
  <c r="AC1674" i="9"/>
  <c r="Z1558" i="9"/>
  <c r="AD1558" i="9"/>
  <c r="AA1315" i="9"/>
  <c r="AE1315" i="9"/>
  <c r="X1383" i="9"/>
  <c r="AB1383" i="9"/>
  <c r="X978" i="9"/>
  <c r="AB978" i="9"/>
  <c r="AC1293" i="9"/>
  <c r="Y1640" i="9"/>
  <c r="AC1640" i="9"/>
  <c r="Y870" i="9"/>
  <c r="AC870" i="9"/>
  <c r="Y1679" i="9"/>
  <c r="AC1679" i="9"/>
  <c r="AC1675" i="9"/>
  <c r="Y1675" i="9"/>
  <c r="AA1249" i="9"/>
  <c r="AE1249" i="9"/>
  <c r="AD1451" i="9"/>
  <c r="Y1383" i="9"/>
  <c r="AC1383" i="9"/>
  <c r="Z1357" i="9"/>
  <c r="AD1357" i="9"/>
  <c r="AE900" i="9"/>
  <c r="AA900" i="9"/>
  <c r="Y1595" i="9"/>
  <c r="AC390" i="9"/>
  <c r="AE742" i="9"/>
  <c r="AD603" i="9"/>
  <c r="AE829" i="9"/>
  <c r="AD1552" i="9"/>
  <c r="AE1094" i="9"/>
  <c r="AD402" i="9"/>
  <c r="AC729" i="9"/>
  <c r="AE1477" i="9"/>
  <c r="Z1013" i="9"/>
  <c r="AC978" i="9"/>
  <c r="AE786" i="9"/>
  <c r="AE1112" i="9"/>
  <c r="AC215" i="9"/>
  <c r="AD392" i="9"/>
  <c r="AC451" i="9"/>
  <c r="AB802" i="9"/>
  <c r="AB529" i="9"/>
  <c r="AD1308" i="9"/>
  <c r="AC966" i="9"/>
  <c r="AE808" i="9"/>
  <c r="AD1556" i="9"/>
  <c r="AB1233" i="9"/>
  <c r="AD1230" i="9"/>
  <c r="AE1647" i="9"/>
  <c r="AD1024" i="9"/>
  <c r="AC564" i="9"/>
  <c r="AB1289" i="9"/>
  <c r="AE1060" i="9"/>
  <c r="AC336" i="9"/>
  <c r="AD1640" i="9"/>
  <c r="AB782" i="9"/>
  <c r="AC694" i="9"/>
  <c r="X1004" i="9"/>
  <c r="AB1004" i="9"/>
  <c r="Z1200" i="9"/>
  <c r="AD1200" i="9"/>
  <c r="Z1626" i="9"/>
  <c r="AD1626" i="9"/>
  <c r="X1429" i="9"/>
  <c r="AB1429" i="9"/>
  <c r="AD676" i="9"/>
  <c r="Z676" i="9"/>
  <c r="AA925" i="9"/>
  <c r="AE925" i="9"/>
  <c r="X1197" i="9"/>
  <c r="AB1197" i="9"/>
  <c r="AA1114" i="9"/>
  <c r="AE1114" i="9"/>
  <c r="Y1127" i="9"/>
  <c r="AC1127" i="9"/>
  <c r="X1587" i="9"/>
  <c r="AB1587" i="9"/>
  <c r="Z590" i="9"/>
  <c r="AD590" i="9"/>
  <c r="AB734" i="9"/>
  <c r="X734" i="9"/>
  <c r="Z1271" i="9"/>
  <c r="AD1271" i="9"/>
  <c r="Y1480" i="9"/>
  <c r="AC1480" i="9"/>
  <c r="AA1557" i="9"/>
  <c r="AE1557" i="9"/>
  <c r="X1032" i="9"/>
  <c r="AB1032" i="9"/>
  <c r="Z937" i="9"/>
  <c r="AD937" i="9"/>
  <c r="X1368" i="9"/>
  <c r="AB1368" i="9"/>
  <c r="AE1395" i="9"/>
  <c r="AA1395" i="9"/>
  <c r="Z1216" i="9"/>
  <c r="AD1216" i="9"/>
  <c r="X894" i="9"/>
  <c r="AB894" i="9"/>
  <c r="AA1291" i="9"/>
  <c r="AE1291" i="9"/>
  <c r="AA1490" i="9"/>
  <c r="AE1490" i="9"/>
  <c r="Y1439" i="9"/>
  <c r="AC1439" i="9"/>
  <c r="AA1261" i="9"/>
  <c r="AE1261" i="9"/>
  <c r="Z1565" i="9"/>
  <c r="AD1565" i="9"/>
  <c r="AA1188" i="9"/>
  <c r="AE1188" i="9"/>
  <c r="Z1436" i="9"/>
  <c r="AD1436" i="9"/>
  <c r="Y1673" i="9"/>
  <c r="AC1673" i="9"/>
  <c r="X1227" i="9"/>
  <c r="AB1227" i="9"/>
  <c r="X1060" i="9"/>
  <c r="AB1060" i="9"/>
  <c r="AA1604" i="9"/>
  <c r="AE1604" i="9"/>
  <c r="AC1507" i="9"/>
  <c r="Y1507" i="9"/>
  <c r="Z505" i="9"/>
  <c r="AD505" i="9"/>
  <c r="Z1069" i="9"/>
  <c r="AD1069" i="9"/>
  <c r="AE779" i="9"/>
  <c r="AE1631" i="9"/>
  <c r="AB983" i="9"/>
  <c r="AB872" i="9"/>
  <c r="AE650" i="9"/>
  <c r="AE1608" i="9"/>
  <c r="AE1660" i="9"/>
  <c r="AA1660" i="9"/>
  <c r="AE1452" i="9"/>
  <c r="AE1050" i="9"/>
  <c r="AD1440" i="9"/>
  <c r="AB333" i="9"/>
  <c r="AB621" i="9"/>
  <c r="AC956" i="9"/>
  <c r="Z789" i="9"/>
  <c r="AD789" i="9"/>
  <c r="Y541" i="9"/>
  <c r="AC541" i="9"/>
  <c r="Y1259" i="9"/>
  <c r="AC1259" i="9"/>
  <c r="X695" i="9"/>
  <c r="AB695" i="9"/>
  <c r="Y274" i="9"/>
  <c r="AC274" i="9"/>
  <c r="Z1203" i="9"/>
  <c r="AD1203" i="9"/>
  <c r="X947" i="9"/>
  <c r="AB947" i="9"/>
  <c r="X1392" i="9"/>
  <c r="AB1392" i="9"/>
  <c r="X1679" i="9"/>
  <c r="AB1679" i="9"/>
  <c r="Y1598" i="9"/>
  <c r="AC1598" i="9"/>
  <c r="AE1139" i="9"/>
  <c r="AA1139" i="9"/>
  <c r="X1663" i="9"/>
  <c r="AB1663" i="9"/>
  <c r="Y934" i="9"/>
  <c r="AC934" i="9"/>
  <c r="AA1321" i="9"/>
  <c r="AE1321" i="9"/>
  <c r="Y931" i="9"/>
  <c r="AC931" i="9"/>
  <c r="AE1264" i="9"/>
  <c r="AA1264" i="9"/>
  <c r="X778" i="9"/>
  <c r="AB778" i="9"/>
  <c r="AE317" i="9"/>
  <c r="AE194" i="9"/>
  <c r="AD742" i="9"/>
  <c r="AD1501" i="9"/>
  <c r="AB721" i="9"/>
  <c r="AC778" i="9"/>
  <c r="AC265" i="9"/>
  <c r="AE828" i="9"/>
  <c r="AD1577" i="9"/>
  <c r="AE1665" i="9"/>
  <c r="Y1004" i="9"/>
  <c r="AC1004" i="9"/>
  <c r="AA1074" i="9"/>
  <c r="AE1074" i="9"/>
  <c r="Y1678" i="9"/>
  <c r="AC1678" i="9"/>
  <c r="AE676" i="9"/>
  <c r="AA676" i="9"/>
  <c r="Y474" i="9"/>
  <c r="AC474" i="9"/>
  <c r="X1438" i="9"/>
  <c r="AB1438" i="9"/>
  <c r="Z1114" i="9"/>
  <c r="AD1114" i="9"/>
  <c r="Y1236" i="9"/>
  <c r="AC1236" i="9"/>
  <c r="X1340" i="9"/>
  <c r="AB1340" i="9"/>
  <c r="AA1681" i="9"/>
  <c r="AE1681" i="9"/>
  <c r="AE1076" i="9"/>
  <c r="AA1076" i="9"/>
  <c r="AA1271" i="9"/>
  <c r="AE1271" i="9"/>
  <c r="X1480" i="9"/>
  <c r="AB1480" i="9"/>
  <c r="Z1557" i="9"/>
  <c r="AD1557" i="9"/>
  <c r="AA898" i="9"/>
  <c r="AE898" i="9"/>
  <c r="Y785" i="9"/>
  <c r="AC785" i="9"/>
  <c r="Y1368" i="9"/>
  <c r="AC1368" i="9"/>
  <c r="Z1395" i="9"/>
  <c r="AD1395" i="9"/>
  <c r="AA1216" i="9"/>
  <c r="AE1216" i="9"/>
  <c r="Z1017" i="9"/>
  <c r="AD1017" i="9"/>
  <c r="Z1291" i="9"/>
  <c r="AD1291" i="9"/>
  <c r="Z1490" i="9"/>
  <c r="AD1490" i="9"/>
  <c r="Y1064" i="9"/>
  <c r="AC1064" i="9"/>
  <c r="X1439" i="9"/>
  <c r="AB1439" i="9"/>
  <c r="Z1261" i="9"/>
  <c r="AD1261" i="9"/>
  <c r="AE1565" i="9"/>
  <c r="AA1565" i="9"/>
  <c r="AD812" i="9"/>
  <c r="Z812" i="9"/>
  <c r="X1517" i="9"/>
  <c r="AB1517" i="9"/>
  <c r="X567" i="9"/>
  <c r="AB567" i="9"/>
  <c r="AA1611" i="9"/>
  <c r="AE1611" i="9"/>
  <c r="AD1583" i="9"/>
  <c r="AE486" i="9"/>
  <c r="AB1251" i="9"/>
  <c r="X1666" i="9"/>
  <c r="AB1666" i="9"/>
  <c r="AC1645" i="9"/>
  <c r="AB1170" i="9"/>
  <c r="AC1265" i="9"/>
  <c r="AD844" i="9"/>
  <c r="AA1207" i="9"/>
  <c r="AE1207" i="9"/>
  <c r="AB1559" i="9"/>
  <c r="AC1404" i="9"/>
  <c r="Y1404" i="9"/>
  <c r="AB1297" i="9"/>
  <c r="AD1408" i="9"/>
  <c r="AE1055" i="9"/>
  <c r="AC817" i="9"/>
  <c r="AC1213" i="9"/>
  <c r="AD1407" i="9"/>
  <c r="Y707" i="9"/>
  <c r="AC707" i="9"/>
  <c r="Y620" i="9"/>
  <c r="AC620" i="9"/>
  <c r="AD531" i="9"/>
  <c r="AE815" i="9"/>
  <c r="AA815" i="9"/>
  <c r="AA653" i="9"/>
  <c r="AE653" i="9"/>
  <c r="Z822" i="9"/>
  <c r="AD822" i="9"/>
  <c r="Z551" i="9"/>
  <c r="AD551" i="9"/>
  <c r="AA397" i="9"/>
  <c r="AE397" i="9"/>
  <c r="AC709" i="9"/>
  <c r="AB263" i="9"/>
  <c r="AB225" i="9"/>
  <c r="AE802" i="9"/>
  <c r="Z815" i="9"/>
  <c r="AD815" i="9"/>
  <c r="AD653" i="9"/>
  <c r="Z653" i="9"/>
  <c r="AD736" i="9"/>
  <c r="Z736" i="9"/>
  <c r="AE823" i="9"/>
  <c r="AA823" i="9"/>
  <c r="AC197" i="9"/>
  <c r="AC452" i="9"/>
  <c r="AE419" i="9"/>
  <c r="AE720" i="9"/>
  <c r="AC302" i="9"/>
  <c r="AC220" i="9"/>
  <c r="AC827" i="9"/>
  <c r="AB442" i="9"/>
  <c r="AB246" i="9"/>
  <c r="AE646" i="9"/>
  <c r="AD448" i="9"/>
  <c r="AD552" i="9"/>
  <c r="Y595" i="9"/>
  <c r="AC595" i="9"/>
  <c r="AA376" i="9"/>
  <c r="AE376" i="9"/>
  <c r="AD688" i="9"/>
  <c r="AA780" i="9"/>
  <c r="AE780" i="9"/>
  <c r="AB724" i="9"/>
  <c r="AD827" i="9"/>
  <c r="Z489" i="9"/>
  <c r="AD489" i="9"/>
  <c r="AD508" i="9"/>
  <c r="X748" i="9"/>
  <c r="AB748" i="9"/>
  <c r="AC322" i="9"/>
  <c r="AC343" i="9"/>
  <c r="AC372" i="9"/>
  <c r="AC468" i="9"/>
  <c r="AE244" i="9"/>
  <c r="AB578" i="9"/>
  <c r="AD731" i="9"/>
  <c r="AE320" i="9"/>
  <c r="AC458" i="9"/>
  <c r="AD244" i="9"/>
  <c r="AE436" i="9"/>
  <c r="AB224" i="9"/>
  <c r="AE203" i="9"/>
  <c r="AC354" i="9"/>
  <c r="AD320" i="9"/>
  <c r="AB338" i="9"/>
  <c r="AC189" i="9"/>
  <c r="AE512" i="9"/>
  <c r="AC388" i="9"/>
  <c r="AE292" i="9"/>
  <c r="AB220" i="9"/>
  <c r="AB261" i="9"/>
  <c r="AD500" i="9"/>
  <c r="AD366" i="9"/>
  <c r="AE350" i="9"/>
  <c r="AB827" i="9"/>
  <c r="AC792" i="9"/>
  <c r="AD646" i="9"/>
  <c r="AE392" i="9"/>
  <c r="AB503" i="9"/>
  <c r="AD455" i="9"/>
  <c r="AD542" i="9"/>
  <c r="AB607" i="9"/>
  <c r="X595" i="9"/>
  <c r="AB595" i="9"/>
  <c r="AD588" i="9"/>
  <c r="AE567" i="9"/>
  <c r="X826" i="9"/>
  <c r="AB826" i="9"/>
  <c r="AA688" i="9"/>
  <c r="AE688" i="9"/>
  <c r="Z780" i="9"/>
  <c r="AD780" i="9"/>
  <c r="AC441" i="9"/>
  <c r="Y724" i="9"/>
  <c r="AC724" i="9"/>
  <c r="X612" i="9"/>
  <c r="AB612" i="9"/>
  <c r="AE827" i="9"/>
  <c r="AA827" i="9"/>
  <c r="AE748" i="9"/>
  <c r="AB519" i="9"/>
  <c r="AE489" i="9"/>
  <c r="AC668" i="9"/>
  <c r="Y748" i="9"/>
  <c r="AC748" i="9"/>
  <c r="AD267" i="9"/>
  <c r="AC639" i="9"/>
  <c r="Z661" i="9"/>
  <c r="AD661" i="9"/>
  <c r="AE788" i="9"/>
  <c r="X707" i="9"/>
  <c r="AB707" i="9"/>
  <c r="Y673" i="9"/>
  <c r="AC673" i="9"/>
  <c r="AE626" i="9"/>
  <c r="AB770" i="9"/>
  <c r="Z397" i="9"/>
  <c r="AD397" i="9"/>
  <c r="AE731" i="9"/>
  <c r="AE435" i="9"/>
  <c r="AD368" i="9"/>
  <c r="AD755" i="9"/>
  <c r="Z755" i="9"/>
  <c r="AE469" i="9"/>
  <c r="AB250" i="9"/>
  <c r="AB289" i="9"/>
  <c r="AD334" i="9"/>
  <c r="AC397" i="9"/>
  <c r="AE371" i="9"/>
  <c r="AB420" i="9"/>
  <c r="AA314" i="9"/>
  <c r="AD765" i="9"/>
  <c r="Y555" i="9"/>
  <c r="AC364" i="9"/>
  <c r="AC487" i="9"/>
  <c r="AE659" i="9"/>
  <c r="AD527" i="9"/>
  <c r="AA456" i="9"/>
  <c r="AC499" i="9"/>
  <c r="Z461" i="9"/>
  <c r="AD461" i="9"/>
  <c r="AA755" i="9"/>
  <c r="AE755" i="9"/>
  <c r="AC346" i="9"/>
  <c r="AC650" i="9"/>
  <c r="AC632" i="9"/>
  <c r="AB359" i="9"/>
  <c r="Z849" i="9"/>
  <c r="AD849" i="9"/>
  <c r="AD691" i="9"/>
  <c r="AA822" i="9"/>
  <c r="AE822" i="9"/>
  <c r="Z595" i="9"/>
  <c r="AD595" i="9"/>
  <c r="AE316" i="9"/>
  <c r="Z377" i="9"/>
  <c r="Z692" i="9"/>
  <c r="AD692" i="9"/>
  <c r="Y434" i="9"/>
  <c r="AC434" i="9"/>
  <c r="AD470" i="9"/>
  <c r="AC419" i="9"/>
  <c r="AD313" i="9"/>
  <c r="AC329" i="9"/>
  <c r="AC217" i="9"/>
  <c r="AB397" i="9"/>
  <c r="AC259" i="9"/>
  <c r="AB306" i="9"/>
  <c r="AC562" i="9"/>
  <c r="AC313" i="9"/>
  <c r="AD614" i="9"/>
  <c r="AC199" i="9"/>
  <c r="AC638" i="9"/>
  <c r="AC391" i="9"/>
  <c r="AB487" i="9"/>
  <c r="AB424" i="9"/>
  <c r="AC669" i="9"/>
  <c r="AB252" i="9"/>
  <c r="AE438" i="9"/>
  <c r="AB242" i="9"/>
  <c r="AB597" i="9"/>
  <c r="AC856" i="9"/>
  <c r="Y856" i="9"/>
  <c r="Z608" i="9"/>
  <c r="AD608" i="9"/>
  <c r="AC760" i="9"/>
  <c r="X501" i="9"/>
  <c r="AB501" i="9"/>
  <c r="AA491" i="9"/>
  <c r="AE491" i="9"/>
  <c r="AA733" i="9"/>
  <c r="AE733" i="9"/>
  <c r="AC261" i="9"/>
  <c r="AE760" i="9"/>
  <c r="Y742" i="9"/>
  <c r="AC742" i="9"/>
  <c r="AD788" i="9"/>
  <c r="AD754" i="9"/>
  <c r="Y612" i="9"/>
  <c r="AC612" i="9"/>
  <c r="AB288" i="9"/>
  <c r="AA771" i="9"/>
  <c r="AE771" i="9"/>
  <c r="AE692" i="9"/>
  <c r="AA692" i="9"/>
  <c r="AC218" i="9"/>
  <c r="AE454" i="9"/>
  <c r="AE428" i="9"/>
  <c r="X856" i="9"/>
  <c r="AB856" i="9"/>
  <c r="AA608" i="9"/>
  <c r="AE608" i="9"/>
  <c r="AE364" i="9"/>
  <c r="AB228" i="9"/>
  <c r="AB666" i="9"/>
  <c r="AB564" i="9"/>
  <c r="AB716" i="9"/>
  <c r="AA849" i="9"/>
  <c r="AE849" i="9"/>
  <c r="X771" i="9"/>
  <c r="AB771" i="9"/>
  <c r="Z771" i="9"/>
  <c r="AD771" i="9"/>
  <c r="Y601" i="9"/>
  <c r="AC601" i="9"/>
  <c r="AC826" i="9"/>
  <c r="Y826" i="9"/>
  <c r="AE679" i="9"/>
  <c r="AE709" i="9"/>
  <c r="AB601" i="9"/>
  <c r="X601" i="9"/>
  <c r="Z456" i="9"/>
  <c r="AD456" i="9"/>
  <c r="AA461" i="9"/>
  <c r="AE461" i="9"/>
  <c r="AD454" i="9"/>
  <c r="AE335" i="9"/>
  <c r="AC385" i="9"/>
  <c r="AE204" i="9"/>
  <c r="AD310" i="9"/>
  <c r="AD619" i="9"/>
  <c r="AE832" i="9"/>
  <c r="AB708" i="9"/>
  <c r="AD428" i="9"/>
  <c r="AD659" i="9"/>
  <c r="AE717" i="9"/>
  <c r="AC845" i="9"/>
  <c r="AA704" i="9"/>
  <c r="AE704" i="9"/>
  <c r="AC699" i="9"/>
  <c r="AD521" i="9"/>
  <c r="AD351" i="9"/>
  <c r="AC787" i="9"/>
  <c r="AD727" i="9"/>
  <c r="AA727" i="9"/>
  <c r="AE727" i="9"/>
  <c r="AB787" i="9"/>
  <c r="AA595" i="9"/>
  <c r="AE595" i="9"/>
  <c r="AE377" i="9"/>
  <c r="AE661" i="9"/>
  <c r="AB614" i="9"/>
  <c r="AD720" i="9"/>
  <c r="AA588" i="9"/>
  <c r="AE588" i="9"/>
  <c r="AB197" i="9"/>
  <c r="AC195" i="9"/>
  <c r="AE303" i="9"/>
  <c r="AD372" i="9"/>
  <c r="AE331" i="9"/>
  <c r="AC506" i="9"/>
  <c r="AE523" i="9"/>
  <c r="AC369" i="9"/>
  <c r="AE416" i="9"/>
  <c r="AC628" i="9"/>
  <c r="AD488" i="9"/>
  <c r="AC319" i="9"/>
  <c r="AC740" i="9"/>
  <c r="AD565" i="9"/>
  <c r="AC213" i="9"/>
  <c r="AD717" i="9"/>
  <c r="Z717" i="9"/>
  <c r="AB845" i="9"/>
  <c r="X845" i="9"/>
  <c r="AD760" i="9"/>
  <c r="AB699" i="9"/>
  <c r="AB712" i="9"/>
  <c r="AD626" i="9"/>
  <c r="AE270" i="9"/>
  <c r="AD627" i="9"/>
  <c r="AE243" i="9"/>
  <c r="AB235" i="9"/>
  <c r="AD217" i="9"/>
  <c r="AD278" i="9"/>
  <c r="AB492" i="9"/>
  <c r="AC287" i="9"/>
  <c r="AC356" i="9"/>
  <c r="AE229" i="9"/>
  <c r="AC423" i="9"/>
  <c r="Z490" i="9"/>
  <c r="AD490" i="9"/>
  <c r="AB628" i="9"/>
  <c r="X628" i="9"/>
  <c r="AB254" i="9"/>
  <c r="X254" i="9"/>
  <c r="Z529" i="9"/>
  <c r="AD529" i="9"/>
  <c r="AE691" i="9"/>
  <c r="AC676" i="9"/>
  <c r="Y676" i="9"/>
  <c r="Z633" i="9"/>
  <c r="AD633" i="9"/>
  <c r="AD407" i="9"/>
  <c r="X328" i="9"/>
  <c r="AB328" i="9"/>
  <c r="AE518" i="9"/>
  <c r="AA518" i="9"/>
  <c r="Y473" i="9"/>
  <c r="AC473" i="9"/>
  <c r="AA536" i="9"/>
  <c r="AE536" i="9"/>
  <c r="AE191" i="9"/>
  <c r="AC326" i="9"/>
  <c r="AC604" i="9"/>
  <c r="AB476" i="9"/>
  <c r="AC338" i="9"/>
  <c r="AE199" i="9"/>
  <c r="AB486" i="9"/>
  <c r="AD360" i="9"/>
  <c r="AB361" i="9"/>
  <c r="AD381" i="9"/>
  <c r="AB209" i="9"/>
  <c r="AC634" i="9"/>
  <c r="AC303" i="9"/>
  <c r="AC582" i="9"/>
  <c r="Y582" i="9"/>
  <c r="AB587" i="9"/>
  <c r="AB528" i="9"/>
  <c r="X528" i="9"/>
  <c r="Z835" i="9"/>
  <c r="AD835" i="9"/>
  <c r="AC721" i="9"/>
  <c r="AE324" i="9"/>
  <c r="AA298" i="9"/>
  <c r="AE298" i="9"/>
  <c r="AD781" i="9"/>
  <c r="AE465" i="9"/>
  <c r="AD685" i="9"/>
  <c r="AB477" i="9"/>
  <c r="AB426" i="9"/>
  <c r="AC708" i="9"/>
  <c r="AE284" i="9"/>
  <c r="AC405" i="9"/>
  <c r="AC503" i="9"/>
  <c r="X512" i="9"/>
  <c r="AB512" i="9"/>
  <c r="Z721" i="9"/>
  <c r="AD721" i="9"/>
  <c r="AD452" i="9"/>
  <c r="AC236" i="9"/>
  <c r="AA490" i="9"/>
  <c r="AE490" i="9"/>
  <c r="X617" i="9"/>
  <c r="AB617" i="9"/>
  <c r="Y371" i="9"/>
  <c r="AC371" i="9"/>
  <c r="AB452" i="9"/>
  <c r="AE286" i="9"/>
  <c r="AA451" i="9"/>
  <c r="AD215" i="9"/>
  <c r="AE198" i="9"/>
  <c r="AE196" i="9"/>
  <c r="AD475" i="9"/>
  <c r="AE223" i="9"/>
  <c r="AB412" i="9"/>
  <c r="AB626" i="9"/>
  <c r="AB193" i="9"/>
  <c r="Y331" i="9"/>
  <c r="AC331" i="9"/>
  <c r="AC462" i="9"/>
  <c r="AD613" i="9"/>
  <c r="AA483" i="9"/>
  <c r="AE483" i="9"/>
  <c r="Y713" i="9"/>
  <c r="AC713" i="9"/>
  <c r="AC485" i="9"/>
  <c r="AC521" i="9"/>
  <c r="Z782" i="9"/>
  <c r="AD782" i="9"/>
  <c r="Z528" i="9"/>
  <c r="AD528" i="9"/>
  <c r="AC531" i="9"/>
  <c r="X737" i="9"/>
  <c r="AB737" i="9"/>
  <c r="AA448" i="9"/>
  <c r="AE448" i="9"/>
  <c r="AE452" i="9"/>
  <c r="AB585" i="9"/>
  <c r="AD378" i="9"/>
  <c r="AC208" i="9"/>
  <c r="AB204" i="9"/>
  <c r="AD241" i="9"/>
  <c r="AD255" i="9"/>
  <c r="AB266" i="9"/>
  <c r="AB428" i="9"/>
  <c r="AD286" i="9"/>
  <c r="AB678" i="9"/>
  <c r="AC594" i="9"/>
  <c r="AE453" i="9"/>
  <c r="AC467" i="9"/>
  <c r="AC232" i="9"/>
  <c r="AB538" i="9"/>
  <c r="AE246" i="9"/>
  <c r="AD196" i="9"/>
  <c r="AE475" i="9"/>
  <c r="AC412" i="9"/>
  <c r="AA496" i="9"/>
  <c r="AE496" i="9"/>
  <c r="AB331" i="9"/>
  <c r="AB462" i="9"/>
  <c r="Z541" i="9"/>
  <c r="AD541" i="9"/>
  <c r="Y783" i="9"/>
  <c r="AC783" i="9"/>
  <c r="AA348" i="9"/>
  <c r="AE348" i="9"/>
  <c r="AA589" i="9"/>
  <c r="AE589" i="9"/>
  <c r="AA444" i="9"/>
  <c r="AE444" i="9"/>
  <c r="Z449" i="9"/>
  <c r="AD449" i="9"/>
  <c r="AB485" i="9"/>
  <c r="AD682" i="9"/>
  <c r="AD433" i="9"/>
  <c r="Y705" i="9"/>
  <c r="AC705" i="9"/>
  <c r="AB531" i="9"/>
  <c r="Y737" i="9"/>
  <c r="AC737" i="9"/>
  <c r="AE772" i="9"/>
  <c r="AE388" i="9"/>
  <c r="AE790" i="9"/>
  <c r="AB667" i="9"/>
  <c r="AD438" i="9"/>
  <c r="AC242" i="9"/>
  <c r="AD261" i="9"/>
  <c r="AC359" i="9"/>
  <c r="Z549" i="9"/>
  <c r="AD549" i="9"/>
  <c r="AB371" i="9"/>
  <c r="X387" i="9"/>
  <c r="AB387" i="9"/>
  <c r="AA690" i="9"/>
  <c r="AE690" i="9"/>
  <c r="AE213" i="9"/>
  <c r="Z737" i="9"/>
  <c r="AD737" i="9"/>
  <c r="Y426" i="9"/>
  <c r="AC426" i="9"/>
  <c r="AB408" i="9"/>
  <c r="X692" i="9"/>
  <c r="AB692" i="9"/>
  <c r="Z284" i="9"/>
  <c r="AD284" i="9"/>
  <c r="AE253" i="9"/>
  <c r="Y512" i="9"/>
  <c r="AC512" i="9"/>
  <c r="Z483" i="9"/>
  <c r="AD483" i="9"/>
  <c r="X521" i="9"/>
  <c r="AB521" i="9"/>
  <c r="X362" i="9"/>
  <c r="AB362" i="9"/>
  <c r="Z289" i="9"/>
  <c r="AD289" i="9"/>
  <c r="AD476" i="9"/>
  <c r="AD323" i="9"/>
  <c r="AA433" i="9"/>
  <c r="AE433" i="9"/>
  <c r="X202" i="9"/>
  <c r="B6" i="9" s="1"/>
  <c r="AB202" i="9"/>
  <c r="AC667" i="9"/>
  <c r="Y667" i="9"/>
  <c r="AC490" i="9"/>
  <c r="X675" i="9"/>
  <c r="AB675" i="9"/>
  <c r="Z501" i="9"/>
  <c r="AD501" i="9"/>
  <c r="AD445" i="9"/>
  <c r="Z445" i="9"/>
  <c r="AE549" i="9"/>
  <c r="AC617" i="9"/>
  <c r="AC308" i="9"/>
  <c r="Z298" i="9"/>
  <c r="AD298" i="9"/>
  <c r="AC477" i="9"/>
  <c r="AC243" i="9"/>
  <c r="AA721" i="9"/>
  <c r="AE721" i="9"/>
  <c r="Y528" i="9"/>
  <c r="AC528" i="9"/>
  <c r="AA289" i="9"/>
  <c r="AE289" i="9"/>
  <c r="Y692" i="9"/>
  <c r="AC692" i="9"/>
  <c r="AC587" i="9"/>
  <c r="Y246" i="9"/>
  <c r="AC246" i="9"/>
  <c r="AA541" i="9"/>
  <c r="AE541" i="9"/>
  <c r="AB310" i="9"/>
  <c r="Y662" i="9"/>
  <c r="AC662" i="9"/>
  <c r="AD273" i="9"/>
  <c r="Y293" i="9"/>
  <c r="AC293" i="9"/>
  <c r="AC459" i="9"/>
  <c r="AD203" i="9"/>
  <c r="AD415" i="9"/>
  <c r="AD339" i="9"/>
  <c r="AD414" i="9"/>
  <c r="AC226" i="9"/>
  <c r="AD387" i="9"/>
  <c r="X662" i="9"/>
  <c r="AB662" i="9"/>
  <c r="X293" i="9"/>
  <c r="AB293" i="9"/>
  <c r="X206" i="9"/>
  <c r="AB206" i="9"/>
  <c r="AA411" i="9"/>
  <c r="AE411" i="9"/>
  <c r="AE431" i="9"/>
  <c r="AA431" i="9"/>
  <c r="AC696" i="9"/>
  <c r="AB236" i="9"/>
  <c r="AE418" i="9"/>
  <c r="AE477" i="9"/>
  <c r="AA319" i="9"/>
  <c r="AE319" i="9"/>
  <c r="AC607" i="9"/>
  <c r="AE565" i="9"/>
  <c r="AA565" i="9"/>
  <c r="AC202" i="9"/>
  <c r="AE368" i="9"/>
  <c r="AA455" i="9"/>
  <c r="AE455" i="9"/>
  <c r="Z446" i="9"/>
  <c r="AD446" i="9"/>
  <c r="AB251" i="9"/>
  <c r="AE367" i="9"/>
  <c r="Z416" i="9"/>
  <c r="AD416" i="9"/>
  <c r="AB676" i="9"/>
  <c r="X676" i="9"/>
  <c r="AA633" i="9"/>
  <c r="AE633" i="9"/>
  <c r="Y328" i="9"/>
  <c r="AC328" i="9"/>
  <c r="Z536" i="9"/>
  <c r="AD536" i="9"/>
  <c r="AB554" i="9"/>
  <c r="AB423" i="9"/>
  <c r="X423" i="9"/>
  <c r="AD350" i="9"/>
  <c r="AA767" i="9"/>
  <c r="AE767" i="9"/>
  <c r="Y387" i="9"/>
  <c r="AC387" i="9"/>
  <c r="Z324" i="9"/>
  <c r="AD324" i="9"/>
  <c r="AE792" i="9"/>
  <c r="Z496" i="9"/>
  <c r="AD496" i="9"/>
  <c r="AA500" i="9"/>
  <c r="AE500" i="9"/>
  <c r="Z589" i="9"/>
  <c r="AD589" i="9"/>
  <c r="AA449" i="9"/>
  <c r="AE449" i="9"/>
  <c r="AE576" i="9"/>
  <c r="AA366" i="9"/>
  <c r="AE366" i="9"/>
  <c r="AB783" i="9"/>
  <c r="Y206" i="9"/>
  <c r="AC206" i="9"/>
  <c r="X543" i="9"/>
  <c r="AB543" i="9"/>
  <c r="AA623" i="9"/>
  <c r="AE623" i="9"/>
  <c r="AB319" i="9"/>
  <c r="AE238" i="9"/>
  <c r="AB468" i="9"/>
  <c r="AD236" i="9"/>
  <c r="AC570" i="9"/>
  <c r="AC297" i="9"/>
  <c r="AC546" i="9"/>
  <c r="AE414" i="9"/>
  <c r="AE230" i="9"/>
  <c r="AD347" i="9"/>
  <c r="AD523" i="9"/>
  <c r="Y800" i="9"/>
  <c r="AC800" i="9"/>
  <c r="Y279" i="9"/>
  <c r="AC279" i="9"/>
  <c r="AE434" i="9"/>
  <c r="AE356" i="9"/>
  <c r="AC389" i="9"/>
  <c r="AD525" i="9"/>
  <c r="Z525" i="9"/>
  <c r="AC557" i="9"/>
  <c r="AD411" i="9"/>
  <c r="Z411" i="9"/>
  <c r="AD431" i="9"/>
  <c r="Z431" i="9"/>
  <c r="AE545" i="9"/>
  <c r="Y311" i="9"/>
  <c r="AC311" i="9"/>
  <c r="Z418" i="9"/>
  <c r="AD418" i="9"/>
  <c r="AD623" i="9"/>
  <c r="AE594" i="9"/>
  <c r="AE233" i="9"/>
  <c r="AE400" i="9"/>
  <c r="AD509" i="9"/>
  <c r="Z509" i="9"/>
  <c r="Z319" i="9"/>
  <c r="AD319" i="9"/>
  <c r="Y600" i="9"/>
  <c r="AC600" i="9"/>
  <c r="AB504" i="9"/>
  <c r="AD440" i="9"/>
  <c r="AB269" i="9"/>
  <c r="AC495" i="9"/>
  <c r="AC651" i="9"/>
  <c r="AD545" i="9"/>
  <c r="Z545" i="9"/>
  <c r="AB195" i="9"/>
  <c r="AC299" i="9"/>
  <c r="X482" i="9"/>
  <c r="AB482" i="9"/>
  <c r="AA737" i="9"/>
  <c r="AE737" i="9"/>
  <c r="X740" i="9"/>
  <c r="AB740" i="9"/>
  <c r="Z662" i="9"/>
  <c r="AD662" i="9"/>
  <c r="Z767" i="9"/>
  <c r="AD767" i="9"/>
  <c r="Z302" i="9"/>
  <c r="AD302" i="9"/>
  <c r="Y383" i="9"/>
  <c r="AC383" i="9"/>
  <c r="AB582" i="9"/>
  <c r="X582" i="9"/>
  <c r="AA302" i="9"/>
  <c r="AE302" i="9"/>
  <c r="Z592" i="9"/>
  <c r="AD592" i="9"/>
  <c r="AA613" i="9"/>
  <c r="AE613" i="9"/>
  <c r="AE407" i="9"/>
  <c r="AC393" i="9"/>
  <c r="AB713" i="9"/>
  <c r="AB399" i="9"/>
  <c r="Z444" i="9"/>
  <c r="AD444" i="9"/>
  <c r="AA682" i="9"/>
  <c r="AE682" i="9"/>
  <c r="AB705" i="9"/>
  <c r="X705" i="9"/>
  <c r="AB372" i="9"/>
  <c r="AE338" i="9"/>
  <c r="AC460" i="9"/>
  <c r="AE254" i="9"/>
  <c r="AB546" i="9"/>
  <c r="AE386" i="9"/>
  <c r="AC345" i="9"/>
  <c r="AD269" i="9"/>
  <c r="AE497" i="9"/>
  <c r="AB363" i="9"/>
  <c r="X800" i="9"/>
  <c r="AB800" i="9"/>
  <c r="X279" i="9"/>
  <c r="AB279" i="9"/>
  <c r="Z434" i="9"/>
  <c r="AD434" i="9"/>
  <c r="Z356" i="9"/>
  <c r="AD356" i="9"/>
  <c r="AA525" i="9"/>
  <c r="AE525" i="9"/>
  <c r="AB557" i="9"/>
  <c r="Y254" i="9"/>
  <c r="AC254" i="9"/>
  <c r="AD388" i="9"/>
  <c r="AB696" i="9"/>
  <c r="AC716" i="9"/>
  <c r="AE501" i="9"/>
  <c r="AD233" i="9"/>
  <c r="AA509" i="9"/>
  <c r="AE509" i="9"/>
  <c r="AD534" i="9"/>
  <c r="AE384" i="9"/>
  <c r="X600" i="9"/>
  <c r="AB600" i="9"/>
  <c r="X473" i="9"/>
  <c r="AB473" i="9"/>
  <c r="AC399" i="9"/>
  <c r="AD477" i="9"/>
  <c r="AE563" i="9"/>
  <c r="AE378" i="9"/>
  <c r="AD425" i="9"/>
  <c r="AD349" i="9"/>
  <c r="AB384" i="9"/>
  <c r="AB396" i="9"/>
  <c r="AB642" i="9"/>
  <c r="AB189" i="9"/>
  <c r="AD229" i="9"/>
  <c r="AB432" i="9"/>
  <c r="AB255" i="9"/>
  <c r="AE288" i="9"/>
  <c r="AE252" i="9"/>
  <c r="AB460" i="9"/>
  <c r="AE241" i="9"/>
  <c r="AC255" i="9"/>
  <c r="AB216" i="9"/>
  <c r="AE265" i="9"/>
  <c r="AB312" i="9"/>
  <c r="AE458" i="9"/>
  <c r="AE269" i="9"/>
  <c r="AB190" i="9"/>
  <c r="AD288" i="9"/>
  <c r="AD252" i="9"/>
  <c r="AC312" i="9"/>
  <c r="AC365" i="9"/>
  <c r="AE293" i="9"/>
  <c r="AE276" i="9"/>
  <c r="AE382" i="9"/>
  <c r="AC273" i="9"/>
  <c r="AE237" i="9"/>
  <c r="AC344" i="9"/>
  <c r="AD382" i="9"/>
  <c r="AB404" i="9"/>
  <c r="AE341" i="9"/>
  <c r="AB419" i="9"/>
  <c r="AB208" i="9"/>
  <c r="AE242" i="9"/>
  <c r="AD303" i="9"/>
  <c r="AD335" i="9"/>
  <c r="AC376" i="9"/>
  <c r="AD464" i="9"/>
  <c r="AB618" i="9"/>
  <c r="AB337" i="9"/>
  <c r="AC363" i="9"/>
  <c r="AB391" i="9"/>
  <c r="AD341" i="9"/>
  <c r="AB447" i="9"/>
  <c r="AD268" i="9"/>
  <c r="AC484" i="9"/>
  <c r="AC284" i="9"/>
  <c r="AC321" i="9"/>
  <c r="AC610" i="9"/>
  <c r="AC486" i="9"/>
  <c r="AD206" i="9"/>
  <c r="AB497" i="9"/>
  <c r="AC204" i="9"/>
  <c r="AE313" i="9"/>
  <c r="AE255" i="9"/>
  <c r="AB192" i="9"/>
  <c r="AE304" i="9"/>
  <c r="AC408" i="9"/>
  <c r="AC554" i="9"/>
  <c r="AC229" i="9"/>
  <c r="AC476" i="9"/>
  <c r="AE278" i="9"/>
  <c r="AB321" i="9"/>
  <c r="AB610" i="9"/>
  <c r="AE347" i="9"/>
  <c r="AE206" i="9"/>
  <c r="AB237" i="9"/>
  <c r="AB530" i="9"/>
  <c r="AC276" i="9"/>
  <c r="AD338" i="9"/>
  <c r="AD198" i="9"/>
  <c r="AE226" i="9"/>
  <c r="AE349" i="9"/>
  <c r="AB303" i="9"/>
  <c r="AE297" i="9"/>
  <c r="AE308" i="9"/>
  <c r="AC444" i="9"/>
  <c r="AD375" i="9"/>
  <c r="AB436" i="9"/>
  <c r="AE232" i="9"/>
  <c r="AB268" i="9"/>
  <c r="AE281" i="9"/>
  <c r="AD321" i="9"/>
  <c r="AC471" i="9"/>
  <c r="AB516" i="9"/>
  <c r="AC396" i="9"/>
  <c r="AE188" i="9"/>
  <c r="AC291" i="9"/>
  <c r="AC198" i="9"/>
  <c r="AD493" i="9"/>
  <c r="AB385" i="9"/>
  <c r="AC275" i="9"/>
  <c r="AB291" i="9"/>
  <c r="AB198" i="9"/>
  <c r="AC361" i="9"/>
  <c r="AE373" i="9"/>
  <c r="AD512" i="9"/>
  <c r="AB273" i="9"/>
  <c r="AD373" i="9"/>
  <c r="AC432" i="9"/>
  <c r="AE220" i="9"/>
  <c r="AD265" i="9"/>
  <c r="AB602" i="9"/>
  <c r="AE389" i="9"/>
  <c r="AC626" i="9"/>
  <c r="AC492" i="9"/>
  <c r="AE381" i="9"/>
  <c r="AE464" i="9"/>
  <c r="AC618" i="9"/>
  <c r="AB484" i="9"/>
  <c r="AD276" i="9"/>
  <c r="AD228" i="9"/>
  <c r="AC315" i="9"/>
  <c r="AE374" i="9"/>
  <c r="AE402" i="9"/>
  <c r="AD292" i="9"/>
  <c r="AE197" i="9"/>
  <c r="AB234" i="9"/>
  <c r="AC538" i="9"/>
  <c r="AC353" i="9"/>
  <c r="AD282" i="9"/>
  <c r="AD332" i="9"/>
  <c r="AC286" i="9"/>
  <c r="AB458" i="9"/>
  <c r="AB287" i="9"/>
  <c r="AE503" i="9"/>
  <c r="AD238" i="9"/>
  <c r="AD308" i="9"/>
  <c r="AE425" i="9"/>
  <c r="AD343" i="9"/>
  <c r="AB329" i="9"/>
  <c r="AB286" i="9"/>
  <c r="AB444" i="9"/>
  <c r="AE375" i="9"/>
  <c r="AC268" i="9"/>
  <c r="AE321" i="9"/>
  <c r="AC384" i="9"/>
  <c r="AD386" i="9"/>
  <c r="AC516" i="9"/>
  <c r="AD243" i="9"/>
  <c r="AC235" i="9"/>
  <c r="AC406" i="9"/>
  <c r="AC278" i="9"/>
  <c r="AE217" i="9"/>
  <c r="AC216" i="9"/>
  <c r="AB294" i="9"/>
  <c r="AD458" i="9"/>
  <c r="AD453" i="9"/>
  <c r="AD223" i="9"/>
  <c r="AE228" i="9"/>
  <c r="AB259" i="9"/>
  <c r="AB241" i="9"/>
  <c r="AE415" i="9"/>
  <c r="AB315" i="9"/>
  <c r="AB594" i="9"/>
  <c r="AE268" i="9"/>
  <c r="AB284" i="9"/>
  <c r="AD237" i="9"/>
  <c r="AB344" i="9"/>
  <c r="AD246" i="9"/>
  <c r="AB524" i="9"/>
  <c r="AB247" i="9"/>
  <c r="AB364" i="9"/>
  <c r="AB326" i="9"/>
  <c r="AC428" i="9"/>
  <c r="AC241" i="9"/>
  <c r="AC238" i="9"/>
  <c r="AC445" i="9"/>
  <c r="AC192" i="9"/>
  <c r="AD260" i="9"/>
  <c r="AD277" i="9"/>
  <c r="AB377" i="9"/>
  <c r="AE236" i="9"/>
  <c r="AB238" i="9"/>
  <c r="AD295" i="9"/>
  <c r="AB297" i="9"/>
  <c r="AD254" i="9"/>
  <c r="AC271" i="9"/>
  <c r="AD419" i="9"/>
  <c r="AD304" i="9"/>
  <c r="AB229" i="9"/>
  <c r="AB313" i="9"/>
  <c r="AD331" i="9"/>
  <c r="AC234" i="9"/>
  <c r="AB393" i="9"/>
  <c r="AB356" i="9"/>
  <c r="AD226" i="9"/>
  <c r="AD503" i="9"/>
  <c r="AE282" i="9"/>
  <c r="AC508" i="9"/>
  <c r="AC209" i="9"/>
  <c r="AD374" i="9"/>
  <c r="AD197" i="9"/>
  <c r="AC530" i="9"/>
  <c r="B8" i="4"/>
  <c r="K6" i="5"/>
  <c r="H4" i="5"/>
  <c r="B6" i="5"/>
  <c r="C6" i="5"/>
  <c r="D6" i="5"/>
  <c r="E6" i="5"/>
  <c r="K4" i="5"/>
  <c r="J6" i="5"/>
  <c r="J4" i="5"/>
  <c r="G6" i="5"/>
  <c r="F6" i="5"/>
  <c r="E4" i="5"/>
  <c r="I6" i="5"/>
  <c r="I4" i="5"/>
  <c r="H6" i="5"/>
  <c r="D6" i="9" l="1"/>
  <c r="D7" i="9" s="1"/>
  <c r="B11" i="9"/>
  <c r="B14" i="9" s="1"/>
  <c r="D11" i="9"/>
  <c r="D12" i="9" s="1"/>
  <c r="B7" i="9"/>
  <c r="B8" i="9"/>
  <c r="B9" i="9"/>
  <c r="B7" i="4"/>
  <c r="D9" i="9" l="1"/>
  <c r="D8" i="9"/>
  <c r="B13" i="9"/>
  <c r="B12" i="9"/>
  <c r="D14" i="9"/>
  <c r="D13" i="9"/>
  <c r="B21" i="4"/>
  <c r="B20" i="4"/>
  <c r="D9" i="4" l="1"/>
  <c r="B9" i="4"/>
  <c r="G40" i="4"/>
  <c r="G39" i="4"/>
  <c r="G38" i="4"/>
  <c r="B38" i="4"/>
  <c r="G37" i="4"/>
  <c r="B37" i="4"/>
  <c r="G36" i="4"/>
  <c r="B36" i="4"/>
  <c r="G35" i="4"/>
  <c r="B35" i="4"/>
  <c r="B32" i="4"/>
  <c r="B31" i="4"/>
  <c r="B30" i="4"/>
  <c r="B29" i="4"/>
  <c r="L28" i="4"/>
  <c r="G28" i="4"/>
  <c r="B28" i="4"/>
  <c r="L27" i="4"/>
  <c r="G27" i="4"/>
  <c r="B27" i="4"/>
  <c r="L26" i="4"/>
  <c r="G26" i="4"/>
  <c r="B26" i="4"/>
  <c r="L25" i="4"/>
  <c r="G25" i="4"/>
  <c r="B25" i="4"/>
  <c r="B6" i="4"/>
  <c r="B18" i="4"/>
  <c r="D6" i="4" s="1"/>
  <c r="B16" i="4"/>
  <c r="D16" i="4"/>
  <c r="D21" i="4"/>
  <c r="B14" i="4"/>
  <c r="B5" i="4"/>
  <c r="I4" i="4"/>
  <c r="H4" i="4"/>
  <c r="F4" i="4"/>
  <c r="D4" i="4"/>
  <c r="B4" i="4"/>
  <c r="H3" i="4"/>
  <c r="F3" i="4"/>
  <c r="M28" i="4" l="1"/>
  <c r="N28" i="4" s="1"/>
  <c r="C32" i="4"/>
  <c r="D32" i="4" s="1"/>
  <c r="C25" i="4"/>
  <c r="D25" i="4" s="1"/>
  <c r="C35" i="4"/>
  <c r="D35" i="4" s="1"/>
  <c r="H25" i="4"/>
  <c r="I25" i="4" s="1"/>
  <c r="C30" i="4"/>
  <c r="D30" i="4" s="1"/>
  <c r="C29" i="4"/>
  <c r="D29" i="4" s="1"/>
  <c r="M25" i="4"/>
  <c r="N25" i="4" s="1"/>
  <c r="H35" i="4"/>
  <c r="I35" i="4" s="1"/>
  <c r="C26" i="4"/>
  <c r="D26" i="4" s="1"/>
  <c r="C36" i="4"/>
  <c r="D36" i="4" s="1"/>
  <c r="H26" i="4"/>
  <c r="I26" i="4" s="1"/>
  <c r="H36" i="4"/>
  <c r="I36" i="4" s="1"/>
  <c r="M26" i="4"/>
  <c r="N26" i="4" s="1"/>
  <c r="C37" i="4"/>
  <c r="D37" i="4" s="1"/>
  <c r="C27" i="4"/>
  <c r="D27" i="4" s="1"/>
  <c r="H37" i="4"/>
  <c r="I37" i="4" s="1"/>
  <c r="H27" i="4"/>
  <c r="I27" i="4" s="1"/>
  <c r="C38" i="4"/>
  <c r="D38" i="4" s="1"/>
  <c r="M27" i="4"/>
  <c r="N27" i="4" s="1"/>
  <c r="H38" i="4"/>
  <c r="I38" i="4" s="1"/>
  <c r="C28" i="4"/>
  <c r="D28" i="4" s="1"/>
  <c r="H39" i="4"/>
  <c r="I39" i="4" s="1"/>
  <c r="H28" i="4"/>
  <c r="I28" i="4" s="1"/>
  <c r="H40" i="4"/>
  <c r="I40" i="4" s="1"/>
  <c r="C31" i="4"/>
  <c r="D31" i="4" s="1"/>
  <c r="D20" i="4" l="1"/>
  <c r="D17" i="4"/>
  <c r="D18" i="4"/>
  <c r="D19" i="4"/>
</calcChain>
</file>

<file path=xl/sharedStrings.xml><?xml version="1.0" encoding="utf-8"?>
<sst xmlns="http://schemas.openxmlformats.org/spreadsheetml/2006/main" count="38041" uniqueCount="6856">
  <si>
    <t>Question commune</t>
  </si>
  <si>
    <t>Critère minimum commun</t>
  </si>
  <si>
    <t>Réponse modèle CFA</t>
  </si>
  <si>
    <t>Réponse modèle PRO</t>
  </si>
  <si>
    <t>Familles obligatoires</t>
  </si>
  <si>
    <t>Familles bonus</t>
  </si>
  <si>
    <t>Score cible CFA</t>
  </si>
  <si>
    <t>Score cible PRO</t>
  </si>
  <si>
    <t>Famille</t>
  </si>
  <si>
    <t>REGLEMENTATION</t>
  </si>
  <si>
    <t>NUTRITION</t>
  </si>
  <si>
    <t>CULINAIRE</t>
  </si>
  <si>
    <t>CONVIVES</t>
  </si>
  <si>
    <t>PRODUCTION</t>
  </si>
  <si>
    <t>SUIVI</t>
  </si>
  <si>
    <t>RISQUES</t>
  </si>
  <si>
    <t>Exercice court</t>
  </si>
  <si>
    <t>Preuve observable</t>
  </si>
  <si>
    <t>POS</t>
  </si>
  <si>
    <t>NEG</t>
  </si>
  <si>
    <t>N°</t>
  </si>
  <si>
    <t>Thème</t>
  </si>
  <si>
    <t>Sous-thème</t>
  </si>
  <si>
    <t>Type pédagogique</t>
  </si>
  <si>
    <t>Reformulation CFA possible</t>
  </si>
  <si>
    <t>Reformulation PRO possible</t>
  </si>
  <si>
    <t>Attendus CFA</t>
  </si>
  <si>
    <t>Attendus PRO</t>
  </si>
  <si>
    <t>Mots-clés moteur</t>
  </si>
  <si>
    <t>Erreurs fréquentes</t>
  </si>
  <si>
    <t>Remédiation conseillée</t>
  </si>
  <si>
    <t>Difficulté</t>
  </si>
  <si>
    <t>Niveau repère</t>
  </si>
  <si>
    <t>Micro-compétence</t>
  </si>
  <si>
    <t>Famille complémentaire</t>
  </si>
  <si>
    <t>Situation d’apprentissage</t>
  </si>
  <si>
    <t>Geste attendu</t>
  </si>
  <si>
    <t>Vocabulaire CFA à repérer</t>
  </si>
  <si>
    <t>Vocabulaire PRO à repérer</t>
  </si>
  <si>
    <t>Risque si oubli</t>
  </si>
  <si>
    <t>Question de relance formateur</t>
  </si>
  <si>
    <t>Critère d’auto-évaluation</t>
  </si>
  <si>
    <t>Indice de progression</t>
  </si>
  <si>
    <t>Variante terrain</t>
  </si>
  <si>
    <t>Variante PRO</t>
  </si>
  <si>
    <t>Conseil formateur</t>
  </si>
  <si>
    <t>Statut liaison moteur</t>
  </si>
  <si>
    <t>EGAlim 50 % durable</t>
  </si>
  <si>
    <t>COMPRENDRE</t>
  </si>
  <si>
    <t>Explique avec tes mots l’intérêt de EGAlim 50 % durable dans une offre alimentaire de collectivité.</t>
  </si>
  <si>
    <t>Explique simplement : EGAlim 50 % durable.</t>
  </si>
  <si>
    <t>Analyse EGAlim 50 % durable en reliant contraintes terrain, sécurité, coût, convives et suivi.</t>
  </si>
  <si>
    <t>Réponse attendue : Relier EGAlim aux achats durables et à la construction des menus. La réponse doit citer une action observable et au moins un contrôle ou un indicateur.</t>
  </si>
  <si>
    <t>Réponse courte, vocabulaire terrain, un exemple concret, pas de récitation.</t>
  </si>
  <si>
    <t>Réponse structurée : contexte, décision, mise en œuvre, contrôle et limite.</t>
  </si>
  <si>
    <t>Je ne récite pas seulement la règle. Pour EGAlim 50 % durable, je dis ce que je fais sur le menu, l’achat ou l’affichage, et je garde une preuve simple.</t>
  </si>
  <si>
    <t>Egalim 50 % durable doit être traduit en procédures vérifiables : choix du menu, achat conforme, information convives, traçabilité et indicateur de suivi.</t>
  </si>
  <si>
    <t>produits durables, bio, local, label, achat</t>
  </si>
  <si>
    <t>CONVIVES,SUIVI</t>
  </si>
  <si>
    <t>Erreur fréquente : citer une loi sans dire ce que l’on fait réellement, ou répondre par une phrase générale sans geste observable.</t>
  </si>
  <si>
    <t>Faire reformuler en trois temps : ce que je vérifie, ce que je fais, comment je prouve que EGAlim 50 % durable est maîtrisé.</t>
  </si>
  <si>
    <t>CFA DÉCOUVERTE</t>
  </si>
  <si>
    <t>Relier EGAlim aux achats durables et à la construction des menus.</t>
  </si>
  <si>
    <t>CADRE OFFICIEL</t>
  </si>
  <si>
    <t>Situation d’apprentissage : préparation, service ou bilan autour de EGAlim 50 % durable.</t>
  </si>
  <si>
    <t>Nommer le point clé, agir concrètement, puis vérifier le résultat.</t>
  </si>
  <si>
    <t>règle, menu, achat, affichage, preuve</t>
  </si>
  <si>
    <t>EGAlim, conformité, traçabilité, indicateur, commande publique</t>
  </si>
  <si>
    <t>Risque : erreur de menu, refus convive, perte de qualité, gaspillage ou défaut de sécurité.</t>
  </si>
  <si>
    <t>Quel exemple terrain prouves-tu pour montrer que EGAlim 50 % durable est compris ?</t>
  </si>
  <si>
    <t>Je sais donner un exemple concret, un contrôle et une conséquence possible.</t>
  </si>
  <si>
    <t>Débutant : cite le thème. Acquis : relie thème + action. Maîtrisé : ajoute preuve, risque et suivi.</t>
  </si>
  <si>
    <t>Que fais-tu demain en production ou au service pour EGAlim 50 % durable ?</t>
  </si>
  <si>
    <t>Construis une réponse professionnelle sur EGAlim 50 % durable avec indicateur, limite et action corrective.</t>
  </si>
  <si>
    <t>La réponse contient une action observable, un contrôle ou un indicateur de résultat.</t>
  </si>
  <si>
    <t>Faire passer la réponse CFA vers une réponse PRO en demandant : cause, méthode, preuve, limite.</t>
  </si>
  <si>
    <t>OK - ligne autonome de banque questions/réponses A53:AK258</t>
  </si>
  <si>
    <t>20 % bio</t>
  </si>
  <si>
    <t>APPLIQUER</t>
  </si>
  <si>
    <t>Que fais-tu concrètement en cuisine ou au service pour gérer 20 % bio ?</t>
  </si>
  <si>
    <t>Explique simplement : 20 % bio.</t>
  </si>
  <si>
    <t>Analyse 20 % bio en reliant contraintes terrain, sécurité, coût, convives et suivi.</t>
  </si>
  <si>
    <t>Réponse attendue : Identifier ce que le bio change dans les approvisionnements et le suivi. La réponse doit citer une action observable et au moins un contrôle ou un indicateur.</t>
  </si>
  <si>
    <t>Je ne récite pas seulement la règle. Pour 20 % bio, je dis ce que je fais sur le menu, l’achat ou l’affichage, et je garde une preuve simple.</t>
  </si>
  <si>
    <t>20 % bio doit être traduit en procédures vérifiables : choix du menu, achat conforme, information convives, traçabilité et indicateur de suivi.</t>
  </si>
  <si>
    <t>bio, achat, fournisseur, traçabilité, menu</t>
  </si>
  <si>
    <t>Faire reformuler en trois temps : ce que je vérifie, ce que je fais, comment je prouve que 20 % bio est maîtrisé.</t>
  </si>
  <si>
    <t>CFA AUTONOME</t>
  </si>
  <si>
    <t>Identifier ce que le bio change dans les approvisionnements et le suivi.</t>
  </si>
  <si>
    <t>Situation d’apprentissage : préparation, service ou bilan autour de 20 % bio.</t>
  </si>
  <si>
    <t>Quel exemple terrain prouves-tu pour montrer que 20 % bio est compris ?</t>
  </si>
  <si>
    <t>Que fais-tu demain en production ou au service pour 20 % bio ?</t>
  </si>
  <si>
    <t>Construis une réponse professionnelle sur 20 % bio avec indicateur, limite et action corrective.</t>
  </si>
  <si>
    <t>menu végétarien régulier</t>
  </si>
  <si>
    <t>Explique avec tes mots l’intérêt de menu végétarien régulier dans une offre alimentaire de collectivité.</t>
  </si>
  <si>
    <t>Explique simplement : menu végétarien régulier.</t>
  </si>
  <si>
    <t>Analyse menu végétarien régulier en reliant contraintes terrain, sécurité, coût, convives et suivi.</t>
  </si>
  <si>
    <t>Réponse attendue : Expliquer la fréquence et l’objectif du menu végétarien en collectivité. La réponse doit citer une action observable et au moins un contrôle ou un indicateur.</t>
  </si>
  <si>
    <t>Je ne récite pas seulement la règle. Pour menu végétarien régulier, je dis ce que je fais sur le menu, l’achat ou l’affichage, et je garde une preuve simple.</t>
  </si>
  <si>
    <t>Menu végétarien régulier doit être traduit en procédures vérifiables : choix du menu, achat conforme, information convives, traçabilité et indicateur de suivi.</t>
  </si>
  <si>
    <t>menu végétarien, semaine, diversification, convives</t>
  </si>
  <si>
    <t>Faire reformuler en trois temps : ce que je vérifie, ce que je fais, comment je prouve que menu végétarien régulier est maîtrisé.</t>
  </si>
  <si>
    <t>Expliquer la fréquence et l’objectif du menu végétarien en collectivité.</t>
  </si>
  <si>
    <t>Situation d’apprentissage : préparation, service ou bilan autour de menu végétarien régulier.</t>
  </si>
  <si>
    <t>Quel exemple terrain prouves-tu pour montrer que menu végétarien régulier est compris ?</t>
  </si>
  <si>
    <t>Que fais-tu demain en production ou au service pour menu végétarien régulier ?</t>
  </si>
  <si>
    <t>Construis une réponse professionnelle sur menu végétarien régulier avec indicateur, limite et action corrective.</t>
  </si>
  <si>
    <t>plan pluriannuel protéines</t>
  </si>
  <si>
    <t>ANALYSER</t>
  </si>
  <si>
    <t>Analyse comment plan pluriannuel protéines influence le menu, la production et l’acceptation des convives.</t>
  </si>
  <si>
    <t>Explique simplement : plan pluriannuel protéines.</t>
  </si>
  <si>
    <t>Analyse plan pluriannuel protéines en reliant contraintes terrain, sécurité, coût, convives et suivi.</t>
  </si>
  <si>
    <t>Réponse attendue : Relier le plan protéines aux achats, menus, essais et indicateurs. La réponse doit citer une action observable et au moins un contrôle ou un indicateur.</t>
  </si>
  <si>
    <t>Je ne récite pas seulement la règle. Pour plan pluriannuel protéines, je dis ce que je fais sur le menu, l’achat ou l’affichage, et je garde une preuve simple.</t>
  </si>
  <si>
    <t>Plan pluriannuel protéines doit être traduit en procédures vérifiables : choix du menu, achat conforme, information convives, traçabilité et indicateur de suivi.</t>
  </si>
  <si>
    <t>plan protéines, diversification, indicateur, suivi</t>
  </si>
  <si>
    <t>Faire reformuler en trois temps : ce que je vérifie, ce que je fais, comment je prouve que plan pluriannuel protéines est maîtrisé.</t>
  </si>
  <si>
    <t>PRO OPÉRATIONNEL</t>
  </si>
  <si>
    <t>Relier le plan protéines aux achats, menus, essais et indicateurs.</t>
  </si>
  <si>
    <t>PILOTAGE</t>
  </si>
  <si>
    <t>Situation d’apprentissage : préparation, service ou bilan autour de plan pluriannuel protéines.</t>
  </si>
  <si>
    <t>Quel exemple terrain prouves-tu pour montrer que plan pluriannuel protéines est compris ?</t>
  </si>
  <si>
    <t>Que fais-tu demain en production ou au service pour plan pluriannuel protéines ?</t>
  </si>
  <si>
    <t>Construis une réponse professionnelle sur plan pluriannuel protéines avec indicateur, limite et action corrective.</t>
  </si>
  <si>
    <t>loi Climat et Résilience</t>
  </si>
  <si>
    <t>Explique avec tes mots l’intérêt de loi Climat et Résilience dans une offre alimentaire de collectivité.</t>
  </si>
  <si>
    <t>Explique simplement : loi Climat et Résilience.</t>
  </si>
  <si>
    <t>Analyse loi Climat et Résilience en reliant contraintes terrain, sécurité, coût, convives et suivi.</t>
  </si>
  <si>
    <t>Réponse attendue : Relier transition alimentaire, offre végétale et obligations collectives. La réponse doit citer une action observable et au moins un contrôle ou un indicateur.</t>
  </si>
  <si>
    <t>Je ne récite pas seulement la règle. Pour loi Climat et Résilience, je dis ce que je fais sur le menu, l’achat ou l’affichage, et je garde une preuve simple.</t>
  </si>
  <si>
    <t>Loi climat et résilience doit être traduit en procédures vérifiables : choix du menu, achat conforme, information convives, traçabilité et indicateur de suivi.</t>
  </si>
  <si>
    <t>climat, résilience, transition alimentaire, menu</t>
  </si>
  <si>
    <t>Faire reformuler en trois temps : ce que je vérifie, ce que je fais, comment je prouve que loi Climat et Résilience est maîtrisé.</t>
  </si>
  <si>
    <t>Relier transition alimentaire, offre végétale et obligations collectives.</t>
  </si>
  <si>
    <t>Situation d’apprentissage : préparation, service ou bilan autour de loi Climat et Résilience.</t>
  </si>
  <si>
    <t>Quel exemple terrain prouves-tu pour montrer que loi Climat et Résilience est compris ?</t>
  </si>
  <si>
    <t>Que fais-tu demain en production ou au service pour loi Climat et Résilience ?</t>
  </si>
  <si>
    <t>Construis une réponse professionnelle sur loi Climat et Résilience avec indicateur, limite et action corrective.</t>
  </si>
  <si>
    <t>affichage de l’origine</t>
  </si>
  <si>
    <t>Que fais-tu concrètement en cuisine ou au service pour gérer affichage de l’origine ?</t>
  </si>
  <si>
    <t>Explique simplement : affichage de l’origine.</t>
  </si>
  <si>
    <t>Analyse affichage de l’origine en reliant contraintes terrain, sécurité, coût, convives et suivi.</t>
  </si>
  <si>
    <t>Réponse attendue : Présenter l’origine et la qualité des produits de manière compréhensible. La réponse doit citer une action observable et au moins un contrôle ou un indicateur.</t>
  </si>
  <si>
    <t>Je ne récite pas seulement la règle. Pour affichage de l’origine, je dis ce que je fais sur le menu, l’achat ou l’affichage, et je garde une preuve simple.</t>
  </si>
  <si>
    <t>Affichage de l’origine doit être traduit en procédures vérifiables : choix du menu, achat conforme, information convives, traçabilité et indicateur de suivi.</t>
  </si>
  <si>
    <t>affichage, origine, transparence, convives</t>
  </si>
  <si>
    <t>Faire reformuler en trois temps : ce que je vérifie, ce que je fais, comment je prouve que affichage de l’origine est maîtrisé.</t>
  </si>
  <si>
    <t>Présenter l’origine et la qualité des produits de manière compréhensible.</t>
  </si>
  <si>
    <t>COMMUNICATION</t>
  </si>
  <si>
    <t>Situation d’apprentissage : préparation, service ou bilan autour de affichage de l’origine.</t>
  </si>
  <si>
    <t>Quel exemple terrain prouves-tu pour montrer que affichage de l’origine est compris ?</t>
  </si>
  <si>
    <t>Que fais-tu demain en production ou au service pour affichage de l’origine ?</t>
  </si>
  <si>
    <t>Construis une réponse professionnelle sur affichage de l’origine avec indicateur, limite et action corrective.</t>
  </si>
  <si>
    <t>information convives</t>
  </si>
  <si>
    <t>Que fais-tu concrètement en cuisine ou au service pour gérer information convives ?</t>
  </si>
  <si>
    <t>Explique simplement : information convives.</t>
  </si>
  <si>
    <t>Analyse information convives en reliant contraintes terrain, sécurité, coût, convives et suivi.</t>
  </si>
  <si>
    <t>Réponse attendue : Expliquer un plat végétal sans discours culpabilisant. La réponse doit citer une action observable et au moins un contrôle ou un indicateur.</t>
  </si>
  <si>
    <t>Je ne récite pas seulement la règle. Pour information convives, je dis ce que je fais sur le menu, l’achat ou l’affichage, et je garde une preuve simple.</t>
  </si>
  <si>
    <t>Information convives doit être traduit en procédures vérifiables : choix du menu, achat conforme, information convives, traçabilité et indicateur de suivi.</t>
  </si>
  <si>
    <t>informer, expliquer, nom du plat, convives</t>
  </si>
  <si>
    <t>Faire reformuler en trois temps : ce que je vérifie, ce que je fais, comment je prouve que information convives est maîtrisé.</t>
  </si>
  <si>
    <t>Expliquer un plat végétal sans discours culpabilisant.</t>
  </si>
  <si>
    <t>Situation d’apprentissage : préparation, service ou bilan autour de information convives.</t>
  </si>
  <si>
    <t>Quel exemple terrain prouves-tu pour montrer que information convives est compris ?</t>
  </si>
  <si>
    <t>Que fais-tu demain en production ou au service pour information convives ?</t>
  </si>
  <si>
    <t>Construis une réponse professionnelle sur information convives avec indicateur, limite et action corrective.</t>
  </si>
  <si>
    <t>traçabilité achat</t>
  </si>
  <si>
    <t>DIAGNOSTIQUER</t>
  </si>
  <si>
    <t>Quels signes te permettent de repérer un problème lié à traçabilité achat, et que corriges-tu ?</t>
  </si>
  <si>
    <t>Explique simplement : traçabilité achat.</t>
  </si>
  <si>
    <t>Analyse traçabilité achat en reliant contraintes terrain, sécurité, coût, convives et suivi.</t>
  </si>
  <si>
    <t>Réponse attendue : Retrouver les preuves d’achat et de conformité dans les documents. La réponse doit citer une action observable et au moins un contrôle ou un indicateur.</t>
  </si>
  <si>
    <t>Je ne récite pas seulement la règle. Pour traçabilité achat, je dis ce que je fais sur le menu, l’achat ou l’affichage, et je garde une preuve simple.</t>
  </si>
  <si>
    <t>Traçabilité achat doit être traduit en procédures vérifiables : choix du menu, achat conforme, information convives, traçabilité et indicateur de suivi.</t>
  </si>
  <si>
    <t>bon livraison, fiche fournisseur, preuve, suivi</t>
  </si>
  <si>
    <t>Faire reformuler en trois temps : ce que je vérifie, ce que je fais, comment je prouve que traçabilité achat est maîtrisé.</t>
  </si>
  <si>
    <t>Retrouver les preuves d’achat et de conformité dans les documents.</t>
  </si>
  <si>
    <t>TRAÇABILITÉ</t>
  </si>
  <si>
    <t>Situation d’apprentissage : préparation, service ou bilan autour de traçabilité achat.</t>
  </si>
  <si>
    <t>Quel exemple terrain prouves-tu pour montrer que traçabilité achat est compris ?</t>
  </si>
  <si>
    <t>Que fais-tu demain en production ou au service pour traçabilité achat ?</t>
  </si>
  <si>
    <t>Construis une réponse professionnelle sur traçabilité achat avec indicateur, limite et action corrective.</t>
  </si>
  <si>
    <t>commande publique</t>
  </si>
  <si>
    <t>Analyse comment commande publique influence le menu, la production et l’acceptation des convives.</t>
  </si>
  <si>
    <t>Explique simplement : commande publique.</t>
  </si>
  <si>
    <t>Analyse commande publique en reliant contraintes terrain, sécurité, coût, convives et suivi.</t>
  </si>
  <si>
    <t>Réponse attendue : Relier besoin, coût, saison et critères de qualité dans l’achat. La réponse doit citer une action observable et au moins un contrôle ou un indicateur.</t>
  </si>
  <si>
    <t>Je ne récite pas seulement la règle. Pour commande publique, je dis ce que je fais sur le menu, l’achat ou l’affichage, et je garde une preuve simple.</t>
  </si>
  <si>
    <t>Commande publique doit être traduit en procédures vérifiables : choix du menu, achat conforme, information convives, traçabilité et indicateur de suivi.</t>
  </si>
  <si>
    <t>marché, fournisseur, qualité, coût</t>
  </si>
  <si>
    <t>Faire reformuler en trois temps : ce que je vérifie, ce que je fais, comment je prouve que commande publique est maîtrisé.</t>
  </si>
  <si>
    <t>Relier besoin, coût, saison et critères de qualité dans l’achat.</t>
  </si>
  <si>
    <t>APPROVISIONNEMENT</t>
  </si>
  <si>
    <t>Situation d’apprentissage : préparation, service ou bilan autour de commande publique.</t>
  </si>
  <si>
    <t>Quel exemple terrain prouves-tu pour montrer que commande publique est compris ?</t>
  </si>
  <si>
    <t>Que fais-tu demain en production ou au service pour commande publique ?</t>
  </si>
  <si>
    <t>Construis une réponse professionnelle sur commande publique avec indicateur, limite et action corrective.</t>
  </si>
  <si>
    <t>qualité produit</t>
  </si>
  <si>
    <t>ÉVALUER</t>
  </si>
  <si>
    <t>Comment vérifies-tu que qualité produit est maîtrisé et utile pour progresser ?</t>
  </si>
  <si>
    <t>Explique simplement : qualité produit.</t>
  </si>
  <si>
    <t>Analyse qualité produit en reliant contraintes terrain, sécurité, coût, convives et suivi.</t>
  </si>
  <si>
    <t>Réponse attendue : Distinguer prix bas, qualité culinaire et qualité réglementaire. La réponse doit citer une action observable et au moins un contrôle ou un indicateur.</t>
  </si>
  <si>
    <t>Je ne récite pas seulement la règle. Pour qualité produit, je dis ce que je fais sur le menu, l’achat ou l’affichage, et je garde une preuve simple.</t>
  </si>
  <si>
    <t>Qualité produit doit être traduit en procédures vérifiables : choix du menu, achat conforme, information convives, traçabilité et indicateur de suivi.</t>
  </si>
  <si>
    <t>qualité, label, goût, cuisson, coût</t>
  </si>
  <si>
    <t>Faire reformuler en trois temps : ce que je vérifie, ce que je fais, comment je prouve que qualité produit est maîtrisé.</t>
  </si>
  <si>
    <t>PRO MAÎTRISE</t>
  </si>
  <si>
    <t>Distinguer prix bas, qualité culinaire et qualité réglementaire.</t>
  </si>
  <si>
    <t>QUALITÉ</t>
  </si>
  <si>
    <t>Situation d’apprentissage : préparation, service ou bilan autour de qualité produit.</t>
  </si>
  <si>
    <t>Quel exemple terrain prouves-tu pour montrer que qualité produit est compris ?</t>
  </si>
  <si>
    <t>Que fais-tu demain en production ou au service pour qualité produit ?</t>
  </si>
  <si>
    <t>Construis une réponse professionnelle sur qualité produit avec indicateur, limite et action corrective.</t>
  </si>
  <si>
    <t>menu scolaire</t>
  </si>
  <si>
    <t>Que fais-tu concrètement en cuisine ou au service pour gérer menu scolaire ?</t>
  </si>
  <si>
    <t>Explique simplement : menu scolaire.</t>
  </si>
  <si>
    <t>Analyse menu scolaire en reliant contraintes terrain, sécurité, coût, convives et suivi.</t>
  </si>
  <si>
    <t>Réponse attendue : Adapter une règle nationale au terrain du self scolaire. La réponse doit citer une action observable et au moins un contrôle ou un indicateur.</t>
  </si>
  <si>
    <t>Je ne récite pas seulement la règle. Pour menu scolaire, je dis ce que je fais sur le menu, l’achat ou l’affichage, et je garde une preuve simple.</t>
  </si>
  <si>
    <t>Menu scolaire doit être traduit en procédures vérifiables : choix du menu, achat conforme, information convives, traçabilité et indicateur de suivi.</t>
  </si>
  <si>
    <t>scolaire, self, menu, affichage</t>
  </si>
  <si>
    <t>Faire reformuler en trois temps : ce que je vérifie, ce que je fais, comment je prouve que menu scolaire est maîtrisé.</t>
  </si>
  <si>
    <t>Adapter une règle nationale au terrain du self scolaire.</t>
  </si>
  <si>
    <t>PUBLIC</t>
  </si>
  <si>
    <t>Situation d’apprentissage : préparation, service ou bilan autour de menu scolaire.</t>
  </si>
  <si>
    <t>Quel exemple terrain prouves-tu pour montrer que menu scolaire est compris ?</t>
  </si>
  <si>
    <t>Que fais-tu demain en production ou au service pour menu scolaire ?</t>
  </si>
  <si>
    <t>Construis une réponse professionnelle sur menu scolaire avec indicateur, limite et action corrective.</t>
  </si>
  <si>
    <t>menu EHPAD</t>
  </si>
  <si>
    <t>Que fais-tu concrètement en cuisine ou au service pour gérer menu EHPAD ?</t>
  </si>
  <si>
    <t>Explique simplement : menu EHPAD.</t>
  </si>
  <si>
    <t>Analyse menu EHPAD en reliant contraintes terrain, sécurité, coût, convives et suivi.</t>
  </si>
  <si>
    <t>Réponse attendue : Adapter la transition alimentaire à un public âgé ou fragile. La réponse doit citer une action observable et au moins un contrôle ou un indicateur.</t>
  </si>
  <si>
    <t>Je ne récite pas seulement la règle. Pour menu EHPAD, je dis ce que je fais sur le menu, l’achat ou l’affichage, et je garde une preuve simple.</t>
  </si>
  <si>
    <t>Menu ehpad doit être traduit en procédures vérifiables : choix du menu, achat conforme, information convives, traçabilité et indicateur de suivi.</t>
  </si>
  <si>
    <t>ehpad, texture, besoin, protéines</t>
  </si>
  <si>
    <t>Faire reformuler en trois temps : ce que je vérifie, ce que je fais, comment je prouve que menu EHPAD est maîtrisé.</t>
  </si>
  <si>
    <t>Adapter la transition alimentaire à un public âgé ou fragile.</t>
  </si>
  <si>
    <t>Situation d’apprentissage : préparation, service ou bilan autour de menu EHPAD.</t>
  </si>
  <si>
    <t>Quel exemple terrain prouves-tu pour montrer que menu EHPAD est compris ?</t>
  </si>
  <si>
    <t>Que fais-tu demain en production ou au service pour menu EHPAD ?</t>
  </si>
  <si>
    <t>Construis une réponse professionnelle sur menu EHPAD avec indicateur, limite et action corrective.</t>
  </si>
  <si>
    <t>menu entreprise</t>
  </si>
  <si>
    <t>Que fais-tu concrètement en cuisine ou au service pour gérer menu entreprise ?</t>
  </si>
  <si>
    <t>Explique simplement : menu entreprise.</t>
  </si>
  <si>
    <t>Analyse menu entreprise en reliant contraintes terrain, sécurité, coût, convives et suivi.</t>
  </si>
  <si>
    <t>Réponse attendue : Adapter l’offre végétale à une restauration rapide et choisie. La réponse doit citer une action observable et au moins un contrôle ou un indicateur.</t>
  </si>
  <si>
    <t>Je ne récite pas seulement la règle. Pour menu entreprise, je dis ce que je fais sur le menu, l’achat ou l’affichage, et je garde une preuve simple.</t>
  </si>
  <si>
    <t>Menu entreprise doit être traduit en procédures vérifiables : choix du menu, achat conforme, information convives, traçabilité et indicateur de suivi.</t>
  </si>
  <si>
    <t>entreprise, choix, service, taux de prise</t>
  </si>
  <si>
    <t>Faire reformuler en trois temps : ce que je vérifie, ce que je fais, comment je prouve que menu entreprise est maîtrisé.</t>
  </si>
  <si>
    <t>Adapter l’offre végétale à une restauration rapide et choisie.</t>
  </si>
  <si>
    <t>Situation d’apprentissage : préparation, service ou bilan autour de menu entreprise.</t>
  </si>
  <si>
    <t>Quel exemple terrain prouves-tu pour montrer que menu entreprise est compris ?</t>
  </si>
  <si>
    <t>Que fais-tu demain en production ou au service pour menu entreprise ?</t>
  </si>
  <si>
    <t>Construis une réponse professionnelle sur menu entreprise avec indicateur, limite et action corrective.</t>
  </si>
  <si>
    <t>allégations nutritionnelles</t>
  </si>
  <si>
    <t>Quels signes te permettent de repérer un problème lié à allégations nutritionnelles, et que corriges-tu ?</t>
  </si>
  <si>
    <t>Explique simplement : allégations nutritionnelles.</t>
  </si>
  <si>
    <t>Analyse allégations nutritionnelles en reliant contraintes terrain, sécurité, coût, convives et suivi.</t>
  </si>
  <si>
    <t>Réponse attendue : Éviter les promesses floues ou fausses sur les protéines végétales. La réponse doit citer une action observable et au moins un contrôle ou un indicateur.</t>
  </si>
  <si>
    <t>Je ne récite pas seulement la règle. Pour allégations nutritionnelles, je dis ce que je fais sur le menu, l’achat ou l’affichage, et je garde une preuve simple.</t>
  </si>
  <si>
    <t>Allégations nutritionnelles doit être traduit en procédures vérifiables : choix du menu, achat conforme, information convives, traçabilité et indicateur de suivi.</t>
  </si>
  <si>
    <t>allégation, protéine, équilibre, preuve</t>
  </si>
  <si>
    <t>Faire reformuler en trois temps : ce que je vérifie, ce que je fais, comment je prouve que allégations nutritionnelles est maîtrisé.</t>
  </si>
  <si>
    <t>Éviter les promesses floues ou fausses sur les protéines végétales.</t>
  </si>
  <si>
    <t>VIGILANCE</t>
  </si>
  <si>
    <t>Situation d’apprentissage : préparation, service ou bilan autour de allégations nutritionnelles.</t>
  </si>
  <si>
    <t>Quel exemple terrain prouves-tu pour montrer que allégations nutritionnelles est compris ?</t>
  </si>
  <si>
    <t>Que fais-tu demain en production ou au service pour allégations nutritionnelles ?</t>
  </si>
  <si>
    <t>Construis une réponse professionnelle sur allégations nutritionnelles avec indicateur, limite et action corrective.</t>
  </si>
  <si>
    <t>substitution d’ingrédient</t>
  </si>
  <si>
    <t>Quels signes te permettent de repérer un problème lié à substitution d’ingrédient, et que corriges-tu ?</t>
  </si>
  <si>
    <t>Explique simplement : substitution d’ingrédient.</t>
  </si>
  <si>
    <t>Analyse substitution d’ingrédient en reliant contraintes terrain, sécurité, coût, convives et suivi.</t>
  </si>
  <si>
    <t>Réponse attendue : Vérifier qu’une substitution reste conforme, sûre et expliquée. La réponse doit citer une action observable et au moins un contrôle ou un indicateur.</t>
  </si>
  <si>
    <t>Je ne récite pas seulement la règle. Pour substitution d’ingrédient, je dis ce que je fais sur le menu, l’achat ou l’affichage, et je garde une preuve simple.</t>
  </si>
  <si>
    <t>Substitution d’ingrédient doit être traduit en procédures vérifiables : choix du menu, achat conforme, information convives, traçabilité et indicateur de suivi.</t>
  </si>
  <si>
    <t>substitution, allergène, fiche technique, contrôle</t>
  </si>
  <si>
    <t>Faire reformuler en trois temps : ce que je vérifie, ce que je fais, comment je prouve que substitution d’ingrédient est maîtrisé.</t>
  </si>
  <si>
    <t>Vérifier qu’une substitution reste conforme, sûre et expliquée.</t>
  </si>
  <si>
    <t>SÉCURITÉ</t>
  </si>
  <si>
    <t>Situation d’apprentissage : préparation, service ou bilan autour de substitution d’ingrédient.</t>
  </si>
  <si>
    <t>Quel exemple terrain prouves-tu pour montrer que substitution d’ingrédient est compris ?</t>
  </si>
  <si>
    <t>Que fais-tu demain en production ou au service pour substitution d’ingrédient ?</t>
  </si>
  <si>
    <t>Construis une réponse professionnelle sur substitution d’ingrédient avec indicateur, limite et action corrective.</t>
  </si>
  <si>
    <t>preuve de conformité</t>
  </si>
  <si>
    <t>Comment vérifies-tu que preuve de conformité est maîtrisé et utile pour progresser ?</t>
  </si>
  <si>
    <t>Explique simplement : preuve de conformité.</t>
  </si>
  <si>
    <t>Analyse preuve de conformité en reliant contraintes terrain, sécurité, coût, convives et suivi.</t>
  </si>
  <si>
    <t>Réponse attendue : Décrire ce qui prouve qu’une action est réellement suivie. La réponse doit citer une action observable et au moins un contrôle ou un indicateur.</t>
  </si>
  <si>
    <t>Je ne récite pas seulement la règle. Pour preuve de conformité, je dis ce que je fais sur le menu, l’achat ou l’affichage, et je garde une preuve simple.</t>
  </si>
  <si>
    <t>Preuve de conformité doit être traduit en procédures vérifiables : choix du menu, achat conforme, information convives, traçabilité et indicateur de suivi.</t>
  </si>
  <si>
    <t>preuve, indicateur, facture, contrôle</t>
  </si>
  <si>
    <t>Faire reformuler en trois temps : ce que je vérifie, ce que je fais, comment je prouve que preuve de conformité est maîtrisé.</t>
  </si>
  <si>
    <t>Décrire ce qui prouve qu’une action est réellement suivie.</t>
  </si>
  <si>
    <t>Situation d’apprentissage : préparation, service ou bilan autour de preuve de conformité.</t>
  </si>
  <si>
    <t>Quel exemple terrain prouves-tu pour montrer que preuve de conformité est compris ?</t>
  </si>
  <si>
    <t>Que fais-tu demain en production ou au service pour preuve de conformité ?</t>
  </si>
  <si>
    <t>Construis une réponse professionnelle sur preuve de conformité avec indicateur, limite et action corrective.</t>
  </si>
  <si>
    <t>référentiel culinaire</t>
  </si>
  <si>
    <t>Explique avec tes mots l’intérêt de référentiel culinaire dans une offre alimentaire de collectivité.</t>
  </si>
  <si>
    <t>Explique simplement : référentiel culinaire.</t>
  </si>
  <si>
    <t>Analyse référentiel culinaire en reliant contraintes terrain, sécurité, coût, convives et suivi.</t>
  </si>
  <si>
    <t>Réponse attendue : Relier la transition alimentaire aux habitudes culinaires existantes. La réponse doit citer une action observable et au moins un contrôle ou un indicateur.</t>
  </si>
  <si>
    <t>Je ne récite pas seulement la règle. Pour référentiel culinaire, je dis ce que je fais sur le menu, l’achat ou l’affichage, et je garde une preuve simple.</t>
  </si>
  <si>
    <t>Référentiel culinaire doit être traduit en procédures vérifiables : choix du menu, achat conforme, information convives, traçabilité et indicateur de suivi.</t>
  </si>
  <si>
    <t>référentiel, recette, culture culinaire, adaptation</t>
  </si>
  <si>
    <t>Faire reformuler en trois temps : ce que je vérifie, ce que je fais, comment je prouve que référentiel culinaire est maîtrisé.</t>
  </si>
  <si>
    <t>Relier la transition alimentaire aux habitudes culinaires existantes.</t>
  </si>
  <si>
    <t>CULTURE PRO</t>
  </si>
  <si>
    <t>Situation d’apprentissage : préparation, service ou bilan autour de référentiel culinaire.</t>
  </si>
  <si>
    <t>Quel exemple terrain prouves-tu pour montrer que référentiel culinaire est compris ?</t>
  </si>
  <si>
    <t>Que fais-tu demain en production ou au service pour référentiel culinaire ?</t>
  </si>
  <si>
    <t>Construis une réponse professionnelle sur référentiel culinaire avec indicateur, limite et action corrective.</t>
  </si>
  <si>
    <t>fréquence d’offre</t>
  </si>
  <si>
    <t>Analyse comment fréquence d’offre influence le menu, la production et l’acceptation des convives.</t>
  </si>
  <si>
    <t>Explique simplement : fréquence d’offre.</t>
  </si>
  <si>
    <t>Analyse fréquence d’offre en reliant contraintes terrain, sécurité, coût, convives et suivi.</t>
  </si>
  <si>
    <t>Réponse attendue : Choisir une fréquence progressive adaptée aux convives. La réponse doit citer une action observable et au moins un contrôle ou un indicateur.</t>
  </si>
  <si>
    <t>Je ne récite pas seulement la règle. Pour fréquence d’offre, je dis ce que je fais sur le menu, l’achat ou l’affichage, et je garde une preuve simple.</t>
  </si>
  <si>
    <t>Fréquence d’offre doit être traduit en procédures vérifiables : choix du menu, achat conforme, information convives, traçabilité et indicateur de suivi.</t>
  </si>
  <si>
    <t>fréquence, progressif, acceptation, cycle menu</t>
  </si>
  <si>
    <t>Faire reformuler en trois temps : ce que je vérifie, ce que je fais, comment je prouve que fréquence d’offre est maîtrisé.</t>
  </si>
  <si>
    <t>Choisir une fréquence progressive adaptée aux convives.</t>
  </si>
  <si>
    <t>Situation d’apprentissage : préparation, service ou bilan autour de fréquence d’offre.</t>
  </si>
  <si>
    <t>Quel exemple terrain prouves-tu pour montrer que fréquence d’offre est compris ?</t>
  </si>
  <si>
    <t>Que fais-tu demain en production ou au service pour fréquence d’offre ?</t>
  </si>
  <si>
    <t>Construis une réponse professionnelle sur fréquence d’offre avec indicateur, limite et action corrective.</t>
  </si>
  <si>
    <t>responsabilité du producteur</t>
  </si>
  <si>
    <t>Explique avec tes mots l’intérêt de responsabilité du producteur dans une offre alimentaire de collectivité.</t>
  </si>
  <si>
    <t>Explique simplement : responsabilité du producteur.</t>
  </si>
  <si>
    <t>Analyse responsabilité du producteur en reliant contraintes terrain, sécurité, coût, convives et suivi.</t>
  </si>
  <si>
    <t>Réponse attendue : Dire qui vérifie les informations avant service. La réponse doit citer une action observable et au moins un contrôle ou un indicateur.</t>
  </si>
  <si>
    <t>Je ne récite pas seulement la règle. Pour responsabilité du producteur, je dis ce que je fais sur le menu, l’achat ou l’affichage, et je garde une preuve simple.</t>
  </si>
  <si>
    <t>Responsabilité du producteur doit être traduit en procédures vérifiables : choix du menu, achat conforme, information convives, traçabilité et indicateur de suivi.</t>
  </si>
  <si>
    <t>responsable, vérifier, fiche, affichage</t>
  </si>
  <si>
    <t>Faire reformuler en trois temps : ce que je vérifie, ce que je fais, comment je prouve que responsabilité du producteur est maîtrisé.</t>
  </si>
  <si>
    <t>Dire qui vérifie les informations avant service.</t>
  </si>
  <si>
    <t>ORGANISATION</t>
  </si>
  <si>
    <t>Situation d’apprentissage : préparation, service ou bilan autour de responsabilité du producteur.</t>
  </si>
  <si>
    <t>Quel exemple terrain prouves-tu pour montrer que responsabilité du producteur est compris ?</t>
  </si>
  <si>
    <t>Que fais-tu demain en production ou au service pour responsabilité du producteur ?</t>
  </si>
  <si>
    <t>Construis une réponse professionnelle sur responsabilité du producteur avec indicateur, limite et action corrective.</t>
  </si>
  <si>
    <t>document de suivi</t>
  </si>
  <si>
    <t>Que fais-tu concrètement en cuisine ou au service pour gérer document de suivi ?</t>
  </si>
  <si>
    <t>Explique simplement : document de suivi.</t>
  </si>
  <si>
    <t>Analyse document de suivi en reliant contraintes terrain, sécurité, coût, convives et suivi.</t>
  </si>
  <si>
    <t>Réponse attendue : Créer une trace simple des essais, refus et améliorations. La réponse doit citer une action observable et au moins un contrôle ou un indicateur.</t>
  </si>
  <si>
    <t>Je ne récite pas seulement la règle. Pour document de suivi, je dis ce que je fais sur le menu, l’achat ou l’affichage, et je garde une preuve simple.</t>
  </si>
  <si>
    <t>Document de suivi doit être traduit en procédures vérifiables : choix du menu, achat conforme, information convives, traçabilité et indicateur de suivi.</t>
  </si>
  <si>
    <t>tableau suivi, essai, retour, correction</t>
  </si>
  <si>
    <t>Faire reformuler en trois temps : ce que je vérifie, ce que je fais, comment je prouve que document de suivi est maîtrisé.</t>
  </si>
  <si>
    <t>Créer une trace simple des essais, refus et améliorations.</t>
  </si>
  <si>
    <t>Situation d’apprentissage : préparation, service ou bilan autour de document de suivi.</t>
  </si>
  <si>
    <t>Quel exemple terrain prouves-tu pour montrer que document de suivi est compris ?</t>
  </si>
  <si>
    <t>Que fais-tu demain en production ou au service pour document de suivi ?</t>
  </si>
  <si>
    <t>Construis une réponse professionnelle sur document de suivi avec indicateur, limite et action corrective.</t>
  </si>
  <si>
    <t>critère environnemental</t>
  </si>
  <si>
    <t>Explique avec tes mots l’intérêt de critère environnemental dans une offre alimentaire de collectivité.</t>
  </si>
  <si>
    <t>Explique simplement : critère environnemental.</t>
  </si>
  <si>
    <t>Analyse critère environnemental en reliant contraintes terrain, sécurité, coût, convives et suivi.</t>
  </si>
  <si>
    <t>Réponse attendue : Expliquer sans confondre environnement et équilibre nutritionnel. La réponse doit citer une action observable et au moins un contrôle ou un indicateur.</t>
  </si>
  <si>
    <t>Je ne récite pas seulement la règle. Pour critère environnemental, je dis ce que je fais sur le menu, l’achat ou l’affichage, et je garde une preuve simple.</t>
  </si>
  <si>
    <t>Critère environnemental doit être traduit en procédures vérifiables : choix du menu, achat conforme, information convives, traçabilité et indicateur de suivi.</t>
  </si>
  <si>
    <t>environnement, saison, local, durable</t>
  </si>
  <si>
    <t>Faire reformuler en trois temps : ce que je vérifie, ce que je fais, comment je prouve que critère environnemental est maîtrisé.</t>
  </si>
  <si>
    <t>Expliquer sans confondre environnement et équilibre nutritionnel.</t>
  </si>
  <si>
    <t>Situation d’apprentissage : préparation, service ou bilan autour de critère environnemental.</t>
  </si>
  <si>
    <t>Quel exemple terrain prouves-tu pour montrer que critère environnemental est compris ?</t>
  </si>
  <si>
    <t>Que fais-tu demain en production ou au service pour critère environnemental ?</t>
  </si>
  <si>
    <t>Construis une réponse professionnelle sur critère environnemental avec indicateur, limite et action corrective.</t>
  </si>
  <si>
    <t>formation de l’équipe</t>
  </si>
  <si>
    <t>Que fais-tu concrètement en cuisine ou au service pour gérer formation de l’équipe ?</t>
  </si>
  <si>
    <t>Explique simplement : formation de l’équipe.</t>
  </si>
  <si>
    <t>Analyse formation de l’équipe en reliant contraintes terrain, sécurité, coût, convives et suivi.</t>
  </si>
  <si>
    <t>Réponse attendue : Prévoir les consignes pour que l’équipe explique le plat. La réponse doit citer une action observable et au moins un contrôle ou un indicateur.</t>
  </si>
  <si>
    <t>Je ne récite pas seulement la règle. Pour formation de l’équipe, je dis ce que je fais sur le menu, l’achat ou l’affichage, et je garde une preuve simple.</t>
  </si>
  <si>
    <t>Formation de l’équipe doit être traduit en procédures vérifiables : choix du menu, achat conforme, information convives, traçabilité et indicateur de suivi.</t>
  </si>
  <si>
    <t>brief, équipe, service, argumentaire</t>
  </si>
  <si>
    <t>Faire reformuler en trois temps : ce que je vérifie, ce que je fais, comment je prouve que formation de l’équipe est maîtrisé.</t>
  </si>
  <si>
    <t>Prévoir les consignes pour que l’équipe explique le plat.</t>
  </si>
  <si>
    <t>FORMATION ÉQUIPE</t>
  </si>
  <si>
    <t>Situation d’apprentissage : préparation, service ou bilan autour de formation de l’équipe.</t>
  </si>
  <si>
    <t>Quel exemple terrain prouves-tu pour montrer que formation de l’équipe est compris ?</t>
  </si>
  <si>
    <t>Que fais-tu demain en production ou au service pour formation de l’équipe ?</t>
  </si>
  <si>
    <t>Construis une réponse professionnelle sur formation de l’équipe avec indicateur, limite et action corrective.</t>
  </si>
  <si>
    <t>lecture fiche technique</t>
  </si>
  <si>
    <t>Que fais-tu concrètement en cuisine ou au service pour gérer lecture fiche technique ?</t>
  </si>
  <si>
    <t>Explique simplement : lecture fiche technique.</t>
  </si>
  <si>
    <t>Analyse lecture fiche technique en reliant contraintes terrain, sécurité, coût, convives et suivi.</t>
  </si>
  <si>
    <t>Réponse attendue : Utiliser la fiche pour vérifier composition, allergènes et grammage. La réponse doit citer une action observable et au moins un contrôle ou un indicateur.</t>
  </si>
  <si>
    <t>Je ne récite pas seulement la règle. Pour lecture fiche technique, je dis ce que je fais sur le menu, l’achat ou l’affichage, et je garde une preuve simple.</t>
  </si>
  <si>
    <t>Lecture fiche technique doit être traduit en procédures vérifiables : choix du menu, achat conforme, information convives, traçabilité et indicateur de suivi.</t>
  </si>
  <si>
    <t>fiche technique, composition, allergène, grammage</t>
  </si>
  <si>
    <t>Faire reformuler en trois temps : ce que je vérifie, ce que je fais, comment je prouve que lecture fiche technique est maîtrisé.</t>
  </si>
  <si>
    <t>Utiliser la fiche pour vérifier composition, allergènes et grammage.</t>
  </si>
  <si>
    <t>OUTIL</t>
  </si>
  <si>
    <t>Situation d’apprentissage : préparation, service ou bilan autour de lecture fiche technique.</t>
  </si>
  <si>
    <t>Quel exemple terrain prouves-tu pour montrer que lecture fiche technique est compris ?</t>
  </si>
  <si>
    <t>Que fais-tu demain en production ou au service pour lecture fiche technique ?</t>
  </si>
  <si>
    <t>Construis une réponse professionnelle sur lecture fiche technique avec indicateur, limite et action corrective.</t>
  </si>
  <si>
    <t>contrôle affichage</t>
  </si>
  <si>
    <t>Quels signes te permettent de repérer un problème lié à contrôle affichage, et que corriges-tu ?</t>
  </si>
  <si>
    <t>Explique simplement : contrôle affichage.</t>
  </si>
  <si>
    <t>Analyse contrôle affichage en reliant contraintes terrain, sécurité, coût, convives et suivi.</t>
  </si>
  <si>
    <t>Réponse attendue : Repérer une erreur d’affichage avant le service. La réponse doit citer une action observable et au moins un contrôle ou un indicateur.</t>
  </si>
  <si>
    <t>Je ne récite pas seulement la règle. Pour contrôle affichage, je dis ce que je fais sur le menu, l’achat ou l’affichage, et je garde une preuve simple.</t>
  </si>
  <si>
    <t>Contrôle affichage doit être traduit en procédures vérifiables : choix du menu, achat conforme, information convives, traçabilité et indicateur de suivi.</t>
  </si>
  <si>
    <t>contrôle, affichage, allergène, nom plat</t>
  </si>
  <si>
    <t>Faire reformuler en trois temps : ce que je vérifie, ce que je fais, comment je prouve que contrôle affichage est maîtrisé.</t>
  </si>
  <si>
    <t>Repérer une erreur d’affichage avant le service.</t>
  </si>
  <si>
    <t>Situation d’apprentissage : préparation, service ou bilan autour de contrôle affichage.</t>
  </si>
  <si>
    <t>Quel exemple terrain prouves-tu pour montrer que contrôle affichage est compris ?</t>
  </si>
  <si>
    <t>Que fais-tu demain en production ou au service pour contrôle affichage ?</t>
  </si>
  <si>
    <t>Construis une réponse professionnelle sur contrôle affichage avec indicateur, limite et action corrective.</t>
  </si>
  <si>
    <t>communication positive</t>
  </si>
  <si>
    <t>Que fais-tu concrètement en cuisine ou au service pour gérer communication positive ?</t>
  </si>
  <si>
    <t>Explique simplement : communication positive.</t>
  </si>
  <si>
    <t>Analyse communication positive en reliant contraintes terrain, sécurité, coût, convives et suivi.</t>
  </si>
  <si>
    <t>Réponse attendue : Formuler l’offre végétale comme un choix appétissant. La réponse doit citer une action observable et au moins un contrôle ou un indicateur.</t>
  </si>
  <si>
    <t>Je ne récite pas seulement la règle. Pour communication positive, je dis ce que je fais sur le menu, l’achat ou l’affichage, et je garde une preuve simple.</t>
  </si>
  <si>
    <t>Communication positive doit être traduit en procédures vérifiables : choix du menu, achat conforme, information convives, traçabilité et indicateur de suivi.</t>
  </si>
  <si>
    <t>communication, envie, plat, convive</t>
  </si>
  <si>
    <t>Faire reformuler en trois temps : ce que je vérifie, ce que je fais, comment je prouve que communication positive est maîtrisé.</t>
  </si>
  <si>
    <t>Formuler l’offre végétale comme un choix appétissant.</t>
  </si>
  <si>
    <t>Situation d’apprentissage : préparation, service ou bilan autour de communication positive.</t>
  </si>
  <si>
    <t>Quel exemple terrain prouves-tu pour montrer que communication positive est compris ?</t>
  </si>
  <si>
    <t>Que fais-tu demain en production ou au service pour communication positive ?</t>
  </si>
  <si>
    <t>Construis une réponse professionnelle sur communication positive avec indicateur, limite et action corrective.</t>
  </si>
  <si>
    <t>limite réglementaire</t>
  </si>
  <si>
    <t>Comment vérifies-tu que limite réglementaire est maîtrisé et utile pour progresser ?</t>
  </si>
  <si>
    <t>Explique simplement : limite réglementaire.</t>
  </si>
  <si>
    <t>Analyse limite réglementaire en reliant contraintes terrain, sécurité, coût, convives et suivi.</t>
  </si>
  <si>
    <t>Réponse attendue : Expliquer qu’une règle ne suffit pas à faire accepter un plat. La réponse doit citer une action observable et au moins un contrôle ou un indicateur.</t>
  </si>
  <si>
    <t>Je ne récite pas seulement la règle. Pour limite réglementaire, je dis ce que je fais sur le menu, l’achat ou l’affichage, et je garde une preuve simple.</t>
  </si>
  <si>
    <t>Limite réglementaire doit être traduit en procédures vérifiables : choix du menu, achat conforme, information convives, traçabilité et indicateur de suivi.</t>
  </si>
  <si>
    <t>règle, acceptation, goût, suivi</t>
  </si>
  <si>
    <t>Faire reformuler en trois temps : ce que je vérifie, ce que je fais, comment je prouve que limite réglementaire est maîtrisé.</t>
  </si>
  <si>
    <t>Expliquer qu’une règle ne suffit pas à faire accepter un plat.</t>
  </si>
  <si>
    <t>PÉDAGOGIE</t>
  </si>
  <si>
    <t>Situation d’apprentissage : préparation, service ou bilan autour de limite réglementaire.</t>
  </si>
  <si>
    <t>Quel exemple terrain prouves-tu pour montrer que limite réglementaire est compris ?</t>
  </si>
  <si>
    <t>Que fais-tu demain en production ou au service pour limite réglementaire ?</t>
  </si>
  <si>
    <t>Construis une réponse professionnelle sur limite réglementaire avec indicateur, limite et action corrective.</t>
  </si>
  <si>
    <t>cohérence menu-cycle</t>
  </si>
  <si>
    <t>Analyse comment cohérence menu-cycle influence le menu, la production et l’acceptation des convives.</t>
  </si>
  <si>
    <t>Explique simplement : cohérence menu-cycle.</t>
  </si>
  <si>
    <t>Analyse cohérence menu-cycle en reliant contraintes terrain, sécurité, coût, convives et suivi.</t>
  </si>
  <si>
    <t>Réponse attendue : Vérifier que le cycle de menus ne répète pas toujours le même plat. La réponse doit citer une action observable et au moins un contrôle ou un indicateur.</t>
  </si>
  <si>
    <t>Je ne récite pas seulement la règle. Pour cohérence menu-cycle, je dis ce que je fais sur le menu, l’achat ou l’affichage, et je garde une preuve simple.</t>
  </si>
  <si>
    <t>Cohérence menu-cycle doit être traduit en procédures vérifiables : choix du menu, achat conforme, information convives, traçabilité et indicateur de suivi.</t>
  </si>
  <si>
    <t>cycle, variété, répétition, menu</t>
  </si>
  <si>
    <t>Faire reformuler en trois temps : ce que je vérifie, ce que je fais, comment je prouve que cohérence menu-cycle est maîtrisé.</t>
  </si>
  <si>
    <t>Vérifier que le cycle de menus ne répète pas toujours le même plat.</t>
  </si>
  <si>
    <t>Situation d’apprentissage : préparation, service ou bilan autour de cohérence menu-cycle.</t>
  </si>
  <si>
    <t>Quel exemple terrain prouves-tu pour montrer que cohérence menu-cycle est compris ?</t>
  </si>
  <si>
    <t>Que fais-tu demain en production ou au service pour cohérence menu-cycle ?</t>
  </si>
  <si>
    <t>Construis une réponse professionnelle sur cohérence menu-cycle avec indicateur, limite et action corrective.</t>
  </si>
  <si>
    <t>outil formateur</t>
  </si>
  <si>
    <t>Comment vérifies-tu que outil formateur est maîtrisé et utile pour progresser ?</t>
  </si>
  <si>
    <t>Explique simplement : outil formateur.</t>
  </si>
  <si>
    <t>Analyse outil formateur en reliant contraintes terrain, sécurité, coût, convives et suivi.</t>
  </si>
  <si>
    <t>Réponse attendue : Transformer une règle en question d’apprentissage vérifiable. La réponse doit citer une action observable et au moins un contrôle ou un indicateur.</t>
  </si>
  <si>
    <t>Je ne récite pas seulement la règle. Pour outil formateur, je dis ce que je fais sur le menu, l’achat ou l’affichage, et je garde une preuve simple.</t>
  </si>
  <si>
    <t>Outil formateur doit être traduit en procédures vérifiables : choix du menu, achat conforme, information convives, traçabilité et indicateur de suivi.</t>
  </si>
  <si>
    <t>question, compétence, critère, remédiation</t>
  </si>
  <si>
    <t>Faire reformuler en trois temps : ce que je vérifie, ce que je fais, comment je prouve que outil formateur est maîtrisé.</t>
  </si>
  <si>
    <t>Transformer une règle en question d’apprentissage vérifiable.</t>
  </si>
  <si>
    <t>Situation d’apprentissage : préparation, service ou bilan autour de outil formateur.</t>
  </si>
  <si>
    <t>Quel exemple terrain prouves-tu pour montrer que outil formateur est compris ?</t>
  </si>
  <si>
    <t>Que fais-tu demain en production ou au service pour outil formateur ?</t>
  </si>
  <si>
    <t>Construis une réponse professionnelle sur outil formateur avec indicateur, limite et action corrective.</t>
  </si>
  <si>
    <t>réponse à un contrôle</t>
  </si>
  <si>
    <t>Comment vérifies-tu que réponse à un contrôle est maîtrisé et utile pour progresser ?</t>
  </si>
  <si>
    <t>Explique simplement : réponse à un contrôle.</t>
  </si>
  <si>
    <t>Analyse réponse à un contrôle en reliant contraintes terrain, sécurité, coût, convives et suivi.</t>
  </si>
  <si>
    <t>Réponse attendue : Préparer une réponse claire en cas de contrôle interne ou externe. La réponse doit citer une action observable et au moins un contrôle ou un indicateur.</t>
  </si>
  <si>
    <t>Je ne récite pas seulement la règle. Pour réponse à un contrôle, je dis ce que je fais sur le menu, l’achat ou l’affichage, et je garde une preuve simple.</t>
  </si>
  <si>
    <t>Réponse à un contrôle doit être traduit en procédures vérifiables : choix du menu, achat conforme, information convives, traçabilité et indicateur de suivi.</t>
  </si>
  <si>
    <t>contrôle, preuve, traçabilité, correction</t>
  </si>
  <si>
    <t>Faire reformuler en trois temps : ce que je vérifie, ce que je fais, comment je prouve que réponse à un contrôle est maîtrisé.</t>
  </si>
  <si>
    <t>Préparer une réponse claire en cas de contrôle interne ou externe.</t>
  </si>
  <si>
    <t>AUDIT</t>
  </si>
  <si>
    <t>Situation d’apprentissage : préparation, service ou bilan autour de réponse à un contrôle.</t>
  </si>
  <si>
    <t>Quel exemple terrain prouves-tu pour montrer que réponse à un contrôle est compris ?</t>
  </si>
  <si>
    <t>Que fais-tu demain en production ou au service pour réponse à un contrôle ?</t>
  </si>
  <si>
    <t>Construis une réponse professionnelle sur réponse à un contrôle avec indicateur, limite et action corrective.</t>
  </si>
  <si>
    <t>priorisation réglementaire</t>
  </si>
  <si>
    <t>Analyse comment priorisation réglementaire influence le menu, la production et l’acceptation des convives.</t>
  </si>
  <si>
    <t>Explique simplement : priorisation réglementaire.</t>
  </si>
  <si>
    <t>Analyse priorisation réglementaire en reliant contraintes terrain, sécurité, coût, convives et suivi.</t>
  </si>
  <si>
    <t>Réponse attendue : Classer les obligations selon urgence, risque et faisabilité. La réponse doit citer une action observable et au moins un contrôle ou un indicateur.</t>
  </si>
  <si>
    <t>Je ne récite pas seulement la règle. Pour priorisation réglementaire, je dis ce que je fais sur le menu, l’achat ou l’affichage, et je garde une preuve simple.</t>
  </si>
  <si>
    <t>Priorisation réglementaire doit être traduit en procédures vérifiables : choix du menu, achat conforme, information convives, traçabilité et indicateur de suivi.</t>
  </si>
  <si>
    <t>priorité, risque, faisabilité, planning</t>
  </si>
  <si>
    <t>Faire reformuler en trois temps : ce que je vérifie, ce que je fais, comment je prouve que priorisation réglementaire est maîtrisé.</t>
  </si>
  <si>
    <t>Classer les obligations selon urgence, risque et faisabilité.</t>
  </si>
  <si>
    <t>Situation d’apprentissage : préparation, service ou bilan autour de priorisation réglementaire.</t>
  </si>
  <si>
    <t>Quel exemple terrain prouves-tu pour montrer que priorisation réglementaire est compris ?</t>
  </si>
  <si>
    <t>Que fais-tu demain en production ou au service pour priorisation réglementaire ?</t>
  </si>
  <si>
    <t>Construis une réponse professionnelle sur priorisation réglementaire avec indicateur, limite et action corrective.</t>
  </si>
  <si>
    <t>protéines végétales</t>
  </si>
  <si>
    <t>Explique avec tes mots l’intérêt de protéines végétales dans une offre alimentaire de collectivité.</t>
  </si>
  <si>
    <t>Explique simplement : protéines végétales.</t>
  </si>
  <si>
    <t>Analyse protéines végétales en reliant contraintes terrain, sécurité, coût, convives et suivi.</t>
  </si>
  <si>
    <t>Réponse attendue : Citer des sources végétales et expliquer leur intérêt. La réponse doit citer une action observable et au moins un contrôle ou un indicateur.</t>
  </si>
  <si>
    <t>Pour protéines végétales, je vérifie qu’il y a une vraie source de protéines, un accompagnement qui cale, une portion correcte et un plat que les convives mangent.</t>
  </si>
  <si>
    <t>Protéines végétales se maîtrise par la composition du plat, le grammage, la densité nutritionnelle, la consommation réelle et l’adaptation au public.</t>
  </si>
  <si>
    <t>lentilles, pois chiches, haricots, protéines</t>
  </si>
  <si>
    <t>CULINAIRE,CONVIVES</t>
  </si>
  <si>
    <t>Erreur fréquente : faire un plat végétal trop léger ou sans source protéique, ou répondre par une phrase générale sans geste observable.</t>
  </si>
  <si>
    <t>Faire reformuler en trois temps : ce que je vérifie, ce que je fais, comment je prouve que protéines végétales est maîtrisé.</t>
  </si>
  <si>
    <t>Citer des sources végétales et expliquer leur intérêt.</t>
  </si>
  <si>
    <t>BASE NUTRITION</t>
  </si>
  <si>
    <t>Situation d’apprentissage : préparation, service ou bilan autour de protéines végétales.</t>
  </si>
  <si>
    <t>protéine, féculent, légume, portion, sauce</t>
  </si>
  <si>
    <t>densité nutritionnelle, apport protéique, grammage, satiété, consommation réelle</t>
  </si>
  <si>
    <t>Quel exemple terrain prouves-tu pour montrer que protéines végétales est compris ?</t>
  </si>
  <si>
    <t>Que fais-tu demain en production ou au service pour protéines végétales ?</t>
  </si>
  <si>
    <t>Construis une réponse professionnelle sur protéines végétales avec indicateur, limite et action corrective.</t>
  </si>
  <si>
    <t>complément céréale-légumineuse</t>
  </si>
  <si>
    <t>Que fais-tu concrètement en cuisine ou au service pour gérer complément céréale-légumineuse ?</t>
  </si>
  <si>
    <t>Explique simplement : complément céréale-légumineuse.</t>
  </si>
  <si>
    <t>Analyse complément céréale-légumineuse en reliant contraintes terrain, sécurité, coût, convives et suivi.</t>
  </si>
  <si>
    <t>Réponse attendue : Composer un plat complet avec légumineuse et céréale ou féculent. La réponse doit citer une action observable et au moins un contrôle ou un indicateur.</t>
  </si>
  <si>
    <t>Pour complément céréale-légumineuse, je vérifie qu’il y a une vraie source de protéines, un accompagnement qui cale, une portion correcte et un plat que les convives mangent.</t>
  </si>
  <si>
    <t>Complément céréale-légumineuse se maîtrise par la composition du plat, le grammage, la densité nutritionnelle, la consommation réelle et l’adaptation au public.</t>
  </si>
  <si>
    <t>légumineuse, céréale, riz, blé, complet</t>
  </si>
  <si>
    <t>Faire reformuler en trois temps : ce que je vérifie, ce que je fais, comment je prouve que complément céréale-légumineuse est maîtrisé.</t>
  </si>
  <si>
    <t>Composer un plat complet avec légumineuse et céréale ou féculent.</t>
  </si>
  <si>
    <t>ÉQUILIBRE</t>
  </si>
  <si>
    <t>Situation d’apprentissage : préparation, service ou bilan autour de complément céréale-légumineuse.</t>
  </si>
  <si>
    <t>Quel exemple terrain prouves-tu pour montrer que complément céréale-légumineuse est compris ?</t>
  </si>
  <si>
    <t>Que fais-tu demain en production ou au service pour complément céréale-légumineuse ?</t>
  </si>
  <si>
    <t>Construis une réponse professionnelle sur complément céréale-légumineuse avec indicateur, limite et action corrective.</t>
  </si>
  <si>
    <t>apport en fer</t>
  </si>
  <si>
    <t>Explique avec tes mots l’intérêt de apport en fer dans une offre alimentaire de collectivité.</t>
  </si>
  <si>
    <t>Explique simplement : apport en fer.</t>
  </si>
  <si>
    <t>Analyse apport en fer en reliant contraintes terrain, sécurité, coût, convives et suivi.</t>
  </si>
  <si>
    <t>Réponse attendue : Expliquer pourquoi certains publics nécessitent une vigilance fer. La réponse doit citer une action observable et au moins un contrôle ou un indicateur.</t>
  </si>
  <si>
    <t>Pour apport en fer, je vérifie qu’il y a une vraie source de protéines, un accompagnement qui cale, une portion correcte et un plat que les convives mangent.</t>
  </si>
  <si>
    <t>Apport en fer se maîtrise par la composition du plat, le grammage, la densité nutritionnelle, la consommation réelle et l’adaptation au public.</t>
  </si>
  <si>
    <t>fer, légumineuse, public fragile, équilibre</t>
  </si>
  <si>
    <t>Faire reformuler en trois temps : ce que je vérifie, ce que je fais, comment je prouve que apport en fer est maîtrisé.</t>
  </si>
  <si>
    <t>Expliquer pourquoi certains publics nécessitent une vigilance fer.</t>
  </si>
  <si>
    <t>MICRONUTRIMENT</t>
  </si>
  <si>
    <t>Situation d’apprentissage : préparation, service ou bilan autour de apport en fer.</t>
  </si>
  <si>
    <t>Quel exemple terrain prouves-tu pour montrer que apport en fer est compris ?</t>
  </si>
  <si>
    <t>Que fais-tu demain en production ou au service pour apport en fer ?</t>
  </si>
  <si>
    <t>Construis une réponse professionnelle sur apport en fer avec indicateur, limite et action corrective.</t>
  </si>
  <si>
    <t>fibres et satiété</t>
  </si>
  <si>
    <t>Explique avec tes mots l’intérêt de fibres et satiété dans une offre alimentaire de collectivité.</t>
  </si>
  <si>
    <t>Explique simplement : fibres et satiété.</t>
  </si>
  <si>
    <t>Analyse fibres et satiété en reliant contraintes terrain, sécurité, coût, convives et suivi.</t>
  </si>
  <si>
    <t>Réponse attendue : Relier fibres, rassasiement et acceptation du repas. La réponse doit citer une action observable et au moins un contrôle ou un indicateur.</t>
  </si>
  <si>
    <t>Pour fibres et satiété, je vérifie qu’il y a une vraie source de protéines, un accompagnement qui cale, une portion correcte et un plat que les convives mangent.</t>
  </si>
  <si>
    <t>Fibres et satiété se maîtrise par la composition du plat, le grammage, la densité nutritionnelle, la consommation réelle et l’adaptation au public.</t>
  </si>
  <si>
    <t>fibres, satiété, quantité, convives</t>
  </si>
  <si>
    <t>Faire reformuler en trois temps : ce que je vérifie, ce que je fais, comment je prouve que fibres et satiété est maîtrisé.</t>
  </si>
  <si>
    <t>Relier fibres, rassasiement et acceptation du repas.</t>
  </si>
  <si>
    <t>SATIÉTÉ</t>
  </si>
  <si>
    <t>Situation d’apprentissage : préparation, service ou bilan autour de fibres et satiété.</t>
  </si>
  <si>
    <t>Quel exemple terrain prouves-tu pour montrer que fibres et satiété est compris ?</t>
  </si>
  <si>
    <t>Que fais-tu demain en production ou au service pour fibres et satiété ?</t>
  </si>
  <si>
    <t>Construis une réponse professionnelle sur fibres et satiété avec indicateur, limite et action corrective.</t>
  </si>
  <si>
    <t>équilibre énergétique</t>
  </si>
  <si>
    <t>Analyse comment équilibre énergétique influence le menu, la production et l’acceptation des convives.</t>
  </si>
  <si>
    <t>Explique simplement : équilibre énergétique.</t>
  </si>
  <si>
    <t>Analyse équilibre énergétique en reliant contraintes terrain, sécurité, coût, convives et suivi.</t>
  </si>
  <si>
    <t>Réponse attendue : Vérifier qu’un plat végétal nourrit assez et ne reste pas trop léger. La réponse doit citer une action observable et au moins un contrôle ou un indicateur.</t>
  </si>
  <si>
    <t>Pour équilibre énergétique, je vérifie qu’il y a une vraie source de protéines, un accompagnement qui cale, une portion correcte et un plat que les convives mangent.</t>
  </si>
  <si>
    <t>Équilibre énergétique se maîtrise par la composition du plat, le grammage, la densité nutritionnelle, la consommation réelle et l’adaptation au public.</t>
  </si>
  <si>
    <t>énergie, féculent, sauce, portion</t>
  </si>
  <si>
    <t>Faire reformuler en trois temps : ce que je vérifie, ce que je fais, comment je prouve que équilibre énergétique est maîtrisé.</t>
  </si>
  <si>
    <t>Vérifier qu’un plat végétal nourrit assez et ne reste pas trop léger.</t>
  </si>
  <si>
    <t>ÉNERGIE</t>
  </si>
  <si>
    <t>Situation d’apprentissage : préparation, service ou bilan autour de équilibre énergétique.</t>
  </si>
  <si>
    <t>Quel exemple terrain prouves-tu pour montrer que équilibre énergétique est compris ?</t>
  </si>
  <si>
    <t>Que fais-tu demain en production ou au service pour équilibre énergétique ?</t>
  </si>
  <si>
    <t>Construis une réponse professionnelle sur équilibre énergétique avec indicateur, limite et action corrective.</t>
  </si>
  <si>
    <t>portion protéique</t>
  </si>
  <si>
    <t>Que fais-tu concrètement en cuisine ou au service pour gérer portion protéique ?</t>
  </si>
  <si>
    <t>Explique simplement : portion protéique.</t>
  </si>
  <si>
    <t>Analyse portion protéique en reliant contraintes terrain, sécurité, coût, convives et suivi.</t>
  </si>
  <si>
    <t>Réponse attendue : Ajuster la quantité selon public et recette. La réponse doit citer une action observable et au moins un contrôle ou un indicateur.</t>
  </si>
  <si>
    <t>Pour portion protéique, je vérifie qu’il y a une vraie source de protéines, un accompagnement qui cale, une portion correcte et un plat que les convives mangent.</t>
  </si>
  <si>
    <t>Portion protéique se maîtrise par la composition du plat, le grammage, la densité nutritionnelle, la consommation réelle et l’adaptation au public.</t>
  </si>
  <si>
    <t>portion, grammage, protéine, convive</t>
  </si>
  <si>
    <t>Faire reformuler en trois temps : ce que je vérifie, ce que je fais, comment je prouve que portion protéique est maîtrisé.</t>
  </si>
  <si>
    <t>Ajuster la quantité selon public et recette.</t>
  </si>
  <si>
    <t>GRAMMAGE</t>
  </si>
  <si>
    <t>Situation d’apprentissage : préparation, service ou bilan autour de portion protéique.</t>
  </si>
  <si>
    <t>Quel exemple terrain prouves-tu pour montrer que portion protéique est compris ?</t>
  </si>
  <si>
    <t>Que fais-tu demain en production ou au service pour portion protéique ?</t>
  </si>
  <si>
    <t>Construis une réponse professionnelle sur portion protéique avec indicateur, limite et action corrective.</t>
  </si>
  <si>
    <t>équivalences</t>
  </si>
  <si>
    <t>Explique avec tes mots l’intérêt de équivalences dans une offre alimentaire de collectivité.</t>
  </si>
  <si>
    <t>Explique simplement : équivalences.</t>
  </si>
  <si>
    <t>Analyse équivalences en reliant contraintes terrain, sécurité, coût, convives et suivi.</t>
  </si>
  <si>
    <t>Réponse attendue : Comparer sans dire qu’un aliment remplace toujours un autre à l’identique. La réponse doit citer une action observable et au moins un contrôle ou un indicateur.</t>
  </si>
  <si>
    <t>Pour équivalences, je vérifie qu’il y a une vraie source de protéines, un accompagnement qui cale, une portion correcte et un plat que les convives mangent.</t>
  </si>
  <si>
    <t>Équivalences se maîtrise par la composition du plat, le grammage, la densité nutritionnelle, la consommation réelle et l’adaptation au public.</t>
  </si>
  <si>
    <t>équivalence, viande, légumineuse, limite</t>
  </si>
  <si>
    <t>Faire reformuler en trois temps : ce que je vérifie, ce que je fais, comment je prouve que équivalences est maîtrisé.</t>
  </si>
  <si>
    <t>Comparer sans dire qu’un aliment remplace toujours un autre à l’identique.</t>
  </si>
  <si>
    <t>REPÈRE</t>
  </si>
  <si>
    <t>Situation d’apprentissage : préparation, service ou bilan autour de équivalences.</t>
  </si>
  <si>
    <t>Quel exemple terrain prouves-tu pour montrer que équivalences est compris ?</t>
  </si>
  <si>
    <t>Que fais-tu demain en production ou au service pour équivalences ?</t>
  </si>
  <si>
    <t>Construis une réponse professionnelle sur équivalences avec indicateur, limite et action corrective.</t>
  </si>
  <si>
    <t>calcium et produits laitiers</t>
  </si>
  <si>
    <t>Quels signes te permettent de repérer un problème lié à calcium et produits laitiers, et que corriges-tu ?</t>
  </si>
  <si>
    <t>Explique simplement : calcium et produits laitiers.</t>
  </si>
  <si>
    <t>Analyse calcium et produits laitiers en reliant contraintes terrain, sécurité, coût, convives et suivi.</t>
  </si>
  <si>
    <t>Réponse attendue : Ne pas mélanger végétal, sans lactose et équilibre calcium. La réponse doit citer une action observable et au moins un contrôle ou un indicateur.</t>
  </si>
  <si>
    <t>Pour calcium et produits laitiers, je vérifie qu’il y a une vraie source de protéines, un accompagnement qui cale, une portion correcte et un plat que les convives mangent.</t>
  </si>
  <si>
    <t>Calcium et produits laitiers se maîtrise par la composition du plat, le grammage, la densité nutritionnelle, la consommation réelle et l’adaptation au public.</t>
  </si>
  <si>
    <t>calcium, lait, yaourt, alternative</t>
  </si>
  <si>
    <t>Faire reformuler en trois temps : ce que je vérifie, ce que je fais, comment je prouve que calcium et produits laitiers est maîtrisé.</t>
  </si>
  <si>
    <t>Ne pas mélanger végétal, sans lactose et équilibre calcium.</t>
  </si>
  <si>
    <t>Situation d’apprentissage : préparation, service ou bilan autour de calcium et produits laitiers.</t>
  </si>
  <si>
    <t>Quel exemple terrain prouves-tu pour montrer que calcium et produits laitiers est compris ?</t>
  </si>
  <si>
    <t>Que fais-tu demain en production ou au service pour calcium et produits laitiers ?</t>
  </si>
  <si>
    <t>Construis une réponse professionnelle sur calcium et produits laitiers avec indicateur, limite et action corrective.</t>
  </si>
  <si>
    <t>soja</t>
  </si>
  <si>
    <t>Quels signes te permettent de repérer un problème lié à soja, et que corriges-tu ?</t>
  </si>
  <si>
    <t>Explique simplement : soja.</t>
  </si>
  <si>
    <t>Analyse soja en reliant contraintes terrain, sécurité, coût, convives et suivi.</t>
  </si>
  <si>
    <t>Réponse attendue : Citer l’intérêt du soja tout en vérifiant allergènes et acceptabilité. La réponse doit citer une action observable et au moins un contrôle ou un indicateur.</t>
  </si>
  <si>
    <t>Pour soja, je vérifie qu’il y a une vraie source de protéines, un accompagnement qui cale, une portion correcte et un plat que les convives mangent.</t>
  </si>
  <si>
    <t>Soja se maîtrise par la composition du plat, le grammage, la densité nutritionnelle, la consommation réelle et l’adaptation au public.</t>
  </si>
  <si>
    <t>soja, tofu, allergène, goût</t>
  </si>
  <si>
    <t>Faire reformuler en trois temps : ce que je vérifie, ce que je fais, comment je prouve que soja est maîtrisé.</t>
  </si>
  <si>
    <t>Citer l’intérêt du soja tout en vérifiant allergènes et acceptabilité.</t>
  </si>
  <si>
    <t>INGRÉDIENT</t>
  </si>
  <si>
    <t>Situation d’apprentissage : préparation, service ou bilan autour de soja.</t>
  </si>
  <si>
    <t>Quel exemple terrain prouves-tu pour montrer que soja est compris ?</t>
  </si>
  <si>
    <t>Que fais-tu demain en production ou au service pour soja ?</t>
  </si>
  <si>
    <t>Construis une réponse professionnelle sur soja avec indicateur, limite et action corrective.</t>
  </si>
  <si>
    <t>seitan gluten</t>
  </si>
  <si>
    <t>Quels signes te permettent de repérer un problème lié à seitan gluten, et que corriges-tu ?</t>
  </si>
  <si>
    <t>Explique simplement : seitan gluten.</t>
  </si>
  <si>
    <t>Analyse seitan gluten en reliant contraintes terrain, sécurité, coût, convives et suivi.</t>
  </si>
  <si>
    <t>Réponse attendue : Identifier l’intérêt culinaire du seitan et le risque gluten. La réponse doit citer une action observable et au moins un contrôle ou un indicateur.</t>
  </si>
  <si>
    <t>Pour seitan gluten, je vérifie qu’il y a une vraie source de protéines, un accompagnement qui cale, une portion correcte et un plat que les convives mangent.</t>
  </si>
  <si>
    <t>Seitan gluten se maîtrise par la composition du plat, le grammage, la densité nutritionnelle, la consommation réelle et l’adaptation au public.</t>
  </si>
  <si>
    <t>seitan, gluten, allergène, texture</t>
  </si>
  <si>
    <t>Faire reformuler en trois temps : ce que je vérifie, ce que je fais, comment je prouve que seitan gluten est maîtrisé.</t>
  </si>
  <si>
    <t>Identifier l’intérêt culinaire du seitan et le risque gluten.</t>
  </si>
  <si>
    <t>Situation d’apprentissage : préparation, service ou bilan autour de seitan gluten.</t>
  </si>
  <si>
    <t>Quel exemple terrain prouves-tu pour montrer que seitan gluten est compris ?</t>
  </si>
  <si>
    <t>Que fais-tu demain en production ou au service pour seitan gluten ?</t>
  </si>
  <si>
    <t>Construis une réponse professionnelle sur seitan gluten avec indicateur, limite et action corrective.</t>
  </si>
  <si>
    <t>pois chiches</t>
  </si>
  <si>
    <t>Que fais-tu concrètement en cuisine ou au service pour gérer pois chiches ?</t>
  </si>
  <si>
    <t>Explique simplement : pois chiches.</t>
  </si>
  <si>
    <t>Analyse pois chiches en reliant contraintes terrain, sécurité, coût, convives et suivi.</t>
  </si>
  <si>
    <t>Réponse attendue : Proposer une préparation digeste et bien assaisonnée. La réponse doit citer une action observable et au moins un contrôle ou un indicateur.</t>
  </si>
  <si>
    <t>Pour pois chiches, je vérifie qu’il y a une vraie source de protéines, un accompagnement qui cale, une portion correcte et un plat que les convives mangent.</t>
  </si>
  <si>
    <t>Pois chiches se maîtrise par la composition du plat, le grammage, la densité nutritionnelle, la consommation réelle et l’adaptation au public.</t>
  </si>
  <si>
    <t>pois chiche, houmous, curry, digestion</t>
  </si>
  <si>
    <t>Faire reformuler en trois temps : ce que je vérifie, ce que je fais, comment je prouve que pois chiches est maîtrisé.</t>
  </si>
  <si>
    <t>Proposer une préparation digeste et bien assaisonnée.</t>
  </si>
  <si>
    <t>Situation d’apprentissage : préparation, service ou bilan autour de pois chiches.</t>
  </si>
  <si>
    <t>Quel exemple terrain prouves-tu pour montrer que pois chiches est compris ?</t>
  </si>
  <si>
    <t>Que fais-tu demain en production ou au service pour pois chiches ?</t>
  </si>
  <si>
    <t>Construis une réponse professionnelle sur pois chiches avec indicateur, limite et action corrective.</t>
  </si>
  <si>
    <t>lentilles</t>
  </si>
  <si>
    <t>Que fais-tu concrètement en cuisine ou au service pour gérer lentilles ?</t>
  </si>
  <si>
    <t>Explique simplement : lentilles.</t>
  </si>
  <si>
    <t>Analyse lentilles en reliant contraintes terrain, sécurité, coût, convives et suivi.</t>
  </si>
  <si>
    <t>Réponse attendue : Transformer les lentilles en plat complet et accepté. La réponse doit citer une action observable et au moins un contrôle ou un indicateur.</t>
  </si>
  <si>
    <t>Pour lentilles, je vérifie qu’il y a une vraie source de protéines, un accompagnement qui cale, une portion correcte et un plat que les convives mangent.</t>
  </si>
  <si>
    <t>Lentilles se maîtrise par la composition du plat, le grammage, la densité nutritionnelle, la consommation réelle et l’adaptation au public.</t>
  </si>
  <si>
    <t>lentille, dhal, salade, saucisse végétale</t>
  </si>
  <si>
    <t>Faire reformuler en trois temps : ce que je vérifie, ce que je fais, comment je prouve que lentilles est maîtrisé.</t>
  </si>
  <si>
    <t>Transformer les lentilles en plat complet et accepté.</t>
  </si>
  <si>
    <t>Situation d’apprentissage : préparation, service ou bilan autour de lentilles.</t>
  </si>
  <si>
    <t>Quel exemple terrain prouves-tu pour montrer que lentilles est compris ?</t>
  </si>
  <si>
    <t>Que fais-tu demain en production ou au service pour lentilles ?</t>
  </si>
  <si>
    <t>Construis une réponse professionnelle sur lentilles avec indicateur, limite et action corrective.</t>
  </si>
  <si>
    <t>haricots rouges</t>
  </si>
  <si>
    <t>Que fais-tu concrètement en cuisine ou au service pour gérer haricots rouges ?</t>
  </si>
  <si>
    <t>Explique simplement : haricots rouges.</t>
  </si>
  <si>
    <t>Analyse haricots rouges en reliant contraintes terrain, sécurité, coût, convives et suivi.</t>
  </si>
  <si>
    <t>Réponse attendue : Construire un plat type chili avec équilibre et goût. La réponse doit citer une action observable et au moins un contrôle ou un indicateur.</t>
  </si>
  <si>
    <t>Pour haricots rouges, je vérifie qu’il y a une vraie source de protéines, un accompagnement qui cale, une portion correcte et un plat que les convives mangent.</t>
  </si>
  <si>
    <t>Haricots rouges se maîtrise par la composition du plat, le grammage, la densité nutritionnelle, la consommation réelle et l’adaptation au public.</t>
  </si>
  <si>
    <t>haricot rouge, chili, riz, sauce</t>
  </si>
  <si>
    <t>Faire reformuler en trois temps : ce que je vérifie, ce que je fais, comment je prouve que haricots rouges est maîtrisé.</t>
  </si>
  <si>
    <t>Construire un plat type chili avec équilibre et goût.</t>
  </si>
  <si>
    <t>Situation d’apprentissage : préparation, service ou bilan autour de haricots rouges.</t>
  </si>
  <si>
    <t>Quel exemple terrain prouves-tu pour montrer que haricots rouges est compris ?</t>
  </si>
  <si>
    <t>Que fais-tu demain en production ou au service pour haricots rouges ?</t>
  </si>
  <si>
    <t>Construis une réponse professionnelle sur haricots rouges avec indicateur, limite et action corrective.</t>
  </si>
  <si>
    <t>pois cassés</t>
  </si>
  <si>
    <t>Que fais-tu concrètement en cuisine ou au service pour gérer pois cassés ?</t>
  </si>
  <si>
    <t>Explique simplement : pois cassés.</t>
  </si>
  <si>
    <t>Analyse pois cassés en reliant contraintes terrain, sécurité, coût, convives et suivi.</t>
  </si>
  <si>
    <t>Réponse attendue : Valoriser une légumineuse simple en soupe ou purée équilibrée. La réponse doit citer une action observable et au moins un contrôle ou un indicateur.</t>
  </si>
  <si>
    <t>Pour pois cassés, je vérifie qu’il y a une vraie source de protéines, un accompagnement qui cale, une portion correcte et un plat que les convives mangent.</t>
  </si>
  <si>
    <t>Pois cassés se maîtrise par la composition du plat, le grammage, la densité nutritionnelle, la consommation réelle et l’adaptation au public.</t>
  </si>
  <si>
    <t>pois cassé, soupe, purée, texture</t>
  </si>
  <si>
    <t>Faire reformuler en trois temps : ce que je vérifie, ce que je fais, comment je prouve que pois cassés est maîtrisé.</t>
  </si>
  <si>
    <t>Valoriser une légumineuse simple en soupe ou purée équilibrée.</t>
  </si>
  <si>
    <t>Situation d’apprentissage : préparation, service ou bilan autour de pois cassés.</t>
  </si>
  <si>
    <t>Quel exemple terrain prouves-tu pour montrer que pois cassés est compris ?</t>
  </si>
  <si>
    <t>Que fais-tu demain en production ou au service pour pois cassés ?</t>
  </si>
  <si>
    <t>Construis une réponse professionnelle sur pois cassés avec indicateur, limite et action corrective.</t>
  </si>
  <si>
    <t>plat trop pauvre</t>
  </si>
  <si>
    <t>Quels signes te permettent de repérer un problème lié à plat trop pauvre, et que corriges-tu ?</t>
  </si>
  <si>
    <t>Explique simplement : plat trop pauvre.</t>
  </si>
  <si>
    <t>Analyse plat trop pauvre en reliant contraintes terrain, sécurité, coût, convives et suivi.</t>
  </si>
  <si>
    <t>Réponse attendue : Repérer un plat végétal sans source protéique réelle. La réponse doit citer une action observable et au moins un contrôle ou un indicateur.</t>
  </si>
  <si>
    <t>Pour plat trop pauvre, je vérifie qu’il y a une vraie source de protéines, un accompagnement qui cale, une portion correcte et un plat que les convives mangent.</t>
  </si>
  <si>
    <t>Plat trop pauvre se maîtrise par la composition du plat, le grammage, la densité nutritionnelle, la consommation réelle et l’adaptation au public.</t>
  </si>
  <si>
    <t>pauvre, manque protéine, portion, féculent</t>
  </si>
  <si>
    <t>Faire reformuler en trois temps : ce que je vérifie, ce que je fais, comment je prouve que plat trop pauvre est maîtrisé.</t>
  </si>
  <si>
    <t>Repérer un plat végétal sans source protéique réelle.</t>
  </si>
  <si>
    <t>ALERTE</t>
  </si>
  <si>
    <t>Situation d’apprentissage : préparation, service ou bilan autour de plat trop pauvre.</t>
  </si>
  <si>
    <t>Quel exemple terrain prouves-tu pour montrer que plat trop pauvre est compris ?</t>
  </si>
  <si>
    <t>Que fais-tu demain en production ou au service pour plat trop pauvre ?</t>
  </si>
  <si>
    <t>Construis une réponse professionnelle sur plat trop pauvre avec indicateur, limite et action corrective.</t>
  </si>
  <si>
    <t>menu enfant</t>
  </si>
  <si>
    <t>Analyse comment menu enfant influence le menu, la production et l’acceptation des convives.</t>
  </si>
  <si>
    <t>Explique simplement : menu enfant.</t>
  </si>
  <si>
    <t>Analyse menu enfant en reliant contraintes terrain, sécurité, coût, convives et suivi.</t>
  </si>
  <si>
    <t>Réponse attendue : Adapter goût, texture et quantité à des enfants. La réponse doit citer une action observable et au moins un contrôle ou un indicateur.</t>
  </si>
  <si>
    <t>Pour menu enfant, je vérifie qu’il y a une vraie source de protéines, un accompagnement qui cale, une portion correcte et un plat que les convives mangent.</t>
  </si>
  <si>
    <t>Menu enfant se maîtrise par la composition du plat, le grammage, la densité nutritionnelle, la consommation réelle et l’adaptation au public.</t>
  </si>
  <si>
    <t>enfant, portion, goût, texture</t>
  </si>
  <si>
    <t>Faire reformuler en trois temps : ce que je vérifie, ce que je fais, comment je prouve que menu enfant est maîtrisé.</t>
  </si>
  <si>
    <t>Adapter goût, texture et quantité à des enfants.</t>
  </si>
  <si>
    <t>Situation d’apprentissage : préparation, service ou bilan autour de menu enfant.</t>
  </si>
  <si>
    <t>Quel exemple terrain prouves-tu pour montrer que menu enfant est compris ?</t>
  </si>
  <si>
    <t>Que fais-tu demain en production ou au service pour menu enfant ?</t>
  </si>
  <si>
    <t>Construis une réponse professionnelle sur menu enfant avec indicateur, limite et action corrective.</t>
  </si>
  <si>
    <t>menu adolescent</t>
  </si>
  <si>
    <t>Analyse comment menu adolescent influence le menu, la production et l’acceptation des convives.</t>
  </si>
  <si>
    <t>Explique simplement : menu adolescent.</t>
  </si>
  <si>
    <t>Analyse menu adolescent en reliant contraintes terrain, sécurité, coût, convives et suivi.</t>
  </si>
  <si>
    <t>Réponse attendue : Adapter satiété et énergie pour des adolescents. La réponse doit citer une action observable et au moins un contrôle ou un indicateur.</t>
  </si>
  <si>
    <t>Pour menu adolescent, je vérifie qu’il y a une vraie source de protéines, un accompagnement qui cale, une portion correcte et un plat que les convives mangent.</t>
  </si>
  <si>
    <t>Menu adolescent se maîtrise par la composition du plat, le grammage, la densité nutritionnelle, la consommation réelle et l’adaptation au public.</t>
  </si>
  <si>
    <t>adolescent, satiété, énergie, quantité</t>
  </si>
  <si>
    <t>Faire reformuler en trois temps : ce que je vérifie, ce que je fais, comment je prouve que menu adolescent est maîtrisé.</t>
  </si>
  <si>
    <t>Adapter satiété et énergie pour des adolescents.</t>
  </si>
  <si>
    <t>Situation d’apprentissage : préparation, service ou bilan autour de menu adolescent.</t>
  </si>
  <si>
    <t>Quel exemple terrain prouves-tu pour montrer que menu adolescent est compris ?</t>
  </si>
  <si>
    <t>Que fais-tu demain en production ou au service pour menu adolescent ?</t>
  </si>
  <si>
    <t>Construis une réponse professionnelle sur menu adolescent avec indicateur, limite et action corrective.</t>
  </si>
  <si>
    <t>menu sénior</t>
  </si>
  <si>
    <t>Analyse comment menu sénior influence le menu, la production et l’acceptation des convives.</t>
  </si>
  <si>
    <t>Explique simplement : menu sénior.</t>
  </si>
  <si>
    <t>Analyse menu sénior en reliant contraintes terrain, sécurité, coût, convives et suivi.</t>
  </si>
  <si>
    <t>Réponse attendue : Maintenir apport protéique et texture adaptée. La réponse doit citer une action observable et au moins un contrôle ou un indicateur.</t>
  </si>
  <si>
    <t>Pour menu sénior, je vérifie qu’il y a une vraie source de protéines, un accompagnement qui cale, une portion correcte et un plat que les convives mangent.</t>
  </si>
  <si>
    <t>Menu sénior se maîtrise par la composition du plat, le grammage, la densité nutritionnelle, la consommation réelle et l’adaptation au public.</t>
  </si>
  <si>
    <t>sénior, protéine, texture, enrichissement</t>
  </si>
  <si>
    <t>Faire reformuler en trois temps : ce que je vérifie, ce que je fais, comment je prouve que menu sénior est maîtrisé.</t>
  </si>
  <si>
    <t>Maintenir apport protéique et texture adaptée.</t>
  </si>
  <si>
    <t>Situation d’apprentissage : préparation, service ou bilan autour de menu sénior.</t>
  </si>
  <si>
    <t>Quel exemple terrain prouves-tu pour montrer que menu sénior est compris ?</t>
  </si>
  <si>
    <t>Que fais-tu demain en production ou au service pour menu sénior ?</t>
  </si>
  <si>
    <t>Construis une réponse professionnelle sur menu sénior avec indicateur, limite et action corrective.</t>
  </si>
  <si>
    <t>mixé enrichi</t>
  </si>
  <si>
    <t>Que fais-tu concrètement en cuisine ou au service pour gérer mixé enrichi ?</t>
  </si>
  <si>
    <t>Explique simplement : mixé enrichi.</t>
  </si>
  <si>
    <t>Analyse mixé enrichi en reliant contraintes terrain, sécurité, coût, convives et suivi.</t>
  </si>
  <si>
    <t>Réponse attendue : Préserver densité nutritionnelle dans une texture modifiée. La réponse doit citer une action observable et au moins un contrôle ou un indicateur.</t>
  </si>
  <si>
    <t>Pour mixé enrichi, je vérifie qu’il y a une vraie source de protéines, un accompagnement qui cale, une portion correcte et un plat que les convives mangent.</t>
  </si>
  <si>
    <t>Mixé enrichi se maîtrise par la composition du plat, le grammage, la densité nutritionnelle, la consommation réelle et l’adaptation au public.</t>
  </si>
  <si>
    <t>mixé, enrichi, protéine, texture</t>
  </si>
  <si>
    <t>Faire reformuler en trois temps : ce que je vérifie, ce que je fais, comment je prouve que mixé enrichi est maîtrisé.</t>
  </si>
  <si>
    <t>Préserver densité nutritionnelle dans une texture modifiée.</t>
  </si>
  <si>
    <t>TEXTURE MODIFIÉE</t>
  </si>
  <si>
    <t>Situation d’apprentissage : préparation, service ou bilan autour de mixé enrichi.</t>
  </si>
  <si>
    <t>Quel exemple terrain prouves-tu pour montrer que mixé enrichi est compris ?</t>
  </si>
  <si>
    <t>Que fais-tu demain en production ou au service pour mixé enrichi ?</t>
  </si>
  <si>
    <t>Construis une réponse professionnelle sur mixé enrichi avec indicateur, limite et action corrective.</t>
  </si>
  <si>
    <t>intolérance lactose</t>
  </si>
  <si>
    <t>Quels signes te permettent de repérer un problème lié à intolérance lactose, et que corriges-tu ?</t>
  </si>
  <si>
    <t>Explique simplement : intolérance lactose.</t>
  </si>
  <si>
    <t>Analyse intolérance lactose en reliant contraintes terrain, sécurité, coût, convives et suivi.</t>
  </si>
  <si>
    <t>Réponse attendue : Distinguer intolérance, allergène et choix végétal. La réponse doit citer une action observable et au moins un contrôle ou un indicateur.</t>
  </si>
  <si>
    <t>Pour intolérance lactose, je vérifie qu’il y a une vraie source de protéines, un accompagnement qui cale, une portion correcte et un plat que les convives mangent.</t>
  </si>
  <si>
    <t>Intolérance lactose se maîtrise par la composition du plat, le grammage, la densité nutritionnelle, la consommation réelle et l’adaptation au public.</t>
  </si>
  <si>
    <t>lactose, intolérance, allergène, adaptation</t>
  </si>
  <si>
    <t>Faire reformuler en trois temps : ce que je vérifie, ce que je fais, comment je prouve que intolérance lactose est maîtrisé.</t>
  </si>
  <si>
    <t>Distinguer intolérance, allergène et choix végétal.</t>
  </si>
  <si>
    <t>Situation d’apprentissage : préparation, service ou bilan autour de intolérance lactose.</t>
  </si>
  <si>
    <t>Quel exemple terrain prouves-tu pour montrer que intolérance lactose est compris ?</t>
  </si>
  <si>
    <t>Que fais-tu demain en production ou au service pour intolérance lactose ?</t>
  </si>
  <si>
    <t>Construis une réponse professionnelle sur intolérance lactose avec indicateur, limite et action corrective.</t>
  </si>
  <si>
    <t>allergène arachide</t>
  </si>
  <si>
    <t>Quels signes te permettent de repérer un problème lié à allergène arachide, et que corriges-tu ?</t>
  </si>
  <si>
    <t>Explique simplement : allergène arachide.</t>
  </si>
  <si>
    <t>Analyse allergène arachide en reliant contraintes terrain, sécurité, coût, convives et suivi.</t>
  </si>
  <si>
    <t>Réponse attendue : Éviter une source végétale à risque allergène non signalée. La réponse doit citer une action observable et au moins un contrôle ou un indicateur.</t>
  </si>
  <si>
    <t>Pour allergène arachide, je vérifie qu’il y a une vraie source de protéines, un accompagnement qui cale, une portion correcte et un plat que les convives mangent.</t>
  </si>
  <si>
    <t>Allergène arachide se maîtrise par la composition du plat, le grammage, la densité nutritionnelle, la consommation réelle et l’adaptation au public.</t>
  </si>
  <si>
    <t>arachide, allergène, sauce, trace</t>
  </si>
  <si>
    <t>Faire reformuler en trois temps : ce que je vérifie, ce que je fais, comment je prouve que allergène arachide est maîtrisé.</t>
  </si>
  <si>
    <t>Éviter une source végétale à risque allergène non signalée.</t>
  </si>
  <si>
    <t>Situation d’apprentissage : préparation, service ou bilan autour de allergène arachide.</t>
  </si>
  <si>
    <t>Quel exemple terrain prouves-tu pour montrer que allergène arachide est compris ?</t>
  </si>
  <si>
    <t>Que fais-tu demain en production ou au service pour allergène arachide ?</t>
  </si>
  <si>
    <t>Construis une réponse professionnelle sur allergène arachide avec indicateur, limite et action corrective.</t>
  </si>
  <si>
    <t>index acceptation nutrition</t>
  </si>
  <si>
    <t>Comment vérifies-tu que index acceptation nutrition est maîtrisé et utile pour progresser ?</t>
  </si>
  <si>
    <t>Explique simplement : index acceptation nutrition.</t>
  </si>
  <si>
    <t>Analyse index acceptation nutrition en reliant contraintes terrain, sécurité, coût, convives et suivi.</t>
  </si>
  <si>
    <t>Réponse attendue : Suivre si un plat équilibré est réellement consommé. La réponse doit citer une action observable et au moins un contrôle ou un indicateur.</t>
  </si>
  <si>
    <t>Pour index acceptation nutrition, je vérifie qu’il y a une vraie source de protéines, un accompagnement qui cale, une portion correcte et un plat que les convives mangent.</t>
  </si>
  <si>
    <t>Index acceptation nutrition se maîtrise par la composition du plat, le grammage, la densité nutritionnelle, la consommation réelle et l’adaptation au public.</t>
  </si>
  <si>
    <t>consommation, reste, équilibre, suivi</t>
  </si>
  <si>
    <t>Faire reformuler en trois temps : ce que je vérifie, ce que je fais, comment je prouve que index acceptation nutrition est maîtrisé.</t>
  </si>
  <si>
    <t>Suivre si un plat équilibré est réellement consommé.</t>
  </si>
  <si>
    <t>Situation d’apprentissage : préparation, service ou bilan autour de index acceptation nutrition.</t>
  </si>
  <si>
    <t>Quel exemple terrain prouves-tu pour montrer que index acceptation nutrition est compris ?</t>
  </si>
  <si>
    <t>Que fais-tu demain en production ou au service pour index acceptation nutrition ?</t>
  </si>
  <si>
    <t>Construis une réponse professionnelle sur index acceptation nutrition avec indicateur, limite et action corrective.</t>
  </si>
  <si>
    <t>recette trop sèche</t>
  </si>
  <si>
    <t>Quels signes te permettent de repérer un problème lié à recette trop sèche, et que corriges-tu ?</t>
  </si>
  <si>
    <t>Explique simplement : recette trop sèche.</t>
  </si>
  <si>
    <t>Analyse recette trop sèche en reliant contraintes terrain, sécurité, coût, convives et suivi.</t>
  </si>
  <si>
    <t>Réponse attendue : Relier texture sèche et refus alimentaire. La réponse doit citer une action observable et au moins un contrôle ou un indicateur.</t>
  </si>
  <si>
    <t>Pour recette trop sèche, je vérifie qu’il y a une vraie source de protéines, un accompagnement qui cale, une portion correcte et un plat que les convives mangent.</t>
  </si>
  <si>
    <t>Recette trop sèche se maîtrise par la composition du plat, le grammage, la densité nutritionnelle, la consommation réelle et l’adaptation au public.</t>
  </si>
  <si>
    <t>sec, sauce, bouche, acceptation</t>
  </si>
  <si>
    <t>Faire reformuler en trois temps : ce que je vérifie, ce que je fais, comment je prouve que recette trop sèche est maîtrisé.</t>
  </si>
  <si>
    <t>Relier texture sèche et refus alimentaire.</t>
  </si>
  <si>
    <t>RESSENTI</t>
  </si>
  <si>
    <t>Situation d’apprentissage : préparation, service ou bilan autour de recette trop sèche.</t>
  </si>
  <si>
    <t>Quel exemple terrain prouves-tu pour montrer que recette trop sèche est compris ?</t>
  </si>
  <si>
    <t>Que fais-tu demain en production ou au service pour recette trop sèche ?</t>
  </si>
  <si>
    <t>Construis une réponse professionnelle sur recette trop sèche avec indicateur, limite et action corrective.</t>
  </si>
  <si>
    <t>assaisonnement nutritionnel</t>
  </si>
  <si>
    <t>Que fais-tu concrètement en cuisine ou au service pour gérer assaisonnement nutritionnel ?</t>
  </si>
  <si>
    <t>Explique simplement : assaisonnement nutritionnel.</t>
  </si>
  <si>
    <t>Analyse assaisonnement nutritionnel en reliant contraintes terrain, sécurité, coût, convives et suivi.</t>
  </si>
  <si>
    <t>Réponse attendue : Améliorer le goût sans masquer l’équilibre du plat. La réponse doit citer une action observable et au moins un contrôle ou un indicateur.</t>
  </si>
  <si>
    <t>Pour assaisonnement nutritionnel, je vérifie qu’il y a une vraie source de protéines, un accompagnement qui cale, une portion correcte et un plat que les convives mangent.</t>
  </si>
  <si>
    <t>Assaisonnement nutritionnel se maîtrise par la composition du plat, le grammage, la densité nutritionnelle, la consommation réelle et l’adaptation au public.</t>
  </si>
  <si>
    <t>épices, herbes, sel, sauce</t>
  </si>
  <si>
    <t>Faire reformuler en trois temps : ce que je vérifie, ce que je fais, comment je prouve que assaisonnement nutritionnel est maîtrisé.</t>
  </si>
  <si>
    <t>Améliorer le goût sans masquer l’équilibre du plat.</t>
  </si>
  <si>
    <t>ASSAISONNEMENT</t>
  </si>
  <si>
    <t>Situation d’apprentissage : préparation, service ou bilan autour de assaisonnement nutritionnel.</t>
  </si>
  <si>
    <t>Quel exemple terrain prouves-tu pour montrer que assaisonnement nutritionnel est compris ?</t>
  </si>
  <si>
    <t>Que fais-tu demain en production ou au service pour assaisonnement nutritionnel ?</t>
  </si>
  <si>
    <t>Construis une réponse professionnelle sur assaisonnement nutritionnel avec indicateur, limite et action corrective.</t>
  </si>
  <si>
    <t>limite protéines végétales</t>
  </si>
  <si>
    <t>Comment vérifies-tu que limite protéines végétales est maîtrisé et utile pour progresser ?</t>
  </si>
  <si>
    <t>Explique simplement : limite protéines végétales.</t>
  </si>
  <si>
    <t>Analyse limite protéines végétales en reliant contraintes terrain, sécurité, coût, convives et suivi.</t>
  </si>
  <si>
    <t>Réponse attendue : Expliquer qu’une offre végétale doit rester équilibrée et suivie. La réponse doit citer une action observable et au moins un contrôle ou un indicateur.</t>
  </si>
  <si>
    <t>Pour limite protéines végétales, je vérifie qu’il y a une vraie source de protéines, un accompagnement qui cale, une portion correcte et un plat que les convives mangent.</t>
  </si>
  <si>
    <t>Limite protéines végétales se maîtrise par la composition du plat, le grammage, la densité nutritionnelle, la consommation réelle et l’adaptation au public.</t>
  </si>
  <si>
    <t>limite, suivi, équilibre, variété</t>
  </si>
  <si>
    <t>Faire reformuler en trois temps : ce que je vérifie, ce que je fais, comment je prouve que limite protéines végétales est maîtrisé.</t>
  </si>
  <si>
    <t>Expliquer qu’une offre végétale doit rester équilibrée et suivie.</t>
  </si>
  <si>
    <t>ESPRIT CRITIQUE</t>
  </si>
  <si>
    <t>Situation d’apprentissage : préparation, service ou bilan autour de limite protéines végétales.</t>
  </si>
  <si>
    <t>Quel exemple terrain prouves-tu pour montrer que limite protéines végétales est compris ?</t>
  </si>
  <si>
    <t>Que fais-tu demain en production ou au service pour limite protéines végétales ?</t>
  </si>
  <si>
    <t>Construis une réponse professionnelle sur limite protéines végétales avec indicateur, limite et action corrective.</t>
  </si>
  <si>
    <t>fiche nutritionnelle</t>
  </si>
  <si>
    <t>Que fais-tu concrètement en cuisine ou au service pour gérer fiche nutritionnelle ?</t>
  </si>
  <si>
    <t>Explique simplement : fiche nutritionnelle.</t>
  </si>
  <si>
    <t>Analyse fiche nutritionnelle en reliant contraintes terrain, sécurité, coût, convives et suivi.</t>
  </si>
  <si>
    <t>Réponse attendue : Lire une fiche pour vérifier grammage, énergie et allergènes. La réponse doit citer une action observable et au moins un contrôle ou un indicateur.</t>
  </si>
  <si>
    <t>Pour fiche nutritionnelle, je vérifie qu’il y a une vraie source de protéines, un accompagnement qui cale, une portion correcte et un plat que les convives mangent.</t>
  </si>
  <si>
    <t>Fiche nutritionnelle se maîtrise par la composition du plat, le grammage, la densité nutritionnelle, la consommation réelle et l’adaptation au public.</t>
  </si>
  <si>
    <t>fiche, grammage, énergie, allergène</t>
  </si>
  <si>
    <t>Faire reformuler en trois temps : ce que je vérifie, ce que je fais, comment je prouve que fiche nutritionnelle est maîtrisé.</t>
  </si>
  <si>
    <t>Lire une fiche pour vérifier grammage, énergie et allergènes.</t>
  </si>
  <si>
    <t>Situation d’apprentissage : préparation, service ou bilan autour de fiche nutritionnelle.</t>
  </si>
  <si>
    <t>Quel exemple terrain prouves-tu pour montrer que fiche nutritionnelle est compris ?</t>
  </si>
  <si>
    <t>Que fais-tu demain en production ou au service pour fiche nutritionnelle ?</t>
  </si>
  <si>
    <t>Construis une réponse professionnelle sur fiche nutritionnelle avec indicateur, limite et action corrective.</t>
  </si>
  <si>
    <t>coût nutrition</t>
  </si>
  <si>
    <t>Analyse comment coût nutrition influence le menu, la production et l’acceptation des convives.</t>
  </si>
  <si>
    <t>Explique simplement : coût nutrition.</t>
  </si>
  <si>
    <t>Analyse coût nutrition en reliant contraintes terrain, sécurité, coût, convives et suivi.</t>
  </si>
  <si>
    <t>Réponse attendue : Relier coût portion et densité nutritionnelle. La réponse doit citer une action observable et au moins un contrôle ou un indicateur.</t>
  </si>
  <si>
    <t>Pour coût nutrition, je vérifie qu’il y a une vraie source de protéines, un accompagnement qui cale, une portion correcte et un plat que les convives mangent.</t>
  </si>
  <si>
    <t>Coût nutrition se maîtrise par la composition du plat, le grammage, la densité nutritionnelle, la consommation réelle et l’adaptation au public.</t>
  </si>
  <si>
    <t>coût portion, densité, légumineuse, achat</t>
  </si>
  <si>
    <t>Faire reformuler en trois temps : ce que je vérifie, ce que je fais, comment je prouve que coût nutrition est maîtrisé.</t>
  </si>
  <si>
    <t>Relier coût portion et densité nutritionnelle.</t>
  </si>
  <si>
    <t>GESTION</t>
  </si>
  <si>
    <t>Situation d’apprentissage : préparation, service ou bilan autour de coût nutrition.</t>
  </si>
  <si>
    <t>Quel exemple terrain prouves-tu pour montrer que coût nutrition est compris ?</t>
  </si>
  <si>
    <t>Que fais-tu demain en production ou au service pour coût nutrition ?</t>
  </si>
  <si>
    <t>Construis une réponse professionnelle sur coût nutrition avec indicateur, limite et action corrective.</t>
  </si>
  <si>
    <t>gaspillage et nutrition</t>
  </si>
  <si>
    <t>Analyse comment gaspillage et nutrition influence le menu, la production et l’acceptation des convives.</t>
  </si>
  <si>
    <t>Explique simplement : gaspillage et nutrition.</t>
  </si>
  <si>
    <t>Analyse gaspillage et nutrition en reliant contraintes terrain, sécurité, coût, convives et suivi.</t>
  </si>
  <si>
    <t>Réponse attendue : Comprendre qu’un plat équilibré non mangé ne remplit pas son rôle. La réponse doit citer une action observable et au moins un contrôle ou un indicateur.</t>
  </si>
  <si>
    <t>Pour gaspillage et nutrition, je vérifie qu’il y a une vraie source de protéines, un accompagnement qui cale, une portion correcte et un plat que les convives mangent.</t>
  </si>
  <si>
    <t>Gaspillage et nutrition se maîtrise par la composition du plat, le grammage, la densité nutritionnelle, la consommation réelle et l’adaptation au public.</t>
  </si>
  <si>
    <t>gaspillage, nutrition, consommation, retour</t>
  </si>
  <si>
    <t>Faire reformuler en trois temps : ce que je vérifie, ce que je fais, comment je prouve que gaspillage et nutrition est maîtrisé.</t>
  </si>
  <si>
    <t>Comprendre qu’un plat équilibré non mangé ne remplit pas son rôle.</t>
  </si>
  <si>
    <t>Situation d’apprentissage : préparation, service ou bilan autour de gaspillage et nutrition.</t>
  </si>
  <si>
    <t>Quel exemple terrain prouves-tu pour montrer que gaspillage et nutrition est compris ?</t>
  </si>
  <si>
    <t>Que fais-tu demain en production ou au service pour gaspillage et nutrition ?</t>
  </si>
  <si>
    <t>Construis une réponse professionnelle sur gaspillage et nutrition avec indicateur, limite et action corrective.</t>
  </si>
  <si>
    <t>progression des convives</t>
  </si>
  <si>
    <t>Comment vérifies-tu que progression des convives est maîtrisé et utile pour progresser ?</t>
  </si>
  <si>
    <t>Explique simplement : progression des convives.</t>
  </si>
  <si>
    <t>Analyse progression des convives en reliant contraintes terrain, sécurité, coût, convives et suivi.</t>
  </si>
  <si>
    <t>Réponse attendue : Mesurer l’amélioration de l’acceptation d’un plat végétal. La réponse doit citer une action observable et au moins un contrôle ou un indicateur.</t>
  </si>
  <si>
    <t>Pour progression des convives, je vérifie qu’il y a une vraie source de protéines, un accompagnement qui cale, une portion correcte et un plat que les convives mangent.</t>
  </si>
  <si>
    <t>Progression des convives se maîtrise par la composition du plat, le grammage, la densité nutritionnelle, la consommation réelle et l’adaptation au public.</t>
  </si>
  <si>
    <t>progression, satisfaction, retour, taux prise</t>
  </si>
  <si>
    <t>Faire reformuler en trois temps : ce que je vérifie, ce que je fais, comment je prouve que progression des convives est maîtrisé.</t>
  </si>
  <si>
    <t>Mesurer l’amélioration de l’acceptation d’un plat végétal.</t>
  </si>
  <si>
    <t>Situation d’apprentissage : préparation, service ou bilan autour de progression des convives.</t>
  </si>
  <si>
    <t>Quel exemple terrain prouves-tu pour montrer que progression des convives est compris ?</t>
  </si>
  <si>
    <t>Que fais-tu demain en production ou au service pour progression des convives ?</t>
  </si>
  <si>
    <t>Construis une réponse professionnelle sur progression des convives avec indicateur, limite et action corrective.</t>
  </si>
  <si>
    <t>correction menu</t>
  </si>
  <si>
    <t>Comment vérifies-tu que correction menu est maîtrisé et utile pour progresser ?</t>
  </si>
  <si>
    <t>Explique simplement : correction menu.</t>
  </si>
  <si>
    <t>Analyse correction menu en reliant contraintes terrain, sécurité, coût, convives et suivi.</t>
  </si>
  <si>
    <t>Réponse attendue : Corriger un menu végétal incomplet sans tout refaire. La réponse doit citer une action observable et au moins un contrôle ou un indicateur.</t>
  </si>
  <si>
    <t>Pour correction menu, je vérifie qu’il y a une vraie source de protéines, un accompagnement qui cale, une portion correcte et un plat que les convives mangent.</t>
  </si>
  <si>
    <t>Correction menu se maîtrise par la composition du plat, le grammage, la densité nutritionnelle, la consommation réelle et l’adaptation au public.</t>
  </si>
  <si>
    <t>corriger, menu, protéine, féculent</t>
  </si>
  <si>
    <t>Faire reformuler en trois temps : ce que je vérifie, ce que je fais, comment je prouve que correction menu est maîtrisé.</t>
  </si>
  <si>
    <t>Corriger un menu végétal incomplet sans tout refaire.</t>
  </si>
  <si>
    <t>REMÉDIATION</t>
  </si>
  <si>
    <t>Situation d’apprentissage : préparation, service ou bilan autour de correction menu.</t>
  </si>
  <si>
    <t>Quel exemple terrain prouves-tu pour montrer que correction menu est compris ?</t>
  </si>
  <si>
    <t>Que fais-tu demain en production ou au service pour correction menu ?</t>
  </si>
  <si>
    <t>Construis une réponse professionnelle sur correction menu avec indicateur, limite et action corrective.</t>
  </si>
  <si>
    <t>goût principal</t>
  </si>
  <si>
    <t>Explique avec tes mots l’intérêt de goût principal dans une offre alimentaire de collectivité.</t>
  </si>
  <si>
    <t>Explique simplement : goût principal.</t>
  </si>
  <si>
    <t>Analyse goût principal en reliant contraintes terrain, sécurité, coût, convives et suivi.</t>
  </si>
  <si>
    <t>Réponse attendue : Identifier le goût dominant attendu dans un plat végétal. La réponse doit citer une action observable et au moins un contrôle ou un indicateur.</t>
  </si>
  <si>
    <t>Pour goût principal, je pense d’abord au goût : sauce, texture, couleur et assaisonnement. Un plat végétal doit donner envie, sinon il revient en restes.</t>
  </si>
  <si>
    <t>Goût principal doit être traité comme un critère de production : recette standardisée, profil aromatique, texture au service, tenue et retour convives.</t>
  </si>
  <si>
    <t>goût, saveur, plat, assaisonnement</t>
  </si>
  <si>
    <t>CONVIVES,PRODUCTION</t>
  </si>
  <si>
    <t>Erreur fréquente : penser seulement nutrition et oublier le plaisir de manger, ou répondre par une phrase générale sans geste observable.</t>
  </si>
  <si>
    <t>Faire reformuler en trois temps : ce que je vérifie, ce que je fais, comment je prouve que goût principal est maîtrisé.</t>
  </si>
  <si>
    <t>Identifier le goût dominant attendu dans un plat végétal.</t>
  </si>
  <si>
    <t>SAVEUR</t>
  </si>
  <si>
    <t>Situation d’apprentissage : préparation, service ou bilan autour de goût principal.</t>
  </si>
  <si>
    <t>goût, sauce, texture, couleur, assiette</t>
  </si>
  <si>
    <t>profil sensoriel, tenue au chaud, aromatisation, dressage, standard recette</t>
  </si>
  <si>
    <t>Quel exemple terrain prouves-tu pour montrer que goût principal est compris ?</t>
  </si>
  <si>
    <t>Que fais-tu demain en production ou au service pour goût principal ?</t>
  </si>
  <si>
    <t>Construis une réponse professionnelle sur goût principal avec indicateur, limite et action corrective.</t>
  </si>
  <si>
    <t>sauce</t>
  </si>
  <si>
    <t>Que fais-tu concrètement en cuisine ou au service pour gérer sauce ?</t>
  </si>
  <si>
    <t>Explique simplement : sauce.</t>
  </si>
  <si>
    <t>Analyse sauce en reliant contraintes terrain, sécurité, coût, convives et suivi.</t>
  </si>
  <si>
    <t>Réponse attendue : Ajouter une sauce pour améliorer moelleux, goût et acceptation. La réponse doit citer une action observable et au moins un contrôle ou un indicateur.</t>
  </si>
  <si>
    <t>Pour sauce, je pense d’abord au goût : sauce, texture, couleur et assaisonnement. Un plat végétal doit donner envie, sinon il revient en restes.</t>
  </si>
  <si>
    <t>Sauce doit être traité comme un critère de production : recette standardisée, profil aromatique, texture au service, tenue et retour convives.</t>
  </si>
  <si>
    <t>sauce, moelleux, nappage, gourmand</t>
  </si>
  <si>
    <t>Faire reformuler en trois temps : ce que je vérifie, ce que je fais, comment je prouve que sauce est maîtrisé.</t>
  </si>
  <si>
    <t>Ajouter une sauce pour améliorer moelleux, goût et acceptation.</t>
  </si>
  <si>
    <t>TECHNIQUE</t>
  </si>
  <si>
    <t>Situation d’apprentissage : préparation, service ou bilan autour de sauce.</t>
  </si>
  <si>
    <t>Quel exemple terrain prouves-tu pour montrer que sauce est compris ?</t>
  </si>
  <si>
    <t>Que fais-tu demain en production ou au service pour sauce ?</t>
  </si>
  <si>
    <t>Construis une réponse professionnelle sur sauce avec indicateur, limite et action corrective.</t>
  </si>
  <si>
    <t>texture</t>
  </si>
  <si>
    <t>Explique avec tes mots l’intérêt de texture dans une offre alimentaire de collectivité.</t>
  </si>
  <si>
    <t>Explique simplement : texture.</t>
  </si>
  <si>
    <t>Analyse texture en reliant contraintes terrain, sécurité, coût, convives et suivi.</t>
  </si>
  <si>
    <t>Réponse attendue : Relier texture, mâche et plaisir en bouche. La réponse doit citer une action observable et au moins un contrôle ou un indicateur.</t>
  </si>
  <si>
    <t>Pour texture, je pense d’abord au goût : sauce, texture, couleur et assaisonnement. Un plat végétal doit donner envie, sinon il revient en restes.</t>
  </si>
  <si>
    <t>Texture doit être traité comme un critère de production : recette standardisée, profil aromatique, texture au service, tenue et retour convives.</t>
  </si>
  <si>
    <t>texture, mâche, fondant, croquant</t>
  </si>
  <si>
    <t>Faire reformuler en trois temps : ce que je vérifie, ce que je fais, comment je prouve que texture est maîtrisé.</t>
  </si>
  <si>
    <t>Relier texture, mâche et plaisir en bouche.</t>
  </si>
  <si>
    <t>Situation d’apprentissage : préparation, service ou bilan autour de texture.</t>
  </si>
  <si>
    <t>Quel exemple terrain prouves-tu pour montrer que texture est compris ?</t>
  </si>
  <si>
    <t>Que fais-tu demain en production ou au service pour texture ?</t>
  </si>
  <si>
    <t>Construis une réponse professionnelle sur texture avec indicateur, limite et action corrective.</t>
  </si>
  <si>
    <t>couleur</t>
  </si>
  <si>
    <t>Que fais-tu concrètement en cuisine ou au service pour gérer couleur ?</t>
  </si>
  <si>
    <t>Explique simplement : couleur.</t>
  </si>
  <si>
    <t>Analyse couleur en reliant contraintes terrain, sécurité, coût, convives et suivi.</t>
  </si>
  <si>
    <t>Réponse attendue : Rendre le plat lisible et appétissant visuellement. La réponse doit citer une action observable et au moins un contrôle ou un indicateur.</t>
  </si>
  <si>
    <t>Pour couleur, je pense d’abord au goût : sauce, texture, couleur et assaisonnement. Un plat végétal doit donner envie, sinon il revient en restes.</t>
  </si>
  <si>
    <t>Couleur doit être traité comme un critère de production : recette standardisée, profil aromatique, texture au service, tenue et retour convives.</t>
  </si>
  <si>
    <t>couleur, dressage, appétissant, visuel</t>
  </si>
  <si>
    <t>Faire reformuler en trois temps : ce que je vérifie, ce que je fais, comment je prouve que couleur est maîtrisé.</t>
  </si>
  <si>
    <t>Rendre le plat lisible et appétissant visuellement.</t>
  </si>
  <si>
    <t>PRÉSENTATION</t>
  </si>
  <si>
    <t>Situation d’apprentissage : préparation, service ou bilan autour de couleur.</t>
  </si>
  <si>
    <t>Quel exemple terrain prouves-tu pour montrer que couleur est compris ?</t>
  </si>
  <si>
    <t>Que fais-tu demain en production ou au service pour couleur ?</t>
  </si>
  <si>
    <t>Construis une réponse professionnelle sur couleur avec indicateur, limite et action corrective.</t>
  </si>
  <si>
    <t>nom du plat</t>
  </si>
  <si>
    <t>Que fais-tu concrètement en cuisine ou au service pour gérer nom du plat ?</t>
  </si>
  <si>
    <t>Explique simplement : nom du plat.</t>
  </si>
  <si>
    <t>Analyse nom du plat en reliant contraintes terrain, sécurité, coût, convives et suivi.</t>
  </si>
  <si>
    <t>Réponse attendue : Nommer le plat pour donner envie sans tromper. La réponse doit citer une action observable et au moins un contrôle ou un indicateur.</t>
  </si>
  <si>
    <t>Pour nom du plat, je pense d’abord au goût : sauce, texture, couleur et assaisonnement. Un plat végétal doit donner envie, sinon il revient en restes.</t>
  </si>
  <si>
    <t>Nom du plat doit être traité comme un critère de production : recette standardisée, profil aromatique, texture au service, tenue et retour convives.</t>
  </si>
  <si>
    <t>nom, intitulé, envie, convive</t>
  </si>
  <si>
    <t>Faire reformuler en trois temps : ce que je vérifie, ce que je fais, comment je prouve que nom du plat est maîtrisé.</t>
  </si>
  <si>
    <t>Nommer le plat pour donner envie sans tromper.</t>
  </si>
  <si>
    <t>COMMUNICATION CULINAIRE</t>
  </si>
  <si>
    <t>Situation d’apprentissage : préparation, service ou bilan autour de nom du plat.</t>
  </si>
  <si>
    <t>Quel exemple terrain prouves-tu pour montrer que nom du plat est compris ?</t>
  </si>
  <si>
    <t>Que fais-tu demain en production ou au service pour nom du plat ?</t>
  </si>
  <si>
    <t>Construis une réponse professionnelle sur nom du plat avec indicateur, limite et action corrective.</t>
  </si>
  <si>
    <t>épices corsées</t>
  </si>
  <si>
    <t>Que fais-tu concrètement en cuisine ou au service pour gérer épices corsées ?</t>
  </si>
  <si>
    <t>Explique simplement : épices corsées.</t>
  </si>
  <si>
    <t>Analyse épices corsées en reliant contraintes terrain, sécurité, coût, convives et suivi.</t>
  </si>
  <si>
    <t>Réponse attendue : Utiliser épices et aromates pour donner du relief. La réponse doit citer une action observable et au moins un contrôle ou un indicateur.</t>
  </si>
  <si>
    <t>Pour épices corsées, je pense d’abord au goût : sauce, texture, couleur et assaisonnement. Un plat végétal doit donner envie, sinon il revient en restes.</t>
  </si>
  <si>
    <t>Épices corsées doit être traité comme un critère de production : recette standardisée, profil aromatique, texture au service, tenue et retour convives.</t>
  </si>
  <si>
    <t>épices, curry, paprika, cumin</t>
  </si>
  <si>
    <t>Faire reformuler en trois temps : ce que je vérifie, ce que je fais, comment je prouve que épices corsées est maîtrisé.</t>
  </si>
  <si>
    <t>Utiliser épices et aromates pour donner du relief.</t>
  </si>
  <si>
    <t>AROMATISATION</t>
  </si>
  <si>
    <t>Situation d’apprentissage : préparation, service ou bilan autour de épices corsées.</t>
  </si>
  <si>
    <t>Quel exemple terrain prouves-tu pour montrer que épices corsées est compris ?</t>
  </si>
  <si>
    <t>Que fais-tu demain en production ou au service pour épices corsées ?</t>
  </si>
  <si>
    <t>Construis une réponse professionnelle sur épices corsées avec indicateur, limite et action corrective.</t>
  </si>
  <si>
    <t>herbes fraîches</t>
  </si>
  <si>
    <t>Que fais-tu concrètement en cuisine ou au service pour gérer herbes fraîches ?</t>
  </si>
  <si>
    <t>Explique simplement : herbes fraîches.</t>
  </si>
  <si>
    <t>Analyse herbes fraîches en reliant contraintes terrain, sécurité, coût, convives et suivi.</t>
  </si>
  <si>
    <t>Réponse attendue : Utiliser les herbes pour apporter fraîcheur et identité. La réponse doit citer une action observable et au moins un contrôle ou un indicateur.</t>
  </si>
  <si>
    <t>Pour herbes fraîches, je pense d’abord au goût : sauce, texture, couleur et assaisonnement. Un plat végétal doit donner envie, sinon il revient en restes.</t>
  </si>
  <si>
    <t>Herbes fraîches doit être traité comme un critère de production : recette standardisée, profil aromatique, texture au service, tenue et retour convives.</t>
  </si>
  <si>
    <t>herbes, persil, coriandre, menthe</t>
  </si>
  <si>
    <t>Faire reformuler en trois temps : ce que je vérifie, ce que je fais, comment je prouve que herbes fraîches est maîtrisé.</t>
  </si>
  <si>
    <t>Utiliser les herbes pour apporter fraîcheur et identité.</t>
  </si>
  <si>
    <t>Situation d’apprentissage : préparation, service ou bilan autour de herbes fraîches.</t>
  </si>
  <si>
    <t>Quel exemple terrain prouves-tu pour montrer que herbes fraîches est compris ?</t>
  </si>
  <si>
    <t>Que fais-tu demain en production ou au service pour herbes fraîches ?</t>
  </si>
  <si>
    <t>Construis une réponse professionnelle sur herbes fraîches avec indicateur, limite et action corrective.</t>
  </si>
  <si>
    <t>cuisson légumineuses</t>
  </si>
  <si>
    <t>Quels signes te permettent de repérer un problème lié à cuisson légumineuses, et que corriges-tu ?</t>
  </si>
  <si>
    <t>Explique simplement : cuisson légumineuses.</t>
  </si>
  <si>
    <t>Analyse cuisson légumineuses en reliant contraintes terrain, sécurité, coût, convives et suivi.</t>
  </si>
  <si>
    <t>Réponse attendue : Repérer une cuisson trop ferme ou pâteuse. La réponse doit citer une action observable et au moins un contrôle ou un indicateur.</t>
  </si>
  <si>
    <t>Pour cuisson légumineuses, je pense d’abord au goût : sauce, texture, couleur et assaisonnement. Un plat végétal doit donner envie, sinon il revient en restes.</t>
  </si>
  <si>
    <t>Cuisson légumineuses doit être traité comme un critère de production : recette standardisée, profil aromatique, texture au service, tenue et retour convives.</t>
  </si>
  <si>
    <t>cuisson, lentille, pois chiche, ferme</t>
  </si>
  <si>
    <t>Faire reformuler en trois temps : ce que je vérifie, ce que je fais, comment je prouve que cuisson légumineuses est maîtrisé.</t>
  </si>
  <si>
    <t>Repérer une cuisson trop ferme ou pâteuse.</t>
  </si>
  <si>
    <t>Situation d’apprentissage : préparation, service ou bilan autour de cuisson légumineuses.</t>
  </si>
  <si>
    <t>Quel exemple terrain prouves-tu pour montrer que cuisson légumineuses est compris ?</t>
  </si>
  <si>
    <t>Que fais-tu demain en production ou au service pour cuisson légumineuses ?</t>
  </si>
  <si>
    <t>Construis une réponse professionnelle sur cuisson légumineuses avec indicateur, limite et action corrective.</t>
  </si>
  <si>
    <t>tenue au chaud</t>
  </si>
  <si>
    <t>Quels signes te permettent de repérer un problème lié à tenue au chaud, et que corriges-tu ?</t>
  </si>
  <si>
    <t>Explique simplement : tenue au chaud.</t>
  </si>
  <si>
    <t>Analyse tenue au chaud en reliant contraintes terrain, sécurité, coût, convives et suivi.</t>
  </si>
  <si>
    <t>Réponse attendue : Prévoir les effets de la liaison chaude sur texture et sauce. La réponse doit citer une action observable et au moins un contrôle ou un indicateur.</t>
  </si>
  <si>
    <t>Pour tenue au chaud, je pense d’abord au goût : sauce, texture, couleur et assaisonnement. Un plat végétal doit donner envie, sinon il revient en restes.</t>
  </si>
  <si>
    <t>Tenue au chaud doit être traité comme un critère de production : recette standardisée, profil aromatique, texture au service, tenue et retour convives.</t>
  </si>
  <si>
    <t>tenue chaud, liaison chaude, dessèchement, sauce</t>
  </si>
  <si>
    <t>Faire reformuler en trois temps : ce que je vérifie, ce que je fais, comment je prouve que tenue au chaud est maîtrisé.</t>
  </si>
  <si>
    <t>Prévoir les effets de la liaison chaude sur texture et sauce.</t>
  </si>
  <si>
    <t>SERVICE</t>
  </si>
  <si>
    <t>Situation d’apprentissage : préparation, service ou bilan autour de tenue au chaud.</t>
  </si>
  <si>
    <t>Quel exemple terrain prouves-tu pour montrer que tenue au chaud est compris ?</t>
  </si>
  <si>
    <t>Que fais-tu demain en production ou au service pour tenue au chaud ?</t>
  </si>
  <si>
    <t>Construis une réponse professionnelle sur tenue au chaud avec indicateur, limite et action corrective.</t>
  </si>
  <si>
    <t>refroidissement salade</t>
  </si>
  <si>
    <t>Que fais-tu concrètement en cuisine ou au service pour gérer refroidissement salade ?</t>
  </si>
  <si>
    <t>Explique simplement : refroidissement salade.</t>
  </si>
  <si>
    <t>Analyse refroidissement salade en reliant contraintes terrain, sécurité, coût, convives et suivi.</t>
  </si>
  <si>
    <t>Réponse attendue : Assaisonner une salade végétale sans la rendre sèche. La réponse doit citer une action observable et au moins un contrôle ou un indicateur.</t>
  </si>
  <si>
    <t>Pour refroidissement salade, je pense d’abord au goût : sauce, texture, couleur et assaisonnement. Un plat végétal doit donner envie, sinon il revient en restes.</t>
  </si>
  <si>
    <t>Refroidissement salade doit être traité comme un critère de production : recette standardisée, profil aromatique, texture au service, tenue et retour convives.</t>
  </si>
  <si>
    <t>salade, refroidissement, assaisonnement, huile</t>
  </si>
  <si>
    <t>Faire reformuler en trois temps : ce que je vérifie, ce que je fais, comment je prouve que refroidissement salade est maîtrisé.</t>
  </si>
  <si>
    <t>Assaisonner une salade végétale sans la rendre sèche.</t>
  </si>
  <si>
    <t>Situation d’apprentissage : préparation, service ou bilan autour de refroidissement salade.</t>
  </si>
  <si>
    <t>Quel exemple terrain prouves-tu pour montrer que refroidissement salade est compris ?</t>
  </si>
  <si>
    <t>Que fais-tu demain en production ou au service pour refroidissement salade ?</t>
  </si>
  <si>
    <t>Construis une réponse professionnelle sur refroidissement salade avec indicateur, limite et action corrective.</t>
  </si>
  <si>
    <t>plat mijoté</t>
  </si>
  <si>
    <t>Que fais-tu concrètement en cuisine ou au service pour gérer plat mijoté ?</t>
  </si>
  <si>
    <t>Explique simplement : plat mijoté.</t>
  </si>
  <si>
    <t>Analyse plat mijoté en reliant contraintes terrain, sécurité, coût, convives et suivi.</t>
  </si>
  <si>
    <t>Réponse attendue : Construire un plat végétal généreux en sauce. La réponse doit citer une action observable et au moins un contrôle ou un indicateur.</t>
  </si>
  <si>
    <t>Pour plat mijoté, je pense d’abord au goût : sauce, texture, couleur et assaisonnement. Un plat végétal doit donner envie, sinon il revient en restes.</t>
  </si>
  <si>
    <t>Plat mijoté doit être traité comme un critère de production : recette standardisée, profil aromatique, texture au service, tenue et retour convives.</t>
  </si>
  <si>
    <t>mijoté, sauce, légumes, légumineuse</t>
  </si>
  <si>
    <t>Faire reformuler en trois temps : ce que je vérifie, ce que je fais, comment je prouve que plat mijoté est maîtrisé.</t>
  </si>
  <si>
    <t>Construire un plat végétal généreux en sauce.</t>
  </si>
  <si>
    <t>Situation d’apprentissage : préparation, service ou bilan autour de plat mijoté.</t>
  </si>
  <si>
    <t>Quel exemple terrain prouves-tu pour montrer que plat mijoté est compris ?</t>
  </si>
  <si>
    <t>Que fais-tu demain en production ou au service pour plat mijoté ?</t>
  </si>
  <si>
    <t>Construis une réponse professionnelle sur plat mijoté avec indicateur, limite et action corrective.</t>
  </si>
  <si>
    <t>galette végétale</t>
  </si>
  <si>
    <t>Quels signes te permettent de repérer un problème lié à galette végétale, et que corriges-tu ?</t>
  </si>
  <si>
    <t>Explique simplement : galette végétale.</t>
  </si>
  <si>
    <t>Analyse galette végétale en reliant contraintes terrain, sécurité, coût, convives et suivi.</t>
  </si>
  <si>
    <t>Réponse attendue : Sécuriser tenue, humidité et cuisson d’une galette. La réponse doit citer une action observable et au moins un contrôle ou un indicateur.</t>
  </si>
  <si>
    <t>Pour galette végétale, je pense d’abord au goût : sauce, texture, couleur et assaisonnement. Un plat végétal doit donner envie, sinon il revient en restes.</t>
  </si>
  <si>
    <t>Galette végétale doit être traité comme un critère de production : recette standardisée, profil aromatique, texture au service, tenue et retour convives.</t>
  </si>
  <si>
    <t>galette, tenue, liant, cuisson</t>
  </si>
  <si>
    <t>Faire reformuler en trois temps : ce que je vérifie, ce que je fais, comment je prouve que galette végétale est maîtrisé.</t>
  </si>
  <si>
    <t>Sécuriser tenue, humidité et cuisson d’une galette.</t>
  </si>
  <si>
    <t>Situation d’apprentissage : préparation, service ou bilan autour de galette végétale.</t>
  </si>
  <si>
    <t>Quel exemple terrain prouves-tu pour montrer que galette végétale est compris ?</t>
  </si>
  <si>
    <t>Que fais-tu demain en production ou au service pour galette végétale ?</t>
  </si>
  <si>
    <t>Construis une réponse professionnelle sur galette végétale avec indicateur, limite et action corrective.</t>
  </si>
  <si>
    <t>gratin végétal</t>
  </si>
  <si>
    <t>Que fais-tu concrètement en cuisine ou au service pour gérer gratin végétal ?</t>
  </si>
  <si>
    <t>Explique simplement : gratin végétal.</t>
  </si>
  <si>
    <t>Analyse gratin végétal en reliant contraintes terrain, sécurité, coût, convives et suivi.</t>
  </si>
  <si>
    <t>Réponse attendue : Travailler croûte, moelleux et équilibre. La réponse doit citer une action observable et au moins un contrôle ou un indicateur.</t>
  </si>
  <si>
    <t>Pour gratin végétal, je pense d’abord au goût : sauce, texture, couleur et assaisonnement. Un plat végétal doit donner envie, sinon il revient en restes.</t>
  </si>
  <si>
    <t>Gratin végétal doit être traité comme un critère de production : recette standardisée, profil aromatique, texture au service, tenue et retour convives.</t>
  </si>
  <si>
    <t>gratin, moelleux, croûte, sauce</t>
  </si>
  <si>
    <t>Faire reformuler en trois temps : ce que je vérifie, ce que je fais, comment je prouve que gratin végétal est maîtrisé.</t>
  </si>
  <si>
    <t>Travailler croûte, moelleux et équilibre.</t>
  </si>
  <si>
    <t>Situation d’apprentissage : préparation, service ou bilan autour de gratin végétal.</t>
  </si>
  <si>
    <t>Quel exemple terrain prouves-tu pour montrer que gratin végétal est compris ?</t>
  </si>
  <si>
    <t>Que fais-tu demain en production ou au service pour gratin végétal ?</t>
  </si>
  <si>
    <t>Construis une réponse professionnelle sur gratin végétal avec indicateur, limite et action corrective.</t>
  </si>
  <si>
    <t>dhal</t>
  </si>
  <si>
    <t>Que fais-tu concrètement en cuisine ou au service pour gérer dhal ?</t>
  </si>
  <si>
    <t>Explique simplement : dhal.</t>
  </si>
  <si>
    <t>Analyse dhal en reliant contraintes terrain, sécurité, coût, convives et suivi.</t>
  </si>
  <si>
    <t>Réponse attendue : Expliquer pourquoi le dhal est adapté à la collectivité. La réponse doit citer une action observable et au moins un contrôle ou un indicateur.</t>
  </si>
  <si>
    <t>Pour dhal, je pense d’abord au goût : sauce, texture, couleur et assaisonnement. Un plat végétal doit donner envie, sinon il revient en restes.</t>
  </si>
  <si>
    <t>Dhal doit être traité comme un critère de production : recette standardisée, profil aromatique, texture au service, tenue et retour convives.</t>
  </si>
  <si>
    <t>dhal, lentille corail, épices, riz</t>
  </si>
  <si>
    <t>Faire reformuler en trois temps : ce que je vérifie, ce que je fais, comment je prouve que dhal est maîtrisé.</t>
  </si>
  <si>
    <t>Expliquer pourquoi le dhal est adapté à la collectivité.</t>
  </si>
  <si>
    <t>RECETTE</t>
  </si>
  <si>
    <t>Situation d’apprentissage : préparation, service ou bilan autour de dhal.</t>
  </si>
  <si>
    <t>Quel exemple terrain prouves-tu pour montrer que dhal est compris ?</t>
  </si>
  <si>
    <t>Que fais-tu demain en production ou au service pour dhal ?</t>
  </si>
  <si>
    <t>Construis une réponse professionnelle sur dhal avec indicateur, limite et action corrective.</t>
  </si>
  <si>
    <t>chili sin carne</t>
  </si>
  <si>
    <t>Que fais-tu concrètement en cuisine ou au service pour gérer chili sin carne ?</t>
  </si>
  <si>
    <t>Explique simplement : chili sin carne.</t>
  </si>
  <si>
    <t>Analyse chili sin carne en reliant contraintes terrain, sécurité, coût, convives et suivi.</t>
  </si>
  <si>
    <t>Réponse attendue : Composer un chili végétal complet et attractif. La réponse doit citer une action observable et au moins un contrôle ou un indicateur.</t>
  </si>
  <si>
    <t>Pour chili sin carne, je pense d’abord au goût : sauce, texture, couleur et assaisonnement. Un plat végétal doit donner envie, sinon il revient en restes.</t>
  </si>
  <si>
    <t>Chili sin carne doit être traité comme un critère de production : recette standardisée, profil aromatique, texture au service, tenue et retour convives.</t>
  </si>
  <si>
    <t>chili, haricot rouge, tomate, riz</t>
  </si>
  <si>
    <t>Faire reformuler en trois temps : ce que je vérifie, ce que je fais, comment je prouve que chili sin carne est maîtrisé.</t>
  </si>
  <si>
    <t>Composer un chili végétal complet et attractif.</t>
  </si>
  <si>
    <t>Situation d’apprentissage : préparation, service ou bilan autour de chili sin carne.</t>
  </si>
  <si>
    <t>Quel exemple terrain prouves-tu pour montrer que chili sin carne est compris ?</t>
  </si>
  <si>
    <t>Que fais-tu demain en production ou au service pour chili sin carne ?</t>
  </si>
  <si>
    <t>Construis une réponse professionnelle sur chili sin carne avec indicateur, limite et action corrective.</t>
  </si>
  <si>
    <t>couscous végétal</t>
  </si>
  <si>
    <t>Que fais-tu concrètement en cuisine ou au service pour gérer couscous végétal ?</t>
  </si>
  <si>
    <t>Explique simplement : couscous végétal.</t>
  </si>
  <si>
    <t>Analyse couscous végétal en reliant contraintes terrain, sécurité, coût, convives et suivi.</t>
  </si>
  <si>
    <t>Réponse attendue : Équilibrer légumes, pois chiches, semoule et sauce. La réponse doit citer une action observable et au moins un contrôle ou un indicateur.</t>
  </si>
  <si>
    <t>Pour couscous végétal, je pense d’abord au goût : sauce, texture, couleur et assaisonnement. Un plat végétal doit donner envie, sinon il revient en restes.</t>
  </si>
  <si>
    <t>Couscous végétal doit être traité comme un critère de production : recette standardisée, profil aromatique, texture au service, tenue et retour convives.</t>
  </si>
  <si>
    <t>couscous, pois chiche, semoule, légumes</t>
  </si>
  <si>
    <t>Faire reformuler en trois temps : ce que je vérifie, ce que je fais, comment je prouve que couscous végétal est maîtrisé.</t>
  </si>
  <si>
    <t>Équilibrer légumes, pois chiches, semoule et sauce.</t>
  </si>
  <si>
    <t>Situation d’apprentissage : préparation, service ou bilan autour de couscous végétal.</t>
  </si>
  <si>
    <t>Quel exemple terrain prouves-tu pour montrer que couscous végétal est compris ?</t>
  </si>
  <si>
    <t>Que fais-tu demain en production ou au service pour couscous végétal ?</t>
  </si>
  <si>
    <t>Construis une réponse professionnelle sur couscous végétal avec indicateur, limite et action corrective.</t>
  </si>
  <si>
    <t>bolognaise lentilles</t>
  </si>
  <si>
    <t>Que fais-tu concrètement en cuisine ou au service pour gérer bolognaise lentilles ?</t>
  </si>
  <si>
    <t>Explique simplement : bolognaise lentilles.</t>
  </si>
  <si>
    <t>Analyse bolognaise lentilles en reliant contraintes terrain, sécurité, coût, convives et suivi.</t>
  </si>
  <si>
    <t>Réponse attendue : Remplacer une base viande par une base lentilles travaillée. La réponse doit citer une action observable et au moins un contrôle ou un indicateur.</t>
  </si>
  <si>
    <t>Pour bolognaise lentilles, je pense d’abord au goût : sauce, texture, couleur et assaisonnement. Un plat végétal doit donner envie, sinon il revient en restes.</t>
  </si>
  <si>
    <t>Bolognaise lentilles doit être traité comme un critère de production : recette standardisée, profil aromatique, texture au service, tenue et retour convives.</t>
  </si>
  <si>
    <t>bolognaise, lentilles, tomate, pâtes</t>
  </si>
  <si>
    <t>Faire reformuler en trois temps : ce que je vérifie, ce que je fais, comment je prouve que bolognaise lentilles est maîtrisé.</t>
  </si>
  <si>
    <t>Remplacer une base viande par une base lentilles travaillée.</t>
  </si>
  <si>
    <t>Situation d’apprentissage : préparation, service ou bilan autour de bolognaise lentilles.</t>
  </si>
  <si>
    <t>Quel exemple terrain prouves-tu pour montrer que bolognaise lentilles est compris ?</t>
  </si>
  <si>
    <t>Que fais-tu demain en production ou au service pour bolognaise lentilles ?</t>
  </si>
  <si>
    <t>Construis une réponse professionnelle sur bolognaise lentilles avec indicateur, limite et action corrective.</t>
  </si>
  <si>
    <t>houmous</t>
  </si>
  <si>
    <t>Que fais-tu concrètement en cuisine ou au service pour gérer houmous ?</t>
  </si>
  <si>
    <t>Explique simplement : houmous.</t>
  </si>
  <si>
    <t>Analyse houmous en reliant contraintes terrain, sécurité, coût, convives et suivi.</t>
  </si>
  <si>
    <t>Réponse attendue : Utiliser houmous comme composant et pas seulement tartinade. La réponse doit citer une action observable et au moins un contrôle ou un indicateur.</t>
  </si>
  <si>
    <t>Pour houmous, je pense d’abord au goût : sauce, texture, couleur et assaisonnement. Un plat végétal doit donner envie, sinon il revient en restes.</t>
  </si>
  <si>
    <t>Houmous doit être traité comme un critère de production : recette standardisée, profil aromatique, texture au service, tenue et retour convives.</t>
  </si>
  <si>
    <t>houmous, pois chiche, citron, sésame</t>
  </si>
  <si>
    <t>Faire reformuler en trois temps : ce que je vérifie, ce que je fais, comment je prouve que houmous est maîtrisé.</t>
  </si>
  <si>
    <t>Utiliser houmous comme composant et pas seulement tartinade.</t>
  </si>
  <si>
    <t>Situation d’apprentissage : préparation, service ou bilan autour de houmous.</t>
  </si>
  <si>
    <t>Quel exemple terrain prouves-tu pour montrer que houmous est compris ?</t>
  </si>
  <si>
    <t>Que fais-tu demain en production ou au service pour houmous ?</t>
  </si>
  <si>
    <t>Construis une réponse professionnelle sur houmous avec indicateur, limite et action corrective.</t>
  </si>
  <si>
    <t>falafel</t>
  </si>
  <si>
    <t>Quels signes te permettent de repérer un problème lié à falafel, et que corriges-tu ?</t>
  </si>
  <si>
    <t>Explique simplement : falafel.</t>
  </si>
  <si>
    <t>Analyse falafel en reliant contraintes terrain, sécurité, coût, convives et suivi.</t>
  </si>
  <si>
    <t>Réponse attendue : Identifier intérêt et risques de texture en collectivité. La réponse doit citer une action observable et au moins un contrôle ou un indicateur.</t>
  </si>
  <si>
    <t>Pour falafel, je pense d’abord au goût : sauce, texture, couleur et assaisonnement. Un plat végétal doit donner envie, sinon il revient en restes.</t>
  </si>
  <si>
    <t>Falafel doit être traité comme un critère de production : recette standardisée, profil aromatique, texture au service, tenue et retour convives.</t>
  </si>
  <si>
    <t>falafel, friture, cuisson, sec</t>
  </si>
  <si>
    <t>Faire reformuler en trois temps : ce que je vérifie, ce que je fais, comment je prouve que falafel est maîtrisé.</t>
  </si>
  <si>
    <t>Identifier intérêt et risques de texture en collectivité.</t>
  </si>
  <si>
    <t>Situation d’apprentissage : préparation, service ou bilan autour de falafel.</t>
  </si>
  <si>
    <t>Quel exemple terrain prouves-tu pour montrer que falafel est compris ?</t>
  </si>
  <si>
    <t>Que fais-tu demain en production ou au service pour falafel ?</t>
  </si>
  <si>
    <t>Construis une réponse professionnelle sur falafel avec indicateur, limite et action corrective.</t>
  </si>
  <si>
    <t>risotto végétal</t>
  </si>
  <si>
    <t>Que fais-tu concrètement en cuisine ou au service pour gérer risotto végétal ?</t>
  </si>
  <si>
    <t>Explique simplement : risotto végétal.</t>
  </si>
  <si>
    <t>Analyse risotto végétal en reliant contraintes terrain, sécurité, coût, convives et suivi.</t>
  </si>
  <si>
    <t>Réponse attendue : Maintenir onctuosité et complément protéique. La réponse doit citer une action observable et au moins un contrôle ou un indicateur.</t>
  </si>
  <si>
    <t>Pour risotto végétal, je pense d’abord au goût : sauce, texture, couleur et assaisonnement. Un plat végétal doit donner envie, sinon il revient en restes.</t>
  </si>
  <si>
    <t>Risotto végétal doit être traité comme un critère de production : recette standardisée, profil aromatique, texture au service, tenue et retour convives.</t>
  </si>
  <si>
    <t>risotto, onctueux, légumineuse, bouillon</t>
  </si>
  <si>
    <t>Faire reformuler en trois temps : ce que je vérifie, ce que je fais, comment je prouve que risotto végétal est maîtrisé.</t>
  </si>
  <si>
    <t>Maintenir onctuosité et complément protéique.</t>
  </si>
  <si>
    <t>Situation d’apprentissage : préparation, service ou bilan autour de risotto végétal.</t>
  </si>
  <si>
    <t>Quel exemple terrain prouves-tu pour montrer que risotto végétal est compris ?</t>
  </si>
  <si>
    <t>Que fais-tu demain en production ou au service pour risotto végétal ?</t>
  </si>
  <si>
    <t>Construis une réponse professionnelle sur risotto végétal avec indicateur, limite et action corrective.</t>
  </si>
  <si>
    <t>plat trop fade</t>
  </si>
  <si>
    <t>Quels signes te permettent de repérer un problème lié à plat trop fade, et que corriges-tu ?</t>
  </si>
  <si>
    <t>Explique simplement : plat trop fade.</t>
  </si>
  <si>
    <t>Analyse plat trop fade en reliant contraintes terrain, sécurité, coût, convives et suivi.</t>
  </si>
  <si>
    <t>Réponse attendue : Corriger un plat qui manque de relief. La réponse doit citer une action observable et au moins un contrôle ou un indicateur.</t>
  </si>
  <si>
    <t>Pour plat trop fade, je pense d’abord au goût : sauce, texture, couleur et assaisonnement. Un plat végétal doit donner envie, sinon il revient en restes.</t>
  </si>
  <si>
    <t>Plat trop fade doit être traité comme un critère de production : recette standardisée, profil aromatique, texture au service, tenue et retour convives.</t>
  </si>
  <si>
    <t>fade, sel, épices, acidité</t>
  </si>
  <si>
    <t>Faire reformuler en trois temps : ce que je vérifie, ce que je fais, comment je prouve que plat trop fade est maîtrisé.</t>
  </si>
  <si>
    <t>Corriger un plat qui manque de relief.</t>
  </si>
  <si>
    <t>Situation d’apprentissage : préparation, service ou bilan autour de plat trop fade.</t>
  </si>
  <si>
    <t>Quel exemple terrain prouves-tu pour montrer que plat trop fade est compris ?</t>
  </si>
  <si>
    <t>Que fais-tu demain en production ou au service pour plat trop fade ?</t>
  </si>
  <si>
    <t>Construis une réponse professionnelle sur plat trop fade avec indicateur, limite et action corrective.</t>
  </si>
  <si>
    <t>plat trop sec</t>
  </si>
  <si>
    <t>Quels signes te permettent de repérer un problème lié à plat trop sec, et que corriges-tu ?</t>
  </si>
  <si>
    <t>Explique simplement : plat trop sec.</t>
  </si>
  <si>
    <t>Analyse plat trop sec en reliant contraintes terrain, sécurité, coût, convives et suivi.</t>
  </si>
  <si>
    <t>Réponse attendue : Corriger dessèchement avant service. La réponse doit citer une action observable et au moins un contrôle ou un indicateur.</t>
  </si>
  <si>
    <t>Pour plat trop sec, je pense d’abord au goût : sauce, texture, couleur et assaisonnement. Un plat végétal doit donner envie, sinon il revient en restes.</t>
  </si>
  <si>
    <t>Plat trop sec doit être traité comme un critère de production : recette standardisée, profil aromatique, texture au service, tenue et retour convives.</t>
  </si>
  <si>
    <t>sec, sauce, humidité, tenue chaud</t>
  </si>
  <si>
    <t>Faire reformuler en trois temps : ce que je vérifie, ce que je fais, comment je prouve que plat trop sec est maîtrisé.</t>
  </si>
  <si>
    <t>Corriger dessèchement avant service.</t>
  </si>
  <si>
    <t>Situation d’apprentissage : préparation, service ou bilan autour de plat trop sec.</t>
  </si>
  <si>
    <t>Quel exemple terrain prouves-tu pour montrer que plat trop sec est compris ?</t>
  </si>
  <si>
    <t>Que fais-tu demain en production ou au service pour plat trop sec ?</t>
  </si>
  <si>
    <t>Construis une réponse professionnelle sur plat trop sec avec indicateur, limite et action corrective.</t>
  </si>
  <si>
    <t>plat farineux</t>
  </si>
  <si>
    <t>Quels signes te permettent de repérer un problème lié à plat farineux, et que corriges-tu ?</t>
  </si>
  <si>
    <t>Explique simplement : plat farineux.</t>
  </si>
  <si>
    <t>Analyse plat farineux en reliant contraintes terrain, sécurité, coût, convives et suivi.</t>
  </si>
  <si>
    <t>Réponse attendue : Corriger texture farineuse des légumineuses. La réponse doit citer une action observable et au moins un contrôle ou un indicateur.</t>
  </si>
  <si>
    <t>Pour plat farineux, je pense d’abord au goût : sauce, texture, couleur et assaisonnement. Un plat végétal doit donner envie, sinon il revient en restes.</t>
  </si>
  <si>
    <t>Plat farineux doit être traité comme un critère de production : recette standardisée, profil aromatique, texture au service, tenue et retour convives.</t>
  </si>
  <si>
    <t>farineux, texture, cuisson, sauce</t>
  </si>
  <si>
    <t>Faire reformuler en trois temps : ce que je vérifie, ce que je fais, comment je prouve que plat farineux est maîtrisé.</t>
  </si>
  <si>
    <t>Corriger texture farineuse des légumineuses.</t>
  </si>
  <si>
    <t>Situation d’apprentissage : préparation, service ou bilan autour de plat farineux.</t>
  </si>
  <si>
    <t>Quel exemple terrain prouves-tu pour montrer que plat farineux est compris ?</t>
  </si>
  <si>
    <t>Que fais-tu demain en production ou au service pour plat farineux ?</t>
  </si>
  <si>
    <t>Construis une réponse professionnelle sur plat farineux avec indicateur, limite et action corrective.</t>
  </si>
  <si>
    <t>acidité</t>
  </si>
  <si>
    <t>Que fais-tu concrètement en cuisine ou au service pour gérer acidité ?</t>
  </si>
  <si>
    <t>Explique simplement : acidité.</t>
  </si>
  <si>
    <t>Analyse acidité en reliant contraintes terrain, sécurité, coût, convives et suivi.</t>
  </si>
  <si>
    <t>Réponse attendue : Utiliser citron, vinaigre ou tomate pour réveiller le plat. La réponse doit citer une action observable et au moins un contrôle ou un indicateur.</t>
  </si>
  <si>
    <t>Pour acidité, je pense d’abord au goût : sauce, texture, couleur et assaisonnement. Un plat végétal doit donner envie, sinon il revient en restes.</t>
  </si>
  <si>
    <t>Acidité doit être traité comme un critère de production : recette standardisée, profil aromatique, texture au service, tenue et retour convives.</t>
  </si>
  <si>
    <t>acidité, citron, vinaigre, tomate</t>
  </si>
  <si>
    <t>Faire reformuler en trois temps : ce que je vérifie, ce que je fais, comment je prouve que acidité est maîtrisé.</t>
  </si>
  <si>
    <t>Utiliser citron, vinaigre ou tomate pour réveiller le plat.</t>
  </si>
  <si>
    <t>Situation d’apprentissage : préparation, service ou bilan autour de acidité.</t>
  </si>
  <si>
    <t>Quel exemple terrain prouves-tu pour montrer que acidité est compris ?</t>
  </si>
  <si>
    <t>Que fais-tu demain en production ou au service pour acidité ?</t>
  </si>
  <si>
    <t>Construis une réponse professionnelle sur acidité avec indicateur, limite et action corrective.</t>
  </si>
  <si>
    <t>umami</t>
  </si>
  <si>
    <t>Explique avec tes mots l’intérêt de umami dans une offre alimentaire de collectivité.</t>
  </si>
  <si>
    <t>Explique simplement : umami.</t>
  </si>
  <si>
    <t>Analyse umami en reliant contraintes terrain, sécurité, coût, convives et suivi.</t>
  </si>
  <si>
    <t>Réponse attendue : Apporter du goût profond sans viande. La réponse doit citer une action observable et au moins un contrôle ou un indicateur.</t>
  </si>
  <si>
    <t>Pour umami, je pense d’abord au goût : sauce, texture, couleur et assaisonnement. Un plat végétal doit donner envie, sinon il revient en restes.</t>
  </si>
  <si>
    <t>Umami doit être traité comme un critère de production : recette standardisée, profil aromatique, texture au service, tenue et retour convives.</t>
  </si>
  <si>
    <t>umami, champignon, tomate, soja</t>
  </si>
  <si>
    <t>Faire reformuler en trois temps : ce que je vérifie, ce que je fais, comment je prouve que umami est maîtrisé.</t>
  </si>
  <si>
    <t>Apporter du goût profond sans viande.</t>
  </si>
  <si>
    <t>Situation d’apprentissage : préparation, service ou bilan autour de umami.</t>
  </si>
  <si>
    <t>Quel exemple terrain prouves-tu pour montrer que umami est compris ?</t>
  </si>
  <si>
    <t>Que fais-tu demain en production ou au service pour umami ?</t>
  </si>
  <si>
    <t>Construis une réponse professionnelle sur umami avec indicateur, limite et action corrective.</t>
  </si>
  <si>
    <t>croquant</t>
  </si>
  <si>
    <t>Que fais-tu concrètement en cuisine ou au service pour gérer croquant ?</t>
  </si>
  <si>
    <t>Explique simplement : croquant.</t>
  </si>
  <si>
    <t>Analyse croquant en reliant contraintes terrain, sécurité, coût, convives et suivi.</t>
  </si>
  <si>
    <t>Réponse attendue : Ajouter un contraste de texture maîtrisé. La réponse doit citer une action observable et au moins un contrôle ou un indicateur.</t>
  </si>
  <si>
    <t>Pour croquant, je pense d’abord au goût : sauce, texture, couleur et assaisonnement. Un plat végétal doit donner envie, sinon il revient en restes.</t>
  </si>
  <si>
    <t>Croquant doit être traité comme un critère de production : recette standardisée, profil aromatique, texture au service, tenue et retour convives.</t>
  </si>
  <si>
    <t>croquant, graines, légumes, topping</t>
  </si>
  <si>
    <t>Faire reformuler en trois temps : ce que je vérifie, ce que je fais, comment je prouve que croquant est maîtrisé.</t>
  </si>
  <si>
    <t>Ajouter un contraste de texture maîtrisé.</t>
  </si>
  <si>
    <t>TEXTURE</t>
  </si>
  <si>
    <t>Situation d’apprentissage : préparation, service ou bilan autour de croquant.</t>
  </si>
  <si>
    <t>Quel exemple terrain prouves-tu pour montrer que croquant est compris ?</t>
  </si>
  <si>
    <t>Que fais-tu demain en production ou au service pour croquant ?</t>
  </si>
  <si>
    <t>Construis une réponse professionnelle sur croquant avec indicateur, limite et action corrective.</t>
  </si>
  <si>
    <t>dressage self</t>
  </si>
  <si>
    <t>Que fais-tu concrètement en cuisine ou au service pour gérer dressage self ?</t>
  </si>
  <si>
    <t>Explique simplement : dressage self.</t>
  </si>
  <si>
    <t>Analyse dressage self en reliant contraintes terrain, sécurité, coût, convives et suivi.</t>
  </si>
  <si>
    <t>Réponse attendue : Rendre une portion appétissante en bac ou assiette. La réponse doit citer une action observable et au moins un contrôle ou un indicateur.</t>
  </si>
  <si>
    <t>Pour dressage self, je pense d’abord au goût : sauce, texture, couleur et assaisonnement. Un plat végétal doit donner envie, sinon il revient en restes.</t>
  </si>
  <si>
    <t>Dressage self doit être traité comme un critère de production : recette standardisée, profil aromatique, texture au service, tenue et retour convives.</t>
  </si>
  <si>
    <t>dressage, self, bac, portion</t>
  </si>
  <si>
    <t>Faire reformuler en trois temps : ce que je vérifie, ce que je fais, comment je prouve que dressage self est maîtrisé.</t>
  </si>
  <si>
    <t>Rendre une portion appétissante en bac ou assiette.</t>
  </si>
  <si>
    <t>Situation d’apprentissage : préparation, service ou bilan autour de dressage self.</t>
  </si>
  <si>
    <t>Quel exemple terrain prouves-tu pour montrer que dressage self est compris ?</t>
  </si>
  <si>
    <t>Que fais-tu demain en production ou au service pour dressage self ?</t>
  </si>
  <si>
    <t>Construis une réponse professionnelle sur dressage self avec indicateur, limite et action corrective.</t>
  </si>
  <si>
    <t>test dégustation</t>
  </si>
  <si>
    <t>Comment vérifies-tu que test dégustation est maîtrisé et utile pour progresser ?</t>
  </si>
  <si>
    <t>Explique simplement : test dégustation.</t>
  </si>
  <si>
    <t>Analyse test dégustation en reliant contraintes terrain, sécurité, coût, convives et suivi.</t>
  </si>
  <si>
    <t>Réponse attendue : Organiser un essai sensoriel simple avec l’équipe. La réponse doit citer une action observable et au moins un contrôle ou un indicateur.</t>
  </si>
  <si>
    <t>Pour test dégustation, je pense d’abord au goût : sauce, texture, couleur et assaisonnement. Un plat végétal doit donner envie, sinon il revient en restes.</t>
  </si>
  <si>
    <t>Test dégustation doit être traité comme un critère de production : recette standardisée, profil aromatique, texture au service, tenue et retour convives.</t>
  </si>
  <si>
    <t>test, dégustation, retour, correction</t>
  </si>
  <si>
    <t>Faire reformuler en trois temps : ce que je vérifie, ce que je fais, comment je prouve que test dégustation est maîtrisé.</t>
  </si>
  <si>
    <t>Organiser un essai sensoriel simple avec l’équipe.</t>
  </si>
  <si>
    <t>Situation d’apprentissage : préparation, service ou bilan autour de test dégustation.</t>
  </si>
  <si>
    <t>Quel exemple terrain prouves-tu pour montrer que test dégustation est compris ?</t>
  </si>
  <si>
    <t>Que fais-tu demain en production ou au service pour test dégustation ?</t>
  </si>
  <si>
    <t>Construis une réponse professionnelle sur test dégustation avec indicateur, limite et action corrective.</t>
  </si>
  <si>
    <t>standard recette</t>
  </si>
  <si>
    <t>Comment vérifies-tu que standard recette est maîtrisé et utile pour progresser ?</t>
  </si>
  <si>
    <t>Explique simplement : standard recette.</t>
  </si>
  <si>
    <t>Analyse standard recette en reliant contraintes terrain, sécurité, coût, convives et suivi.</t>
  </si>
  <si>
    <t>Réponse attendue : Stabiliser la recette pour reproduire le résultat. La réponse doit citer une action observable et au moins un contrôle ou un indicateur.</t>
  </si>
  <si>
    <t>Pour standard recette, je pense d’abord au goût : sauce, texture, couleur et assaisonnement. Un plat végétal doit donner envie, sinon il revient en restes.</t>
  </si>
  <si>
    <t>Standard recette doit être traité comme un critère de production : recette standardisée, profil aromatique, texture au service, tenue et retour convives.</t>
  </si>
  <si>
    <t>standard, fiche recette, process, régularité</t>
  </si>
  <si>
    <t>Faire reformuler en trois temps : ce que je vérifie, ce que je fais, comment je prouve que standard recette est maîtrisé.</t>
  </si>
  <si>
    <t>Stabiliser la recette pour reproduire le résultat.</t>
  </si>
  <si>
    <t>Situation d’apprentissage : préparation, service ou bilan autour de standard recette.</t>
  </si>
  <si>
    <t>Quel exemple terrain prouves-tu pour montrer que standard recette est compris ?</t>
  </si>
  <si>
    <t>Que fais-tu demain en production ou au service pour standard recette ?</t>
  </si>
  <si>
    <t>Construis une réponse professionnelle sur standard recette avec indicateur, limite et action corrective.</t>
  </si>
  <si>
    <t>créativité maîtrisée</t>
  </si>
  <si>
    <t>Comment vérifies-tu que créativité maîtrisée est maîtrisé et utile pour progresser ?</t>
  </si>
  <si>
    <t>Explique simplement : créativité maîtrisée.</t>
  </si>
  <si>
    <t>Analyse créativité maîtrisée en reliant contraintes terrain, sécurité, coût, convives et suivi.</t>
  </si>
  <si>
    <t>Réponse attendue : Créer sans perdre coût, goût, sécurité et faisabilité. La réponse doit citer une action observable et au moins un contrôle ou un indicateur.</t>
  </si>
  <si>
    <t>Pour créativité maîtrisée, je pense d’abord au goût : sauce, texture, couleur et assaisonnement. Un plat végétal doit donner envie, sinon il revient en restes.</t>
  </si>
  <si>
    <t>Créativité maîtrisée doit être traité comme un critère de production : recette standardisée, profil aromatique, texture au service, tenue et retour convives.</t>
  </si>
  <si>
    <t>créativité, coût, process, sécurité</t>
  </si>
  <si>
    <t>Faire reformuler en trois temps : ce que je vérifie, ce que je fais, comment je prouve que créativité maîtrisée est maîtrisé.</t>
  </si>
  <si>
    <t>Créer sans perdre coût, goût, sécurité et faisabilité.</t>
  </si>
  <si>
    <t>ESPRIT PRO</t>
  </si>
  <si>
    <t>Situation d’apprentissage : préparation, service ou bilan autour de créativité maîtrisée.</t>
  </si>
  <si>
    <t>Quel exemple terrain prouves-tu pour montrer que créativité maîtrisée est compris ?</t>
  </si>
  <si>
    <t>Que fais-tu demain en production ou au service pour créativité maîtrisée ?</t>
  </si>
  <si>
    <t>Construis une réponse professionnelle sur créativité maîtrisée avec indicateur, limite et action corrective.</t>
  </si>
  <si>
    <t>acceptation</t>
  </si>
  <si>
    <t>Explique avec tes mots l’intérêt de acceptation dans une offre alimentaire de collectivité.</t>
  </si>
  <si>
    <t>Explique simplement : acceptation.</t>
  </si>
  <si>
    <t>Analyse acceptation en reliant contraintes terrain, sécurité, coût, convives et suivi.</t>
  </si>
  <si>
    <t>Réponse attendue : Expliquer pourquoi un plat équilibré doit aussi être accepté. La réponse doit citer une action observable et au moins un contrôle ou un indicateur.</t>
  </si>
  <si>
    <t>Pour acceptation, je regarde à qui je sers le plat. J’explique simplement, je propose un repère connu et je regarde les retours ou les restes.</t>
  </si>
  <si>
    <t>Acceptation impose d’identifier le public, ses freins, le vocabulaire de présentation, le taux de prise et les corrections après service.</t>
  </si>
  <si>
    <t>acceptation, convive, goût, choix</t>
  </si>
  <si>
    <t>CULINAIRE,SUIVI</t>
  </si>
  <si>
    <t>Erreur fréquente : imposer un plat sans tenir compte du public, ou répondre par une phrase générale sans geste observable.</t>
  </si>
  <si>
    <t>Faire reformuler en trois temps : ce que je vérifie, ce que je fais, comment je prouve que acceptation est maîtrisé.</t>
  </si>
  <si>
    <t>Expliquer pourquoi un plat équilibré doit aussi être accepté.</t>
  </si>
  <si>
    <t>Situation d’apprentissage : préparation, service ou bilan autour de acceptation.</t>
  </si>
  <si>
    <t>goûter, expliquer, nom du plat, retour, choix</t>
  </si>
  <si>
    <t>segmentation des publics, taux de prise, communication positive, retours qualifiés</t>
  </si>
  <si>
    <t>Quel exemple terrain prouves-tu pour montrer que acceptation est compris ?</t>
  </si>
  <si>
    <t>Que fais-tu demain en production ou au service pour acceptation ?</t>
  </si>
  <si>
    <t>Construis une réponse professionnelle sur acceptation avec indicateur, limite et action corrective.</t>
  </si>
  <si>
    <t>public scolaire</t>
  </si>
  <si>
    <t>Que fais-tu concrètement en cuisine ou au service pour gérer public scolaire ?</t>
  </si>
  <si>
    <t>Explique simplement : public scolaire.</t>
  </si>
  <si>
    <t>Analyse public scolaire en reliant contraintes terrain, sécurité, coût, convives et suivi.</t>
  </si>
  <si>
    <t>Réponse attendue : Adapter vocabulaire, portion et présentation à des élèves. La réponse doit citer une action observable et au moins un contrôle ou un indicateur.</t>
  </si>
  <si>
    <t>Pour public scolaire, je regarde à qui je sers le plat. J’explique simplement, je propose un repère connu et je regarde les retours ou les restes.</t>
  </si>
  <si>
    <t>Public scolaire impose d’identifier le public, ses freins, le vocabulaire de présentation, le taux de prise et les corrections après service.</t>
  </si>
  <si>
    <t>élève, self, portion, goût</t>
  </si>
  <si>
    <t>Faire reformuler en trois temps : ce que je vérifie, ce que je fais, comment je prouve que public scolaire est maîtrisé.</t>
  </si>
  <si>
    <t>Adapter vocabulaire, portion et présentation à des élèves.</t>
  </si>
  <si>
    <t>Situation d’apprentissage : préparation, service ou bilan autour de public scolaire.</t>
  </si>
  <si>
    <t>Quel exemple terrain prouves-tu pour montrer que public scolaire est compris ?</t>
  </si>
  <si>
    <t>Que fais-tu demain en production ou au service pour public scolaire ?</t>
  </si>
  <si>
    <t>Construis une réponse professionnelle sur public scolaire avec indicateur, limite et action corrective.</t>
  </si>
  <si>
    <t>public adulte</t>
  </si>
  <si>
    <t>Que fais-tu concrètement en cuisine ou au service pour gérer public adulte ?</t>
  </si>
  <si>
    <t>Explique simplement : public adulte.</t>
  </si>
  <si>
    <t>Analyse public adulte en reliant contraintes terrain, sécurité, coût, convives et suivi.</t>
  </si>
  <si>
    <t>Réponse attendue : Proposer une offre lisible pour adultes actifs. La réponse doit citer une action observable et au moins un contrôle ou un indicateur.</t>
  </si>
  <si>
    <t>Pour public adulte, je regarde à qui je sers le plat. J’explique simplement, je propose un repère connu et je regarde les retours ou les restes.</t>
  </si>
  <si>
    <t>Public adulte impose d’identifier le public, ses freins, le vocabulaire de présentation, le taux de prise et les corrections après service.</t>
  </si>
  <si>
    <t>adulte, choix, rapidité, équilibre</t>
  </si>
  <si>
    <t>Faire reformuler en trois temps : ce que je vérifie, ce que je fais, comment je prouve que public adulte est maîtrisé.</t>
  </si>
  <si>
    <t>Proposer une offre lisible pour adultes actifs.</t>
  </si>
  <si>
    <t>Situation d’apprentissage : préparation, service ou bilan autour de public adulte.</t>
  </si>
  <si>
    <t>Quel exemple terrain prouves-tu pour montrer que public adulte est compris ?</t>
  </si>
  <si>
    <t>Que fais-tu demain en production ou au service pour public adulte ?</t>
  </si>
  <si>
    <t>Construis une réponse professionnelle sur public adulte avec indicateur, limite et action corrective.</t>
  </si>
  <si>
    <t>public senior</t>
  </si>
  <si>
    <t>Que fais-tu concrètement en cuisine ou au service pour gérer public senior ?</t>
  </si>
  <si>
    <t>Explique simplement : public senior.</t>
  </si>
  <si>
    <t>Analyse public senior en reliant contraintes terrain, sécurité, coût, convives et suivi.</t>
  </si>
  <si>
    <t>Réponse attendue : Prendre en compte mastication, appétit et apport protéique. La réponse doit citer une action observable et au moins un contrôle ou un indicateur.</t>
  </si>
  <si>
    <t>Pour public senior, je regarde à qui je sers le plat. J’explique simplement, je propose un repère connu et je regarde les retours ou les restes.</t>
  </si>
  <si>
    <t>Public senior impose d’identifier le public, ses freins, le vocabulaire de présentation, le taux de prise et les corrections après service.</t>
  </si>
  <si>
    <t>senior, texture, appétit, protéine</t>
  </si>
  <si>
    <t>Faire reformuler en trois temps : ce que je vérifie, ce que je fais, comment je prouve que public senior est maîtrisé.</t>
  </si>
  <si>
    <t>Prendre en compte mastication, appétit et apport protéique.</t>
  </si>
  <si>
    <t>Situation d’apprentissage : préparation, service ou bilan autour de public senior.</t>
  </si>
  <si>
    <t>Quel exemple terrain prouves-tu pour montrer que public senior est compris ?</t>
  </si>
  <si>
    <t>Que fais-tu demain en production ou au service pour public senior ?</t>
  </si>
  <si>
    <t>Construis une réponse professionnelle sur public senior avec indicateur, limite et action corrective.</t>
  </si>
  <si>
    <t>familles au dimanche</t>
  </si>
  <si>
    <t>Analyse comment familles au dimanche influence le menu, la production et l’acceptation des convives.</t>
  </si>
  <si>
    <t>Explique simplement : familles au dimanche.</t>
  </si>
  <si>
    <t>Analyse familles au dimanche en reliant contraintes terrain, sécurité, coût, convives et suivi.</t>
  </si>
  <si>
    <t>Réponse attendue : Anticiper un public plus large et plus exigeant. La réponse doit citer une action observable et au moins un contrôle ou un indicateur.</t>
  </si>
  <si>
    <t>Pour familles au dimanche, je regarde à qui je sers le plat. J’explique simplement, je propose un repère connu et je regarde les retours ou les restes.</t>
  </si>
  <si>
    <t>Familles au dimanche impose d’identifier le public, ses freins, le vocabulaire de présentation, le taux de prise et les corrections après service.</t>
  </si>
  <si>
    <t>famille, dimanche, choix, présentation</t>
  </si>
  <si>
    <t>Faire reformuler en trois temps : ce que je vérifie, ce que je fais, comment je prouve que familles au dimanche est maîtrisé.</t>
  </si>
  <si>
    <t>Anticiper un public plus large et plus exigeant.</t>
  </si>
  <si>
    <t>Situation d’apprentissage : préparation, service ou bilan autour de familles au dimanche.</t>
  </si>
  <si>
    <t>Quel exemple terrain prouves-tu pour montrer que familles au dimanche est compris ?</t>
  </si>
  <si>
    <t>Que fais-tu demain en production ou au service pour familles au dimanche ?</t>
  </si>
  <si>
    <t>Construis une réponse professionnelle sur familles au dimanche avec indicateur, limite et action corrective.</t>
  </si>
  <si>
    <t>freins culturels</t>
  </si>
  <si>
    <t>Quels signes te permettent de repérer un problème lié à freins culturels, et que corriges-tu ?</t>
  </si>
  <si>
    <t>Explique simplement : freins culturels.</t>
  </si>
  <si>
    <t>Analyse freins culturels en reliant contraintes terrain, sécurité, coût, convives et suivi.</t>
  </si>
  <si>
    <t>Réponse attendue : Repérer les freins liés aux habitudes alimentaires. La réponse doit citer une action observable et au moins un contrôle ou un indicateur.</t>
  </si>
  <si>
    <t>Pour freins culturels, je regarde à qui je sers le plat. J’explique simplement, je propose un repère connu et je regarde les retours ou les restes.</t>
  </si>
  <si>
    <t>Freins culturels impose d’identifier le public, ses freins, le vocabulaire de présentation, le taux de prise et les corrections après service.</t>
  </si>
  <si>
    <t>habitude, viande, refus, culture</t>
  </si>
  <si>
    <t>Faire reformuler en trois temps : ce que je vérifie, ce que je fais, comment je prouve que freins culturels est maîtrisé.</t>
  </si>
  <si>
    <t>Repérer les freins liés aux habitudes alimentaires.</t>
  </si>
  <si>
    <t>FREIN</t>
  </si>
  <si>
    <t>Situation d’apprentissage : préparation, service ou bilan autour de freins culturels.</t>
  </si>
  <si>
    <t>Quel exemple terrain prouves-tu pour montrer que freins culturels est compris ?</t>
  </si>
  <si>
    <t>Que fais-tu demain en production ou au service pour freins culturels ?</t>
  </si>
  <si>
    <t>Construis une réponse professionnelle sur freins culturels avec indicateur, limite et action corrective.</t>
  </si>
  <si>
    <t>peur du végétal</t>
  </si>
  <si>
    <t>Quels signes te permettent de repérer un problème lié à peur du végétal, et que corriges-tu ?</t>
  </si>
  <si>
    <t>Explique simplement : peur du végétal.</t>
  </si>
  <si>
    <t>Analyse peur du végétal en reliant contraintes terrain, sécurité, coût, convives et suivi.</t>
  </si>
  <si>
    <t>Réponse attendue : Répondre à l’idée que végétal signifie repas léger ou imposé. La réponse doit citer une action observable et au moins un contrôle ou un indicateur.</t>
  </si>
  <si>
    <t>Pour peur du végétal, je regarde à qui je sers le plat. J’explique simplement, je propose un repère connu et je regarde les retours ou les restes.</t>
  </si>
  <si>
    <t>Peur du végétal impose d’identifier le public, ses freins, le vocabulaire de présentation, le taux de prise et les corrections après service.</t>
  </si>
  <si>
    <t>peur, imposé, léger, rassasiant</t>
  </si>
  <si>
    <t>Faire reformuler en trois temps : ce que je vérifie, ce que je fais, comment je prouve que peur du végétal est maîtrisé.</t>
  </si>
  <si>
    <t>Répondre à l’idée que végétal signifie repas léger ou imposé.</t>
  </si>
  <si>
    <t>Situation d’apprentissage : préparation, service ou bilan autour de peur du végétal.</t>
  </si>
  <si>
    <t>Quel exemple terrain prouves-tu pour montrer que peur du végétal est compris ?</t>
  </si>
  <si>
    <t>Que fais-tu demain en production ou au service pour peur du végétal ?</t>
  </si>
  <si>
    <t>Construis une réponse professionnelle sur peur du végétal avec indicateur, limite et action corrective.</t>
  </si>
  <si>
    <t>vocabulaire terrain</t>
  </si>
  <si>
    <t>Que fais-tu concrètement en cuisine ou au service pour gérer vocabulaire terrain ?</t>
  </si>
  <si>
    <t>Explique simplement : vocabulaire terrain.</t>
  </si>
  <si>
    <t>Analyse vocabulaire terrain en reliant contraintes terrain, sécurité, coût, convives et suivi.</t>
  </si>
  <si>
    <t>Réponse attendue : Choisir des mots simples pour expliquer le plat. La réponse doit citer une action observable et au moins un contrôle ou un indicateur.</t>
  </si>
  <si>
    <t>Pour vocabulaire terrain, je regarde à qui je sers le plat. J’explique simplement, je propose un repère connu et je regarde les retours ou les restes.</t>
  </si>
  <si>
    <t>Vocabulaire terrain impose d’identifier le public, ses freins, le vocabulaire de présentation, le taux de prise et les corrections après service.</t>
  </si>
  <si>
    <t>mots simples, expliquer, goût, plat</t>
  </si>
  <si>
    <t>Faire reformuler en trois temps : ce que je vérifie, ce que je fais, comment je prouve que vocabulaire terrain est maîtrisé.</t>
  </si>
  <si>
    <t>Choisir des mots simples pour expliquer le plat.</t>
  </si>
  <si>
    <t>Situation d’apprentissage : préparation, service ou bilan autour de vocabulaire terrain.</t>
  </si>
  <si>
    <t>Quel exemple terrain prouves-tu pour montrer que vocabulaire terrain est compris ?</t>
  </si>
  <si>
    <t>Que fais-tu demain en production ou au service pour vocabulaire terrain ?</t>
  </si>
  <si>
    <t>Construis une réponse professionnelle sur vocabulaire terrain avec indicateur, limite et action corrective.</t>
  </si>
  <si>
    <t>argumentaire service</t>
  </si>
  <si>
    <t>Que fais-tu concrètement en cuisine ou au service pour gérer argumentaire service ?</t>
  </si>
  <si>
    <t>Explique simplement : argumentaire service.</t>
  </si>
  <si>
    <t>Analyse argumentaire service en reliant contraintes terrain, sécurité, coût, convives et suivi.</t>
  </si>
  <si>
    <t>Réponse attendue : Donner au personnel un argument court et positif. La réponse doit citer une action observable et au moins un contrôle ou un indicateur.</t>
  </si>
  <si>
    <t>Pour argumentaire service, je regarde à qui je sers le plat. J’explique simplement, je propose un repère connu et je regarde les retours ou les restes.</t>
  </si>
  <si>
    <t>Argumentaire service impose d’identifier le public, ses freins, le vocabulaire de présentation, le taux de prise et les corrections après service.</t>
  </si>
  <si>
    <t>argument, service, convive, choix</t>
  </si>
  <si>
    <t>Faire reformuler en trois temps : ce que je vérifie, ce que je fais, comment je prouve que argumentaire service est maîtrisé.</t>
  </si>
  <si>
    <t>Donner au personnel un argument court et positif.</t>
  </si>
  <si>
    <t>Situation d’apprentissage : préparation, service ou bilan autour de argumentaire service.</t>
  </si>
  <si>
    <t>Quel exemple terrain prouves-tu pour montrer que argumentaire service est compris ?</t>
  </si>
  <si>
    <t>Que fais-tu demain en production ou au service pour argumentaire service ?</t>
  </si>
  <si>
    <t>Construis une réponse professionnelle sur argumentaire service avec indicateur, limite et action corrective.</t>
  </si>
  <si>
    <t>choix au self</t>
  </si>
  <si>
    <t>Analyse comment choix au self influence le menu, la production et l’acceptation des convives.</t>
  </si>
  <si>
    <t>Explique simplement : choix au self.</t>
  </si>
  <si>
    <t>Analyse choix au self en reliant contraintes terrain, sécurité, coût, convives et suivi.</t>
  </si>
  <si>
    <t>Réponse attendue : Mesurer si le plat est pris quand il est proposé. La réponse doit citer une action observable et au moins un contrôle ou un indicateur.</t>
  </si>
  <si>
    <t>Pour choix au self, je regarde à qui je sers le plat. J’explique simplement, je propose un repère connu et je regarde les retours ou les restes.</t>
  </si>
  <si>
    <t>Choix au self impose d’identifier le public, ses freins, le vocabulaire de présentation, le taux de prise et les corrections après service.</t>
  </si>
  <si>
    <t>choix, taux de prise, self, suivi</t>
  </si>
  <si>
    <t>Faire reformuler en trois temps : ce que je vérifie, ce que je fais, comment je prouve que choix au self est maîtrisé.</t>
  </si>
  <si>
    <t>Mesurer si le plat est pris quand il est proposé.</t>
  </si>
  <si>
    <t>INDICATEUR</t>
  </si>
  <si>
    <t>Situation d’apprentissage : préparation, service ou bilan autour de choix au self.</t>
  </si>
  <si>
    <t>Quel exemple terrain prouves-tu pour montrer que choix au self est compris ?</t>
  </si>
  <si>
    <t>Que fais-tu demain en production ou au service pour choix au self ?</t>
  </si>
  <si>
    <t>Construis une réponse professionnelle sur choix au self avec indicateur, limite et action corrective.</t>
  </si>
  <si>
    <t>retour oral</t>
  </si>
  <si>
    <t>Que fais-tu concrètement en cuisine ou au service pour gérer retour oral ?</t>
  </si>
  <si>
    <t>Explique simplement : retour oral.</t>
  </si>
  <si>
    <t>Analyse retour oral en reliant contraintes terrain, sécurité, coût, convives et suivi.</t>
  </si>
  <si>
    <t>Réponse attendue : Récupérer un retour convive exploitable. La réponse doit citer une action observable et au moins un contrôle ou un indicateur.</t>
  </si>
  <si>
    <t>Pour retour oral, je regarde à qui je sers le plat. J’explique simplement, je propose un repère connu et je regarde les retours ou les restes.</t>
  </si>
  <si>
    <t>Retour oral impose d’identifier le public, ses freins, le vocabulaire de présentation, le taux de prise et les corrections après service.</t>
  </si>
  <si>
    <t>retour, avis, pourquoi, amélioration</t>
  </si>
  <si>
    <t>Faire reformuler en trois temps : ce que je vérifie, ce que je fais, comment je prouve que retour oral est maîtrisé.</t>
  </si>
  <si>
    <t>Récupérer un retour convive exploitable.</t>
  </si>
  <si>
    <t>Situation d’apprentissage : préparation, service ou bilan autour de retour oral.</t>
  </si>
  <si>
    <t>Quel exemple terrain prouves-tu pour montrer que retour oral est compris ?</t>
  </si>
  <si>
    <t>Que fais-tu demain en production ou au service pour retour oral ?</t>
  </si>
  <si>
    <t>Construis une réponse professionnelle sur retour oral avec indicateur, limite et action corrective.</t>
  </si>
  <si>
    <t>satisfaction</t>
  </si>
  <si>
    <t>Comment vérifies-tu que satisfaction est maîtrisé et utile pour progresser ?</t>
  </si>
  <si>
    <t>Explique simplement : satisfaction.</t>
  </si>
  <si>
    <t>Analyse satisfaction en reliant contraintes terrain, sécurité, coût, convives et suivi.</t>
  </si>
  <si>
    <t>Réponse attendue : Transformer les avis en décision de recette. La réponse doit citer une action observable et au moins un contrôle ou un indicateur.</t>
  </si>
  <si>
    <t>Pour satisfaction, je regarde à qui je sers le plat. J’explique simplement, je propose un repère connu et je regarde les retours ou les restes.</t>
  </si>
  <si>
    <t>Satisfaction impose d’identifier le public, ses freins, le vocabulaire de présentation, le taux de prise et les corrections après service.</t>
  </si>
  <si>
    <t>satisfaction, enquête, correction, menu</t>
  </si>
  <si>
    <t>Faire reformuler en trois temps : ce que je vérifie, ce que je fais, comment je prouve que satisfaction est maîtrisé.</t>
  </si>
  <si>
    <t>Transformer les avis en décision de recette.</t>
  </si>
  <si>
    <t>Situation d’apprentissage : préparation, service ou bilan autour de satisfaction.</t>
  </si>
  <si>
    <t>Quel exemple terrain prouves-tu pour montrer que satisfaction est compris ?</t>
  </si>
  <si>
    <t>Que fais-tu demain en production ou au service pour satisfaction ?</t>
  </si>
  <si>
    <t>Construis une réponse professionnelle sur satisfaction avec indicateur, limite et action corrective.</t>
  </si>
  <si>
    <t>gaspillage convives</t>
  </si>
  <si>
    <t>Quels signes te permettent de repérer un problème lié à gaspillage convives, et que corriges-tu ?</t>
  </si>
  <si>
    <t>Explique simplement : gaspillage convives.</t>
  </si>
  <si>
    <t>Analyse gaspillage convives en reliant contraintes terrain, sécurité, coût, convives et suivi.</t>
  </si>
  <si>
    <t>Réponse attendue : Relier refus, restes et qualité du plat. La réponse doit citer une action observable et au moins un contrôle ou un indicateur.</t>
  </si>
  <si>
    <t>Pour gaspillage convives, je regarde à qui je sers le plat. J’explique simplement, je propose un repère connu et je regarde les retours ou les restes.</t>
  </si>
  <si>
    <t>Gaspillage convives impose d’identifier le public, ses freins, le vocabulaire de présentation, le taux de prise et les corrections après service.</t>
  </si>
  <si>
    <t>gaspillage, reste, refus, portion</t>
  </si>
  <si>
    <t>Faire reformuler en trois temps : ce que je vérifie, ce que je fais, comment je prouve que gaspillage convives est maîtrisé.</t>
  </si>
  <si>
    <t>Relier refus, restes et qualité du plat.</t>
  </si>
  <si>
    <t>Situation d’apprentissage : préparation, service ou bilan autour de gaspillage convives.</t>
  </si>
  <si>
    <t>Quel exemple terrain prouves-tu pour montrer que gaspillage convives est compris ?</t>
  </si>
  <si>
    <t>Que fais-tu demain en production ou au service pour gaspillage convives ?</t>
  </si>
  <si>
    <t>Construis une réponse professionnelle sur gaspillage convives avec indicateur, limite et action corrective.</t>
  </si>
  <si>
    <t>nom rassurant</t>
  </si>
  <si>
    <t>Que fais-tu concrètement en cuisine ou au service pour gérer nom rassurant ?</t>
  </si>
  <si>
    <t>Explique simplement : nom rassurant.</t>
  </si>
  <si>
    <t>Analyse nom rassurant en reliant contraintes terrain, sécurité, coût, convives et suivi.</t>
  </si>
  <si>
    <t>Réponse attendue : Nommer un plat nouveau avec des repères connus. La réponse doit citer une action observable et au moins un contrôle ou un indicateur.</t>
  </si>
  <si>
    <t>Pour nom rassurant, je regarde à qui je sers le plat. J’explique simplement, je propose un repère connu et je regarde les retours ou les restes.</t>
  </si>
  <si>
    <t>Nom rassurant impose d’identifier le public, ses freins, le vocabulaire de présentation, le taux de prise et les corrections après service.</t>
  </si>
  <si>
    <t>nom rassurant, repère, cuisine, envie</t>
  </si>
  <si>
    <t>Faire reformuler en trois temps : ce que je vérifie, ce que je fais, comment je prouve que nom rassurant est maîtrisé.</t>
  </si>
  <si>
    <t>Nommer un plat nouveau avec des repères connus.</t>
  </si>
  <si>
    <t>Situation d’apprentissage : préparation, service ou bilan autour de nom rassurant.</t>
  </si>
  <si>
    <t>Quel exemple terrain prouves-tu pour montrer que nom rassurant est compris ?</t>
  </si>
  <si>
    <t>Que fais-tu demain en production ou au service pour nom rassurant ?</t>
  </si>
  <si>
    <t>Construis une réponse professionnelle sur nom rassurant avec indicateur, limite et action corrective.</t>
  </si>
  <si>
    <t>plat repère</t>
  </si>
  <si>
    <t>Que fais-tu concrètement en cuisine ou au service pour gérer plat repère ?</t>
  </si>
  <si>
    <t>Explique simplement : plat repère.</t>
  </si>
  <si>
    <t>Analyse plat repère en reliant contraintes terrain, sécurité, coût, convives et suivi.</t>
  </si>
  <si>
    <t>Réponse attendue : Introduire le végétal dans une recette déjà connue. La réponse doit citer une action observable et au moins un contrôle ou un indicateur.</t>
  </si>
  <si>
    <t>Pour plat repère, je regarde à qui je sers le plat. J’explique simplement, je propose un repère connu et je regarde les retours ou les restes.</t>
  </si>
  <si>
    <t>Plat repère impose d’identifier le public, ses freins, le vocabulaire de présentation, le taux de prise et les corrections après service.</t>
  </si>
  <si>
    <t>repère, bolognaise, chili, couscous</t>
  </si>
  <si>
    <t>Faire reformuler en trois temps : ce que je vérifie, ce que je fais, comment je prouve que plat repère est maîtrisé.</t>
  </si>
  <si>
    <t>Introduire le végétal dans une recette déjà connue.</t>
  </si>
  <si>
    <t>ACCEPTATION</t>
  </si>
  <si>
    <t>Situation d’apprentissage : préparation, service ou bilan autour de plat repère.</t>
  </si>
  <si>
    <t>Quel exemple terrain prouves-tu pour montrer que plat repère est compris ?</t>
  </si>
  <si>
    <t>Que fais-tu demain en production ou au service pour plat repère ?</t>
  </si>
  <si>
    <t>Construis une réponse professionnelle sur plat repère avec indicateur, limite et action corrective.</t>
  </si>
  <si>
    <t>plat découverte</t>
  </si>
  <si>
    <t>Analyse comment plat découverte influence le menu, la production et l’acceptation des convives.</t>
  </si>
  <si>
    <t>Explique simplement : plat découverte.</t>
  </si>
  <si>
    <t>Analyse plat découverte en reliant contraintes terrain, sécurité, coût, convives et suivi.</t>
  </si>
  <si>
    <t>Réponse attendue : Organiser une découverte sans l’imposer brutalement. La réponse doit citer une action observable et au moins un contrôle ou un indicateur.</t>
  </si>
  <si>
    <t>Pour plat découverte, je regarde à qui je sers le plat. J’explique simplement, je propose un repère connu et je regarde les retours ou les restes.</t>
  </si>
  <si>
    <t>Plat découverte impose d’identifier le public, ses freins, le vocabulaire de présentation, le taux de prise et les corrections après service.</t>
  </si>
  <si>
    <t>découverte, dégustation, petit choix, progressif</t>
  </si>
  <si>
    <t>Faire reformuler en trois temps : ce que je vérifie, ce que je fais, comment je prouve que plat découverte est maîtrisé.</t>
  </si>
  <si>
    <t>Organiser une découverte sans l’imposer brutalement.</t>
  </si>
  <si>
    <t>Situation d’apprentissage : préparation, service ou bilan autour de plat découverte.</t>
  </si>
  <si>
    <t>Quel exemple terrain prouves-tu pour montrer que plat découverte est compris ?</t>
  </si>
  <si>
    <t>Que fais-tu demain en production ou au service pour plat découverte ?</t>
  </si>
  <si>
    <t>Construis une réponse professionnelle sur plat découverte avec indicateur, limite et action corrective.</t>
  </si>
  <si>
    <t>portion visible</t>
  </si>
  <si>
    <t>Que fais-tu concrètement en cuisine ou au service pour gérer portion visible ?</t>
  </si>
  <si>
    <t>Explique simplement : portion visible.</t>
  </si>
  <si>
    <t>Analyse portion visible en reliant contraintes terrain, sécurité, coût, convives et suivi.</t>
  </si>
  <si>
    <t>Réponse attendue : Servir une portion qui paraît nourrissante. La réponse doit citer une action observable et au moins un contrôle ou un indicateur.</t>
  </si>
  <si>
    <t>Pour portion visible, je regarde à qui je sers le plat. J’explique simplement, je propose un repère connu et je regarde les retours ou les restes.</t>
  </si>
  <si>
    <t>Portion visible impose d’identifier le public, ses freins, le vocabulaire de présentation, le taux de prise et les corrections après service.</t>
  </si>
  <si>
    <t>portion, volume, assiette, satiété</t>
  </si>
  <si>
    <t>Faire reformuler en trois temps : ce que je vérifie, ce que je fais, comment je prouve que portion visible est maîtrisé.</t>
  </si>
  <si>
    <t>Servir une portion qui paraît nourrissante.</t>
  </si>
  <si>
    <t>Situation d’apprentissage : préparation, service ou bilan autour de portion visible.</t>
  </si>
  <si>
    <t>Quel exemple terrain prouves-tu pour montrer que portion visible est compris ?</t>
  </si>
  <si>
    <t>Que fais-tu demain en production ou au service pour portion visible ?</t>
  </si>
  <si>
    <t>Construis une réponse professionnelle sur portion visible avec indicateur, limite et action corrective.</t>
  </si>
  <si>
    <t>temps de service</t>
  </si>
  <si>
    <t>Quels signes te permettent de repérer un problème lié à temps de service, et que corriges-tu ?</t>
  </si>
  <si>
    <t>Explique simplement : temps de service.</t>
  </si>
  <si>
    <t>Analyse temps de service en reliant contraintes terrain, sécurité, coût, convives et suivi.</t>
  </si>
  <si>
    <t>Réponse attendue : Comprendre l’impact d’une file d’attente sur le choix. La réponse doit citer une action observable et au moins un contrôle ou un indicateur.</t>
  </si>
  <si>
    <t>Pour temps de service, je regarde à qui je sers le plat. J’explique simplement, je propose un repère connu et je regarde les retours ou les restes.</t>
  </si>
  <si>
    <t>Temps de service impose d’identifier le public, ses freins, le vocabulaire de présentation, le taux de prise et les corrections après service.</t>
  </si>
  <si>
    <t>attente, service, choix, self</t>
  </si>
  <si>
    <t>Faire reformuler en trois temps : ce que je vérifie, ce que je fais, comment je prouve que temps de service est maîtrisé.</t>
  </si>
  <si>
    <t>Comprendre l’impact d’une file d’attente sur le choix.</t>
  </si>
  <si>
    <t>Situation d’apprentissage : préparation, service ou bilan autour de temps de service.</t>
  </si>
  <si>
    <t>Quel exemple terrain prouves-tu pour montrer que temps de service est compris ?</t>
  </si>
  <si>
    <t>Que fais-tu demain en production ou au service pour temps de service ?</t>
  </si>
  <si>
    <t>Construis une réponse professionnelle sur temps de service avec indicateur, limite et action corrective.</t>
  </si>
  <si>
    <t>affichage attractif</t>
  </si>
  <si>
    <t>Que fais-tu concrètement en cuisine ou au service pour gérer affichage attractif ?</t>
  </si>
  <si>
    <t>Explique simplement : affichage attractif.</t>
  </si>
  <si>
    <t>Analyse affichage attractif en reliant contraintes terrain, sécurité, coût, convives et suivi.</t>
  </si>
  <si>
    <t>Réponse attendue : Mettre en avant le plat sans discours lourd. La réponse doit citer une action observable et au moins un contrôle ou un indicateur.</t>
  </si>
  <si>
    <t>Pour affichage attractif, je regarde à qui je sers le plat. J’explique simplement, je propose un repère connu et je regarde les retours ou les restes.</t>
  </si>
  <si>
    <t>Affichage attractif impose d’identifier le public, ses freins, le vocabulaire de présentation, le taux de prise et les corrections après service.</t>
  </si>
  <si>
    <t>affiche, photo, nom, origine</t>
  </si>
  <si>
    <t>Faire reformuler en trois temps : ce que je vérifie, ce que je fais, comment je prouve que affichage attractif est maîtrisé.</t>
  </si>
  <si>
    <t>Mettre en avant le plat sans discours lourd.</t>
  </si>
  <si>
    <t>Situation d’apprentissage : préparation, service ou bilan autour de affichage attractif.</t>
  </si>
  <si>
    <t>Quel exemple terrain prouves-tu pour montrer que affichage attractif est compris ?</t>
  </si>
  <si>
    <t>Que fais-tu demain en production ou au service pour affichage attractif ?</t>
  </si>
  <si>
    <t>Construis une réponse professionnelle sur affichage attractif avec indicateur, limite et action corrective.</t>
  </si>
  <si>
    <t>allergies convives</t>
  </si>
  <si>
    <t>Quels signes te permettent de repérer un problème lié à allergies convives, et que corriges-tu ?</t>
  </si>
  <si>
    <t>Explique simplement : allergies convives.</t>
  </si>
  <si>
    <t>Analyse allergies convives en reliant contraintes terrain, sécurité, coût, convives et suivi.</t>
  </si>
  <si>
    <t>Réponse attendue : Informer sans minimiser les risques allergènes. La réponse doit citer une action observable et au moins un contrôle ou un indicateur.</t>
  </si>
  <si>
    <t>Pour allergies convives, je regarde à qui je sers le plat. J’explique simplement, je propose un repère connu et je regarde les retours ou les restes.</t>
  </si>
  <si>
    <t>Allergies convives impose d’identifier le public, ses freins, le vocabulaire de présentation, le taux de prise et les corrections après service.</t>
  </si>
  <si>
    <t>allergie, affichage, information, risque</t>
  </si>
  <si>
    <t>Faire reformuler en trois temps : ce que je vérifie, ce que je fais, comment je prouve que allergies convives est maîtrisé.</t>
  </si>
  <si>
    <t>Informer sans minimiser les risques allergènes.</t>
  </si>
  <si>
    <t>Situation d’apprentissage : préparation, service ou bilan autour de allergies convives.</t>
  </si>
  <si>
    <t>Quel exemple terrain prouves-tu pour montrer que allergies convives est compris ?</t>
  </si>
  <si>
    <t>Que fais-tu demain en production ou au service pour allergies convives ?</t>
  </si>
  <si>
    <t>Construis une réponse professionnelle sur allergies convives avec indicateur, limite et action corrective.</t>
  </si>
  <si>
    <t>régimes particuliers</t>
  </si>
  <si>
    <t>Quels signes te permettent de repérer un problème lié à régimes particuliers, et que corriges-tu ?</t>
  </si>
  <si>
    <t>Explique simplement : régimes particuliers.</t>
  </si>
  <si>
    <t>Analyse régimes particuliers en reliant contraintes terrain, sécurité, coût, convives et suivi.</t>
  </si>
  <si>
    <t>Réponse attendue : Distinguer choix, obligation médicale et adaptation. La réponse doit citer une action observable et au moins un contrôle ou un indicateur.</t>
  </si>
  <si>
    <t>Pour régimes particuliers, je regarde à qui je sers le plat. J’explique simplement, je propose un repère connu et je regarde les retours ou les restes.</t>
  </si>
  <si>
    <t>Régimes particuliers impose d’identifier le public, ses freins, le vocabulaire de présentation, le taux de prise et les corrections après service.</t>
  </si>
  <si>
    <t>régime, intolérance, allergie, adaptation</t>
  </si>
  <si>
    <t>Faire reformuler en trois temps : ce que je vérifie, ce que je fais, comment je prouve que régimes particuliers est maîtrisé.</t>
  </si>
  <si>
    <t>Distinguer choix, obligation médicale et adaptation.</t>
  </si>
  <si>
    <t>Situation d’apprentissage : préparation, service ou bilan autour de régimes particuliers.</t>
  </si>
  <si>
    <t>Quel exemple terrain prouves-tu pour montrer que régimes particuliers est compris ?</t>
  </si>
  <si>
    <t>Que fais-tu demain en production ou au service pour régimes particuliers ?</t>
  </si>
  <si>
    <t>Construis une réponse professionnelle sur régimes particuliers avec indicateur, limite et action corrective.</t>
  </si>
  <si>
    <t>participation convives</t>
  </si>
  <si>
    <t>Comment vérifies-tu que participation convives est maîtrisé et utile pour progresser ?</t>
  </si>
  <si>
    <t>Explique simplement : participation convives.</t>
  </si>
  <si>
    <t>Analyse participation convives en reliant contraintes terrain, sécurité, coût, convives et suivi.</t>
  </si>
  <si>
    <t>Réponse attendue : Faire participer les convives à l’amélioration de l’offre. La réponse doit citer une action observable et au moins un contrôle ou un indicateur.</t>
  </si>
  <si>
    <t>Pour participation convives, je regarde à qui je sers le plat. J’explique simplement, je propose un repère connu et je regarde les retours ou les restes.</t>
  </si>
  <si>
    <t>Participation convives impose d’identifier le public, ses freins, le vocabulaire de présentation, le taux de prise et les corrections après service.</t>
  </si>
  <si>
    <t>participation, test, vote, retour</t>
  </si>
  <si>
    <t>Faire reformuler en trois temps : ce que je vérifie, ce que je fais, comment je prouve que participation convives est maîtrisé.</t>
  </si>
  <si>
    <t>Faire participer les convives à l’amélioration de l’offre.</t>
  </si>
  <si>
    <t>Situation d’apprentissage : préparation, service ou bilan autour de participation convives.</t>
  </si>
  <si>
    <t>Quel exemple terrain prouves-tu pour montrer que participation convives est compris ?</t>
  </si>
  <si>
    <t>Que fais-tu demain en production ou au service pour participation convives ?</t>
  </si>
  <si>
    <t>Construis une réponse professionnelle sur participation convives avec indicateur, limite et action corrective.</t>
  </si>
  <si>
    <t>questionnaire simple</t>
  </si>
  <si>
    <t>Que fais-tu concrètement en cuisine ou au service pour gérer questionnaire simple ?</t>
  </si>
  <si>
    <t>Explique simplement : questionnaire simple.</t>
  </si>
  <si>
    <t>Analyse questionnaire simple en reliant contraintes terrain, sécurité, coût, convives et suivi.</t>
  </si>
  <si>
    <t>Réponse attendue : Créer une question de satisfaction utilisable. La réponse doit citer une action observable et au moins un contrôle ou un indicateur.</t>
  </si>
  <si>
    <t>Pour questionnaire simple, je regarde à qui je sers le plat. J’explique simplement, je propose un repère connu et je regarde les retours ou les restes.</t>
  </si>
  <si>
    <t>Questionnaire simple impose d’identifier le public, ses freins, le vocabulaire de présentation, le taux de prise et les corrections après service.</t>
  </si>
  <si>
    <t>questionnaire, avis, note, commentaire</t>
  </si>
  <si>
    <t>Faire reformuler en trois temps : ce que je vérifie, ce que je fais, comment je prouve que questionnaire simple est maîtrisé.</t>
  </si>
  <si>
    <t>Créer une question de satisfaction utilisable.</t>
  </si>
  <si>
    <t>Situation d’apprentissage : préparation, service ou bilan autour de questionnaire simple.</t>
  </si>
  <si>
    <t>Quel exemple terrain prouves-tu pour montrer que questionnaire simple est compris ?</t>
  </si>
  <si>
    <t>Que fais-tu demain en production ou au service pour questionnaire simple ?</t>
  </si>
  <si>
    <t>Construis une réponse professionnelle sur questionnaire simple avec indicateur, limite et action corrective.</t>
  </si>
  <si>
    <t>communication anti-gaspi</t>
  </si>
  <si>
    <t>Que fais-tu concrètement en cuisine ou au service pour gérer communication anti-gaspi ?</t>
  </si>
  <si>
    <t>Explique simplement : communication anti-gaspi.</t>
  </si>
  <si>
    <t>Analyse communication anti-gaspi en reliant contraintes terrain, sécurité, coût, convives et suivi.</t>
  </si>
  <si>
    <t>Réponse attendue : Expliquer sans culpabiliser le lien choix/restes. La réponse doit citer une action observable et au moins un contrôle ou un indicateur.</t>
  </si>
  <si>
    <t>Pour communication anti-gaspi, je regarde à qui je sers le plat. J’explique simplement, je propose un repère connu et je regarde les retours ou les restes.</t>
  </si>
  <si>
    <t>Communication anti-gaspi impose d’identifier le public, ses freins, le vocabulaire de présentation, le taux de prise et les corrections après service.</t>
  </si>
  <si>
    <t>anti gaspi, reste, choix, portion</t>
  </si>
  <si>
    <t>Faire reformuler en trois temps : ce que je vérifie, ce que je fais, comment je prouve que communication anti-gaspi est maîtrisé.</t>
  </si>
  <si>
    <t>Expliquer sans culpabiliser le lien choix/restes.</t>
  </si>
  <si>
    <t>Situation d’apprentissage : préparation, service ou bilan autour de communication anti-gaspi.</t>
  </si>
  <si>
    <t>Quel exemple terrain prouves-tu pour montrer que communication anti-gaspi est compris ?</t>
  </si>
  <si>
    <t>Que fais-tu demain en production ou au service pour communication anti-gaspi ?</t>
  </si>
  <si>
    <t>Construis une réponse professionnelle sur communication anti-gaspi avec indicateur, limite et action corrective.</t>
  </si>
  <si>
    <t>convives réticents</t>
  </si>
  <si>
    <t>Quels signes te permettent de repérer un problème lié à convives réticents, et que corriges-tu ?</t>
  </si>
  <si>
    <t>Explique simplement : convives réticents.</t>
  </si>
  <si>
    <t>Analyse convives réticents en reliant contraintes terrain, sécurité, coût, convives et suivi.</t>
  </si>
  <si>
    <t>Réponse attendue : Proposer une réponse terrain à un refus. La réponse doit citer une action observable et au moins un contrôle ou un indicateur.</t>
  </si>
  <si>
    <t>Pour convives réticents, je regarde à qui je sers le plat. J’explique simplement, je propose un repère connu et je regarde les retours ou les restes.</t>
  </si>
  <si>
    <t>Convives réticents impose d’identifier le public, ses freins, le vocabulaire de présentation, le taux de prise et les corrections après service.</t>
  </si>
  <si>
    <t>réticent, refus, goûter, expliquer</t>
  </si>
  <si>
    <t>Faire reformuler en trois temps : ce que je vérifie, ce que je fais, comment je prouve que convives réticents est maîtrisé.</t>
  </si>
  <si>
    <t>Proposer une réponse terrain à un refus.</t>
  </si>
  <si>
    <t>Situation d’apprentissage : préparation, service ou bilan autour de convives réticents.</t>
  </si>
  <si>
    <t>Quel exemple terrain prouves-tu pour montrer que convives réticents est compris ?</t>
  </si>
  <si>
    <t>Que fais-tu demain en production ou au service pour convives réticents ?</t>
  </si>
  <si>
    <t>Construis une réponse professionnelle sur convives réticents avec indicateur, limite et action corrective.</t>
  </si>
  <si>
    <t>convives curieux</t>
  </si>
  <si>
    <t>Que fais-tu concrètement en cuisine ou au service pour gérer convives curieux ?</t>
  </si>
  <si>
    <t>Explique simplement : convives curieux.</t>
  </si>
  <si>
    <t>Analyse convives curieux en reliant contraintes terrain, sécurité, coût, convives et suivi.</t>
  </si>
  <si>
    <t>Réponse attendue : Valoriser les retours positifs pour progresser. La réponse doit citer une action observable et au moins un contrôle ou un indicateur.</t>
  </si>
  <si>
    <t>Pour convives curieux, je regarde à qui je sers le plat. J’explique simplement, je propose un repère connu et je regarde les retours ou les restes.</t>
  </si>
  <si>
    <t>Convives curieux impose d’identifier le public, ses freins, le vocabulaire de présentation, le taux de prise et les corrections après service.</t>
  </si>
  <si>
    <t>curieux, retour positif, valoriser, recette</t>
  </si>
  <si>
    <t>Faire reformuler en trois temps : ce que je vérifie, ce que je fais, comment je prouve que convives curieux est maîtrisé.</t>
  </si>
  <si>
    <t>Valoriser les retours positifs pour progresser.</t>
  </si>
  <si>
    <t>LEVIER</t>
  </si>
  <si>
    <t>Situation d’apprentissage : préparation, service ou bilan autour de convives curieux.</t>
  </si>
  <si>
    <t>Quel exemple terrain prouves-tu pour montrer que convives curieux est compris ?</t>
  </si>
  <si>
    <t>Que fais-tu demain en production ou au service pour convives curieux ?</t>
  </si>
  <si>
    <t>Construis une réponse professionnelle sur convives curieux avec indicateur, limite et action corrective.</t>
  </si>
  <si>
    <t>menu imposé</t>
  </si>
  <si>
    <t>Analyse comment menu imposé influence le menu, la production et l’acceptation des convives.</t>
  </si>
  <si>
    <t>Explique simplement : menu imposé.</t>
  </si>
  <si>
    <t>Analyse menu imposé en reliant contraintes terrain, sécurité, coût, convives et suivi.</t>
  </si>
  <si>
    <t>Réponse attendue : Limiter le rejet quand le choix est faible. La réponse doit citer une action observable et au moins un contrôle ou un indicateur.</t>
  </si>
  <si>
    <t>Pour menu imposé, je regarde à qui je sers le plat. J’explique simplement, je propose un repère connu et je regarde les retours ou les restes.</t>
  </si>
  <si>
    <t>Menu imposé impose d’identifier le public, ses freins, le vocabulaire de présentation, le taux de prise et les corrections après service.</t>
  </si>
  <si>
    <t>imposé, choix limité, acceptation, service</t>
  </si>
  <si>
    <t>Faire reformuler en trois temps : ce que je vérifie, ce que je fais, comment je prouve que menu imposé est maîtrisé.</t>
  </si>
  <si>
    <t>Limiter le rejet quand le choix est faible.</t>
  </si>
  <si>
    <t>Situation d’apprentissage : préparation, service ou bilan autour de menu imposé.</t>
  </si>
  <si>
    <t>Quel exemple terrain prouves-tu pour montrer que menu imposé est compris ?</t>
  </si>
  <si>
    <t>Que fais-tu demain en production ou au service pour menu imposé ?</t>
  </si>
  <si>
    <t>Construis une réponse professionnelle sur menu imposé avec indicateur, limite et action corrective.</t>
  </si>
  <si>
    <t>diversité culturelle</t>
  </si>
  <si>
    <t>Analyse comment diversité culturelle influence le menu, la production et l’acceptation des convives.</t>
  </si>
  <si>
    <t>Explique simplement : diversité culturelle.</t>
  </si>
  <si>
    <t>Analyse diversité culturelle en reliant contraintes terrain, sécurité, coût, convives et suivi.</t>
  </si>
  <si>
    <t>Réponse attendue : Utiliser les cuisines du monde comme levier d’acceptation. La réponse doit citer une action observable et au moins un contrôle ou un indicateur.</t>
  </si>
  <si>
    <t>Pour diversité culturelle, je regarde à qui je sers le plat. J’explique simplement, je propose un repère connu et je regarde les retours ou les restes.</t>
  </si>
  <si>
    <t>Diversité culturelle impose d’identifier le public, ses freins, le vocabulaire de présentation, le taux de prise et les corrections après service.</t>
  </si>
  <si>
    <t>culture, curry, chili, couscous, dhal</t>
  </si>
  <si>
    <t>Faire reformuler en trois temps : ce que je vérifie, ce que je fais, comment je prouve que diversité culturelle est maîtrisé.</t>
  </si>
  <si>
    <t>Utiliser les cuisines du monde comme levier d’acceptation.</t>
  </si>
  <si>
    <t>CULTURE</t>
  </si>
  <si>
    <t>Situation d’apprentissage : préparation, service ou bilan autour de diversité culturelle.</t>
  </si>
  <si>
    <t>Quel exemple terrain prouves-tu pour montrer que diversité culturelle est compris ?</t>
  </si>
  <si>
    <t>Que fais-tu demain en production ou au service pour diversité culturelle ?</t>
  </si>
  <si>
    <t>Construis une réponse professionnelle sur diversité culturelle avec indicateur, limite et action corrective.</t>
  </si>
  <si>
    <t>accessibilité du langage</t>
  </si>
  <si>
    <t>Comment vérifies-tu que accessibilité du langage est maîtrisé et utile pour progresser ?</t>
  </si>
  <si>
    <t>Explique simplement : accessibilité du langage.</t>
  </si>
  <si>
    <t>Analyse accessibilité du langage en reliant contraintes terrain, sécurité, coût, convives et suivi.</t>
  </si>
  <si>
    <t>Réponse attendue : Vérifier que la consigne est comprise par un CFA ou un convive. La réponse doit citer une action observable et au moins un contrôle ou un indicateur.</t>
  </si>
  <si>
    <t>Pour accessibilité du langage, je regarde à qui je sers le plat. J’explique simplement, je propose un repère connu et je regarde les retours ou les restes.</t>
  </si>
  <si>
    <t>Accessibilité du langage impose d’identifier le public, ses freins, le vocabulaire de présentation, le taux de prise et les corrections après service.</t>
  </si>
  <si>
    <t>langage, comprendre, reformuler, simple</t>
  </si>
  <si>
    <t>Faire reformuler en trois temps : ce que je vérifie, ce que je fais, comment je prouve que accessibilité du langage est maîtrisé.</t>
  </si>
  <si>
    <t>Vérifier que la consigne est comprise par un CFA ou un convive.</t>
  </si>
  <si>
    <t>Situation d’apprentissage : préparation, service ou bilan autour de accessibilité du langage.</t>
  </si>
  <si>
    <t>Quel exemple terrain prouves-tu pour montrer que accessibilité du langage est compris ?</t>
  </si>
  <si>
    <t>Que fais-tu demain en production ou au service pour accessibilité du langage ?</t>
  </si>
  <si>
    <t>Construis une réponse professionnelle sur accessibilité du langage avec indicateur, limite et action corrective.</t>
  </si>
  <si>
    <t>preuve acceptation</t>
  </si>
  <si>
    <t>Comment vérifies-tu que preuve acceptation est maîtrisé et utile pour progresser ?</t>
  </si>
  <si>
    <t>Explique simplement : preuve acceptation.</t>
  </si>
  <si>
    <t>Analyse preuve acceptation en reliant contraintes terrain, sécurité, coût, convives et suivi.</t>
  </si>
  <si>
    <t>Réponse attendue : Prouver qu’un plat plaît autrement qu’avec une impression. La réponse doit citer une action observable et au moins un contrôle ou un indicateur.</t>
  </si>
  <si>
    <t>Pour preuve acceptation, je regarde à qui je sers le plat. J’explique simplement, je propose un repère connu et je regarde les retours ou les restes.</t>
  </si>
  <si>
    <t>Preuve acceptation impose d’identifier le public, ses freins, le vocabulaire de présentation, le taux de prise et les corrections après service.</t>
  </si>
  <si>
    <t>preuve, taux prise, restes, satisfaction</t>
  </si>
  <si>
    <t>Faire reformuler en trois temps : ce que je vérifie, ce que je fais, comment je prouve que preuve acceptation est maîtrisé.</t>
  </si>
  <si>
    <t>Prouver qu’un plat plaît autrement qu’avec une impression.</t>
  </si>
  <si>
    <t>Situation d’apprentissage : préparation, service ou bilan autour de preuve acceptation.</t>
  </si>
  <si>
    <t>Quel exemple terrain prouves-tu pour montrer que preuve acceptation est compris ?</t>
  </si>
  <si>
    <t>Que fais-tu demain en production ou au service pour preuve acceptation ?</t>
  </si>
  <si>
    <t>Construis une réponse professionnelle sur preuve acceptation avec indicateur, limite et action corrective.</t>
  </si>
  <si>
    <t>fiche technique</t>
  </si>
  <si>
    <t>Que fais-tu concrètement en cuisine ou au service pour gérer fiche technique ?</t>
  </si>
  <si>
    <t>Explique simplement : fiche technique.</t>
  </si>
  <si>
    <t>Analyse fiche technique en reliant contraintes terrain, sécurité, coût, convives et suivi.</t>
  </si>
  <si>
    <t>Réponse attendue : Construire une recette reproductible avec grammages et process. La réponse doit citer une action observable et au moins un contrôle ou un indicateur.</t>
  </si>
  <si>
    <t>Pour fiche technique, je vérifie la fiche, les quantités, le matériel, le temps et le service. Si ce n’est pas faisable en grand volume, je corrige avant.</t>
  </si>
  <si>
    <t>Fiche technique se pilote par fiche technique, rendement, matériel disponible, organisation de poste, contrôle qualité et retour de service.</t>
  </si>
  <si>
    <t>fiche technique, grammage, process, coût</t>
  </si>
  <si>
    <t>RISQUES,SUIVI</t>
  </si>
  <si>
    <t>Erreur fréquente : imaginer une recette impossible à produire en volume, ou répondre par une phrase générale sans geste observable.</t>
  </si>
  <si>
    <t>Faire reformuler en trois temps : ce que je vérifie, ce que je fais, comment je prouve que fiche technique est maîtrisé.</t>
  </si>
  <si>
    <t>Construire une recette reproductible avec grammages et process.</t>
  </si>
  <si>
    <t>Situation d’apprentissage : préparation, service ou bilan autour de fiche technique.</t>
  </si>
  <si>
    <t>fiche, quantité, matériel, temps, équipe</t>
  </si>
  <si>
    <t>process, rendement, liaison, coût portion, organisation de poste</t>
  </si>
  <si>
    <t>Quel exemple terrain prouves-tu pour montrer que fiche technique est compris ?</t>
  </si>
  <si>
    <t>Que fais-tu demain en production ou au service pour fiche technique ?</t>
  </si>
  <si>
    <t>Construis une réponse professionnelle sur fiche technique avec indicateur, limite et action corrective.</t>
  </si>
  <si>
    <t>mise en place</t>
  </si>
  <si>
    <t>Que fais-tu concrètement en cuisine ou au service pour gérer mise en place ?</t>
  </si>
  <si>
    <t>Explique simplement : mise en place.</t>
  </si>
  <si>
    <t>Analyse mise en place en reliant contraintes terrain, sécurité, coût, convives et suivi.</t>
  </si>
  <si>
    <t>Réponse attendue : Préparer légumineuses, légumes, sauce et matériel avant production. La réponse doit citer une action observable et au moins un contrôle ou un indicateur.</t>
  </si>
  <si>
    <t>Pour mise en place, je vérifie la fiche, les quantités, le matériel, le temps et le service. Si ce n’est pas faisable en grand volume, je corrige avant.</t>
  </si>
  <si>
    <t>Mise en place se pilote par fiche technique, rendement, matériel disponible, organisation de poste, contrôle qualité et retour de service.</t>
  </si>
  <si>
    <t>mise en place, peser, tremper, matériel</t>
  </si>
  <si>
    <t>Faire reformuler en trois temps : ce que je vérifie, ce que je fais, comment je prouve que mise en place est maîtrisé.</t>
  </si>
  <si>
    <t>Préparer légumineuses, légumes, sauce et matériel avant production.</t>
  </si>
  <si>
    <t>Situation d’apprentissage : préparation, service ou bilan autour de mise en place.</t>
  </si>
  <si>
    <t>Quel exemple terrain prouves-tu pour montrer que mise en place est compris ?</t>
  </si>
  <si>
    <t>Que fais-tu demain en production ou au service pour mise en place ?</t>
  </si>
  <si>
    <t>Construis une réponse professionnelle sur mise en place avec indicateur, limite et action corrective.</t>
  </si>
  <si>
    <t>trempage</t>
  </si>
  <si>
    <t>Explique avec tes mots l’intérêt de trempage dans une offre alimentaire de collectivité.</t>
  </si>
  <si>
    <t>Explique simplement : trempage.</t>
  </si>
  <si>
    <t>Analyse trempage en reliant contraintes terrain, sécurité, coût, convives et suivi.</t>
  </si>
  <si>
    <t>Réponse attendue : Expliquer l’intérêt du trempage pour certaines légumineuses. La réponse doit citer une action observable et au moins un contrôle ou un indicateur.</t>
  </si>
  <si>
    <t>Pour trempage, je vérifie la fiche, les quantités, le matériel, le temps et le service. Si ce n’est pas faisable en grand volume, je corrige avant.</t>
  </si>
  <si>
    <t>Trempage se pilote par fiche technique, rendement, matériel disponible, organisation de poste, contrôle qualité et retour de service.</t>
  </si>
  <si>
    <t>trempage, pois chiche, cuisson, digestion</t>
  </si>
  <si>
    <t>Faire reformuler en trois temps : ce que je vérifie, ce que je fais, comment je prouve que trempage est maîtrisé.</t>
  </si>
  <si>
    <t>Expliquer l’intérêt du trempage pour certaines légumineuses.</t>
  </si>
  <si>
    <t>Situation d’apprentissage : préparation, service ou bilan autour de trempage.</t>
  </si>
  <si>
    <t>Quel exemple terrain prouves-tu pour montrer que trempage est compris ?</t>
  </si>
  <si>
    <t>Que fais-tu demain en production ou au service pour trempage ?</t>
  </si>
  <si>
    <t>Construis une réponse professionnelle sur trempage avec indicateur, limite et action corrective.</t>
  </si>
  <si>
    <t>cuisson grand volume</t>
  </si>
  <si>
    <t>Que fais-tu concrètement en cuisine ou au service pour gérer cuisson grand volume ?</t>
  </si>
  <si>
    <t>Explique simplement : cuisson grand volume.</t>
  </si>
  <si>
    <t>Analyse cuisson grand volume en reliant contraintes terrain, sécurité, coût, convives et suivi.</t>
  </si>
  <si>
    <t>Réponse attendue : Adapter la cuisson aux quantités de collectivité. La réponse doit citer une action observable et au moins un contrôle ou un indicateur.</t>
  </si>
  <si>
    <t>Pour cuisson grand volume, je vérifie la fiche, les quantités, le matériel, le temps et le service. Si ce n’est pas faisable en grand volume, je corrige avant.</t>
  </si>
  <si>
    <t>Cuisson grand volume se pilote par fiche technique, rendement, matériel disponible, organisation de poste, contrôle qualité et retour de service.</t>
  </si>
  <si>
    <t>grand volume, cuisson, bac, temps</t>
  </si>
  <si>
    <t>Faire reformuler en trois temps : ce que je vérifie, ce que je fais, comment je prouve que cuisson grand volume est maîtrisé.</t>
  </si>
  <si>
    <t>Adapter la cuisson aux quantités de collectivité.</t>
  </si>
  <si>
    <t>Situation d’apprentissage : préparation, service ou bilan autour de cuisson grand volume.</t>
  </si>
  <si>
    <t>Quel exemple terrain prouves-tu pour montrer que cuisson grand volume est compris ?</t>
  </si>
  <si>
    <t>Que fais-tu demain en production ou au service pour cuisson grand volume ?</t>
  </si>
  <si>
    <t>Construis une réponse professionnelle sur cuisson grand volume avec indicateur, limite et action corrective.</t>
  </si>
  <si>
    <t>liaison chaude</t>
  </si>
  <si>
    <t>Quels signes te permettent de repérer un problème lié à liaison chaude, et que corriges-tu ?</t>
  </si>
  <si>
    <t>Explique simplement : liaison chaude.</t>
  </si>
  <si>
    <t>Analyse liaison chaude en reliant contraintes terrain, sécurité, coût, convives et suivi.</t>
  </si>
  <si>
    <t>Réponse attendue : Prévoir la tenue du plat avant service. La réponse doit citer une action observable et au moins un contrôle ou un indicateur.</t>
  </si>
  <si>
    <t>Pour liaison chaude, je vérifie la fiche, les quantités, le matériel, le temps et le service. Si ce n’est pas faisable en grand volume, je corrige avant.</t>
  </si>
  <si>
    <t>Liaison chaude se pilote par fiche technique, rendement, matériel disponible, organisation de poste, contrôle qualité et retour de service.</t>
  </si>
  <si>
    <t>liaison chaude, tenue, température, sauce</t>
  </si>
  <si>
    <t>Faire reformuler en trois temps : ce que je vérifie, ce que je fais, comment je prouve que liaison chaude est maîtrisé.</t>
  </si>
  <si>
    <t>Prévoir la tenue du plat avant service.</t>
  </si>
  <si>
    <t>Situation d’apprentissage : préparation, service ou bilan autour de liaison chaude.</t>
  </si>
  <si>
    <t>Quel exemple terrain prouves-tu pour montrer que liaison chaude est compris ?</t>
  </si>
  <si>
    <t>Que fais-tu demain en production ou au service pour liaison chaude ?</t>
  </si>
  <si>
    <t>Construis une réponse professionnelle sur liaison chaude avec indicateur, limite et action corrective.</t>
  </si>
  <si>
    <t>liaison froide</t>
  </si>
  <si>
    <t>Quels signes te permettent de repérer un problème lié à liaison froide, et que corriges-tu ?</t>
  </si>
  <si>
    <t>Explique simplement : liaison froide.</t>
  </si>
  <si>
    <t>Analyse liaison froide en reliant contraintes terrain, sécurité, coût, convives et suivi.</t>
  </si>
  <si>
    <t>Réponse attendue : Prévoir refroidissement, assaisonnement et sécurité. La réponse doit citer une action observable et au moins un contrôle ou un indicateur.</t>
  </si>
  <si>
    <t>Pour liaison froide, je vérifie la fiche, les quantités, le matériel, le temps et le service. Si ce n’est pas faisable en grand volume, je corrige avant.</t>
  </si>
  <si>
    <t>Liaison froide se pilote par fiche technique, rendement, matériel disponible, organisation de poste, contrôle qualité et retour de service.</t>
  </si>
  <si>
    <t>liaison froide, refroidissement, salade, sécurité</t>
  </si>
  <si>
    <t>Faire reformuler en trois temps : ce que je vérifie, ce que je fais, comment je prouve que liaison froide est maîtrisé.</t>
  </si>
  <si>
    <t>Prévoir refroidissement, assaisonnement et sécurité.</t>
  </si>
  <si>
    <t>Situation d’apprentissage : préparation, service ou bilan autour de liaison froide.</t>
  </si>
  <si>
    <t>Quel exemple terrain prouves-tu pour montrer que liaison froide est compris ?</t>
  </si>
  <si>
    <t>Que fais-tu demain en production ou au service pour liaison froide ?</t>
  </si>
  <si>
    <t>Construis une réponse professionnelle sur liaison froide avec indicateur, limite et action corrective.</t>
  </si>
  <si>
    <t>coût portion</t>
  </si>
  <si>
    <t>Analyse comment coût portion influence le menu, la production et l’acceptation des convives.</t>
  </si>
  <si>
    <t>Explique simplement : coût portion.</t>
  </si>
  <si>
    <t>Analyse coût portion en reliant contraintes terrain, sécurité, coût, convives et suivi.</t>
  </si>
  <si>
    <t>Réponse attendue : Relier coût d’achat, rendement et portion servie. La réponse doit citer une action observable et au moins un contrôle ou un indicateur.</t>
  </si>
  <si>
    <t>Pour coût portion, je vérifie la fiche, les quantités, le matériel, le temps et le service. Si ce n’est pas faisable en grand volume, je corrige avant.</t>
  </si>
  <si>
    <t>Coût portion se pilote par fiche technique, rendement, matériel disponible, organisation de poste, contrôle qualité et retour de service.</t>
  </si>
  <si>
    <t>coût portion, rendement, grammage, budget</t>
  </si>
  <si>
    <t>Faire reformuler en trois temps : ce que je vérifie, ce que je fais, comment je prouve que coût portion est maîtrisé.</t>
  </si>
  <si>
    <t>Relier coût d’achat, rendement et portion servie.</t>
  </si>
  <si>
    <t>Situation d’apprentissage : préparation, service ou bilan autour de coût portion.</t>
  </si>
  <si>
    <t>Quel exemple terrain prouves-tu pour montrer que coût portion est compris ?</t>
  </si>
  <si>
    <t>Que fais-tu demain en production ou au service pour coût portion ?</t>
  </si>
  <si>
    <t>Construis une réponse professionnelle sur coût portion avec indicateur, limite et action corrective.</t>
  </si>
  <si>
    <t>rendement cuisson</t>
  </si>
  <si>
    <t>Analyse comment rendement cuisson influence le menu, la production et l’acceptation des convives.</t>
  </si>
  <si>
    <t>Explique simplement : rendement cuisson.</t>
  </si>
  <si>
    <t>Analyse rendement cuisson en reliant contraintes terrain, sécurité, coût, convives et suivi.</t>
  </si>
  <si>
    <t>Réponse attendue : Calculer ou estimer la perte ou prise de poids à la cuisson. La réponse doit citer une action observable et au moins un contrôle ou un indicateur.</t>
  </si>
  <si>
    <t>Pour rendement cuisson, je vérifie la fiche, les quantités, le matériel, le temps et le service. Si ce n’est pas faisable en grand volume, je corrige avant.</t>
  </si>
  <si>
    <t>Rendement cuisson se pilote par fiche technique, rendement, matériel disponible, organisation de poste, contrôle qualité et retour de service.</t>
  </si>
  <si>
    <t>rendement, cuisson, poids, portion</t>
  </si>
  <si>
    <t>Faire reformuler en trois temps : ce que je vérifie, ce que je fais, comment je prouve que rendement cuisson est maîtrisé.</t>
  </si>
  <si>
    <t>Calculer ou estimer la perte ou prise de poids à la cuisson.</t>
  </si>
  <si>
    <t>Situation d’apprentissage : préparation, service ou bilan autour de rendement cuisson.</t>
  </si>
  <si>
    <t>Quel exemple terrain prouves-tu pour montrer que rendement cuisson est compris ?</t>
  </si>
  <si>
    <t>Que fais-tu demain en production ou au service pour rendement cuisson ?</t>
  </si>
  <si>
    <t>Construis une réponse professionnelle sur rendement cuisson avec indicateur, limite et action corrective.</t>
  </si>
  <si>
    <t>matériel disponible</t>
  </si>
  <si>
    <t>Quels signes te permettent de repérer un problème lié à matériel disponible, et que corriges-tu ?</t>
  </si>
  <si>
    <t>Explique simplement : matériel disponible.</t>
  </si>
  <si>
    <t>Analyse matériel disponible en reliant contraintes terrain, sécurité, coût, convives et suivi.</t>
  </si>
  <si>
    <t>Réponse attendue : Adapter une recette au matériel réel de cuisine. La réponse doit citer une action observable et au moins un contrôle ou un indicateur.</t>
  </si>
  <si>
    <t>Pour matériel disponible, je vérifie la fiche, les quantités, le matériel, le temps et le service. Si ce n’est pas faisable en grand volume, je corrige avant.</t>
  </si>
  <si>
    <t>Matériel disponible se pilote par fiche technique, rendement, matériel disponible, organisation de poste, contrôle qualité et retour de service.</t>
  </si>
  <si>
    <t>four, sauteuse, cutter, bac</t>
  </si>
  <si>
    <t>Faire reformuler en trois temps : ce que je vérifie, ce que je fais, comment je prouve que matériel disponible est maîtrisé.</t>
  </si>
  <si>
    <t>Adapter une recette au matériel réel de cuisine.</t>
  </si>
  <si>
    <t>Situation d’apprentissage : préparation, service ou bilan autour de matériel disponible.</t>
  </si>
  <si>
    <t>Quel exemple terrain prouves-tu pour montrer que matériel disponible est compris ?</t>
  </si>
  <si>
    <t>Que fais-tu demain en production ou au service pour matériel disponible ?</t>
  </si>
  <si>
    <t>Construis une réponse professionnelle sur matériel disponible avec indicateur, limite et action corrective.</t>
  </si>
  <si>
    <t>temps équipe</t>
  </si>
  <si>
    <t>Analyse comment temps équipe influence le menu, la production et l’acceptation des convives.</t>
  </si>
  <si>
    <t>Explique simplement : temps équipe.</t>
  </si>
  <si>
    <t>Analyse temps équipe en reliant contraintes terrain, sécurité, coût, convives et suivi.</t>
  </si>
  <si>
    <t>Réponse attendue : Vérifier si la recette est faisable avec l’équipe présente. La réponse doit citer une action observable et au moins un contrôle ou un indicateur.</t>
  </si>
  <si>
    <t>Pour temps équipe, je vérifie la fiche, les quantités, le matériel, le temps et le service. Si ce n’est pas faisable en grand volume, je corrige avant.</t>
  </si>
  <si>
    <t>Temps équipe se pilote par fiche technique, rendement, matériel disponible, organisation de poste, contrôle qualité et retour de service.</t>
  </si>
  <si>
    <t>temps, équipe, planning, production</t>
  </si>
  <si>
    <t>Faire reformuler en trois temps : ce que je vérifie, ce que je fais, comment je prouve que temps équipe est maîtrisé.</t>
  </si>
  <si>
    <t>Vérifier si la recette est faisable avec l’équipe présente.</t>
  </si>
  <si>
    <t>Situation d’apprentissage : préparation, service ou bilan autour de temps équipe.</t>
  </si>
  <si>
    <t>Quel exemple terrain prouves-tu pour montrer que temps équipe est compris ?</t>
  </si>
  <si>
    <t>Que fais-tu demain en production ou au service pour temps équipe ?</t>
  </si>
  <si>
    <t>Construis une réponse professionnelle sur temps équipe avec indicateur, limite et action corrective.</t>
  </si>
  <si>
    <t>allotissement</t>
  </si>
  <si>
    <t>Que fais-tu concrètement en cuisine ou au service pour gérer allotissement ?</t>
  </si>
  <si>
    <t>Explique simplement : allotissement.</t>
  </si>
  <si>
    <t>Analyse allotissement en reliant contraintes terrain, sécurité, coût, convives et suivi.</t>
  </si>
  <si>
    <t>Réponse attendue : Répartir production, conditionnement et service correctement. La réponse doit citer une action observable et au moins un contrôle ou un indicateur.</t>
  </si>
  <si>
    <t>Pour allotissement, je vérifie la fiche, les quantités, le matériel, le temps et le service. Si ce n’est pas faisable en grand volume, je corrige avant.</t>
  </si>
  <si>
    <t>Allotissement se pilote par fiche technique, rendement, matériel disponible, organisation de poste, contrôle qualité et retour de service.</t>
  </si>
  <si>
    <t>allotissement, conditionnement, service, bac</t>
  </si>
  <si>
    <t>Faire reformuler en trois temps : ce que je vérifie, ce que je fais, comment je prouve que allotissement est maîtrisé.</t>
  </si>
  <si>
    <t>Répartir production, conditionnement et service correctement.</t>
  </si>
  <si>
    <t>Situation d’apprentissage : préparation, service ou bilan autour de allotissement.</t>
  </si>
  <si>
    <t>Quel exemple terrain prouves-tu pour montrer que allotissement est compris ?</t>
  </si>
  <si>
    <t>Que fais-tu demain en production ou au service pour allotissement ?</t>
  </si>
  <si>
    <t>Construis une réponse professionnelle sur allotissement avec indicateur, limite et action corrective.</t>
  </si>
  <si>
    <t>cuisson minute impossible</t>
  </si>
  <si>
    <t>Quels signes te permettent de repérer un problème lié à cuisson minute impossible, et que corriges-tu ?</t>
  </si>
  <si>
    <t>Explique simplement : cuisson minute impossible.</t>
  </si>
  <si>
    <t>Analyse cuisson minute impossible en reliant contraintes terrain, sécurité, coût, convives et suivi.</t>
  </si>
  <si>
    <t>Réponse attendue : Adapter une recette qui ne supporte pas l’attente. La réponse doit citer une action observable et au moins un contrôle ou un indicateur.</t>
  </si>
  <si>
    <t>Pour cuisson minute impossible, je vérifie la fiche, les quantités, le matériel, le temps et le service. Si ce n’est pas faisable en grand volume, je corrige avant.</t>
  </si>
  <si>
    <t>Cuisson minute impossible se pilote par fiche technique, rendement, matériel disponible, organisation de poste, contrôle qualité et retour de service.</t>
  </si>
  <si>
    <t>cuisson minute, attente, qualité, process</t>
  </si>
  <si>
    <t>Faire reformuler en trois temps : ce que je vérifie, ce que je fais, comment je prouve que cuisson minute impossible est maîtrisé.</t>
  </si>
  <si>
    <t>Adapter une recette qui ne supporte pas l’attente.</t>
  </si>
  <si>
    <t>Situation d’apprentissage : préparation, service ou bilan autour de cuisson minute impossible.</t>
  </si>
  <si>
    <t>Quel exemple terrain prouves-tu pour montrer que cuisson minute impossible est compris ?</t>
  </si>
  <si>
    <t>Que fais-tu demain en production ou au service pour cuisson minute impossible ?</t>
  </si>
  <si>
    <t>Construis une réponse professionnelle sur cuisson minute impossible avec indicateur, limite et action corrective.</t>
  </si>
  <si>
    <t>portionnage</t>
  </si>
  <si>
    <t>Que fais-tu concrètement en cuisine ou au service pour gérer portionnage ?</t>
  </si>
  <si>
    <t>Explique simplement : portionnage.</t>
  </si>
  <si>
    <t>Analyse portionnage en reliant contraintes terrain, sécurité, coût, convives et suivi.</t>
  </si>
  <si>
    <t>Réponse attendue : Servir une quantité régulière et contrôlée. La réponse doit citer une action observable et au moins un contrôle ou un indicateur.</t>
  </si>
  <si>
    <t>Pour portionnage, je vérifie la fiche, les quantités, le matériel, le temps et le service. Si ce n’est pas faisable en grand volume, je corrige avant.</t>
  </si>
  <si>
    <t>Portionnage se pilote par fiche technique, rendement, matériel disponible, organisation de poste, contrôle qualité et retour de service.</t>
  </si>
  <si>
    <t>portion, louche, grammage, régularité</t>
  </si>
  <si>
    <t>Faire reformuler en trois temps : ce que je vérifie, ce que je fais, comment je prouve que portionnage est maîtrisé.</t>
  </si>
  <si>
    <t>Servir une quantité régulière et contrôlée.</t>
  </si>
  <si>
    <t>Situation d’apprentissage : préparation, service ou bilan autour de portionnage.</t>
  </si>
  <si>
    <t>Quel exemple terrain prouves-tu pour montrer que portionnage est compris ?</t>
  </si>
  <si>
    <t>Que fais-tu demain en production ou au service pour portionnage ?</t>
  </si>
  <si>
    <t>Construis une réponse professionnelle sur portionnage avec indicateur, limite et action corrective.</t>
  </si>
  <si>
    <t>standardisation</t>
  </si>
  <si>
    <t>Comment vérifies-tu que standardisation est maîtrisé et utile pour progresser ?</t>
  </si>
  <si>
    <t>Explique simplement : standardisation.</t>
  </si>
  <si>
    <t>Analyse standardisation en reliant contraintes terrain, sécurité, coût, convives et suivi.</t>
  </si>
  <si>
    <t>Réponse attendue : Stabiliser la recette pour éviter les écarts selon cuisinier. La réponse doit citer une action observable et au moins un contrôle ou un indicateur.</t>
  </si>
  <si>
    <t>Pour standardisation, je vérifie la fiche, les quantités, le matériel, le temps et le service. Si ce n’est pas faisable en grand volume, je corrige avant.</t>
  </si>
  <si>
    <t>Standardisation se pilote par fiche technique, rendement, matériel disponible, organisation de poste, contrôle qualité et retour de service.</t>
  </si>
  <si>
    <t>standard, protocole, régularité, contrôle</t>
  </si>
  <si>
    <t>Faire reformuler en trois temps : ce que je vérifie, ce que je fais, comment je prouve que standardisation est maîtrisé.</t>
  </si>
  <si>
    <t>Stabiliser la recette pour éviter les écarts selon cuisinier.</t>
  </si>
  <si>
    <t>Situation d’apprentissage : préparation, service ou bilan autour de standardisation.</t>
  </si>
  <si>
    <t>Quel exemple terrain prouves-tu pour montrer que standardisation est compris ?</t>
  </si>
  <si>
    <t>Que fais-tu demain en production ou au service pour standardisation ?</t>
  </si>
  <si>
    <t>Construis une réponse professionnelle sur standardisation avec indicateur, limite et action corrective.</t>
  </si>
  <si>
    <t>formation équipe</t>
  </si>
  <si>
    <t>Que fais-tu concrètement en cuisine ou au service pour gérer formation équipe ?</t>
  </si>
  <si>
    <t>Explique simplement : formation équipe.</t>
  </si>
  <si>
    <t>Analyse formation équipe en reliant contraintes terrain, sécurité, coût, convives et suivi.</t>
  </si>
  <si>
    <t>Réponse attendue : Transmettre les points clés de la recette avant production. La réponse doit citer une action observable et au moins un contrôle ou un indicateur.</t>
  </si>
  <si>
    <t>Pour formation équipe, je vérifie la fiche, les quantités, le matériel, le temps et le service. Si ce n’est pas faisable en grand volume, je corrige avant.</t>
  </si>
  <si>
    <t>Formation équipe se pilote par fiche technique, rendement, matériel disponible, organisation de poste, contrôle qualité et retour de service.</t>
  </si>
  <si>
    <t>brief, consigne, équipe, contrôle</t>
  </si>
  <si>
    <t>Faire reformuler en trois temps : ce que je vérifie, ce que je fais, comment je prouve que formation équipe est maîtrisé.</t>
  </si>
  <si>
    <t>Transmettre les points clés de la recette avant production.</t>
  </si>
  <si>
    <t>Situation d’apprentissage : préparation, service ou bilan autour de formation équipe.</t>
  </si>
  <si>
    <t>Quel exemple terrain prouves-tu pour montrer que formation équipe est compris ?</t>
  </si>
  <si>
    <t>Que fais-tu demain en production ou au service pour formation équipe ?</t>
  </si>
  <si>
    <t>Construis une réponse professionnelle sur formation équipe avec indicateur, limite et action corrective.</t>
  </si>
  <si>
    <t>approvisionnement</t>
  </si>
  <si>
    <t>Analyse comment approvisionnement influence le menu, la production et l’acceptation des convives.</t>
  </si>
  <si>
    <t>Explique simplement : approvisionnement.</t>
  </si>
  <si>
    <t>Analyse approvisionnement en reliant contraintes terrain, sécurité, coût, convives et suivi.</t>
  </si>
  <si>
    <t>Réponse attendue : Sécuriser achat, disponibilité et saison. La réponse doit citer une action observable et au moins un contrôle ou un indicateur.</t>
  </si>
  <si>
    <t>Pour approvisionnement, je vérifie la fiche, les quantités, le matériel, le temps et le service. Si ce n’est pas faisable en grand volume, je corrige avant.</t>
  </si>
  <si>
    <t>Approvisionnement se pilote par fiche technique, rendement, matériel disponible, organisation de poste, contrôle qualité et retour de service.</t>
  </si>
  <si>
    <t>achat, rupture, saison, fournisseur</t>
  </si>
  <si>
    <t>Faire reformuler en trois temps : ce que je vérifie, ce que je fais, comment je prouve que approvisionnement est maîtrisé.</t>
  </si>
  <si>
    <t>Sécuriser achat, disponibilité et saison.</t>
  </si>
  <si>
    <t>Situation d’apprentissage : préparation, service ou bilan autour de approvisionnement.</t>
  </si>
  <si>
    <t>Quel exemple terrain prouves-tu pour montrer que approvisionnement est compris ?</t>
  </si>
  <si>
    <t>Que fais-tu demain en production ou au service pour approvisionnement ?</t>
  </si>
  <si>
    <t>Construis une réponse professionnelle sur approvisionnement avec indicateur, limite et action corrective.</t>
  </si>
  <si>
    <t>stock sec</t>
  </si>
  <si>
    <t>Que fais-tu concrètement en cuisine ou au service pour gérer stock sec ?</t>
  </si>
  <si>
    <t>Explique simplement : stock sec.</t>
  </si>
  <si>
    <t>Analyse stock sec en reliant contraintes terrain, sécurité, coût, convives et suivi.</t>
  </si>
  <si>
    <t>Réponse attendue : Gérer les légumineuses et céréales en réserve. La réponse doit citer une action observable et au moins un contrôle ou un indicateur.</t>
  </si>
  <si>
    <t>Pour stock sec, je vérifie la fiche, les quantités, le matériel, le temps et le service. Si ce n’est pas faisable en grand volume, je corrige avant.</t>
  </si>
  <si>
    <t>Stock sec se pilote par fiche technique, rendement, matériel disponible, organisation de poste, contrôle qualité et retour de service.</t>
  </si>
  <si>
    <t>stock, DLC, rotation, légumineuse</t>
  </si>
  <si>
    <t>Faire reformuler en trois temps : ce que je vérifie, ce que je fais, comment je prouve que stock sec est maîtrisé.</t>
  </si>
  <si>
    <t>Gérer les légumineuses et céréales en réserve.</t>
  </si>
  <si>
    <t>Situation d’apprentissage : préparation, service ou bilan autour de stock sec.</t>
  </si>
  <si>
    <t>Quel exemple terrain prouves-tu pour montrer que stock sec est compris ?</t>
  </si>
  <si>
    <t>Que fais-tu demain en production ou au service pour stock sec ?</t>
  </si>
  <si>
    <t>Construis une réponse professionnelle sur stock sec avec indicateur, limite et action corrective.</t>
  </si>
  <si>
    <t>stock frais</t>
  </si>
  <si>
    <t>Que fais-tu concrètement en cuisine ou au service pour gérer stock frais ?</t>
  </si>
  <si>
    <t>Explique simplement : stock frais.</t>
  </si>
  <si>
    <t>Analyse stock frais en reliant contraintes terrain, sécurité, coût, convives et suivi.</t>
  </si>
  <si>
    <t>Réponse attendue : Gérer légumes, herbes et sauces fragiles. La réponse doit citer une action observable et au moins un contrôle ou un indicateur.</t>
  </si>
  <si>
    <t>Pour stock frais, je vérifie la fiche, les quantités, le matériel, le temps et le service. Si ce n’est pas faisable en grand volume, je corrige avant.</t>
  </si>
  <si>
    <t>Stock frais se pilote par fiche technique, rendement, matériel disponible, organisation de poste, contrôle qualité et retour de service.</t>
  </si>
  <si>
    <t>stock frais, DLC, herbes, légumes</t>
  </si>
  <si>
    <t>Faire reformuler en trois temps : ce que je vérifie, ce que je fais, comment je prouve que stock frais est maîtrisé.</t>
  </si>
  <si>
    <t>Gérer légumes, herbes et sauces fragiles.</t>
  </si>
  <si>
    <t>Situation d’apprentissage : préparation, service ou bilan autour de stock frais.</t>
  </si>
  <si>
    <t>Quel exemple terrain prouves-tu pour montrer que stock frais est compris ?</t>
  </si>
  <si>
    <t>Que fais-tu demain en production ou au service pour stock frais ?</t>
  </si>
  <si>
    <t>Construis une réponse professionnelle sur stock frais avec indicateur, limite et action corrective.</t>
  </si>
  <si>
    <t>substitution validée</t>
  </si>
  <si>
    <t>Quels signes te permettent de repérer un problème lié à substitution validée, et que corriges-tu ?</t>
  </si>
  <si>
    <t>Explique simplement : substitution validée.</t>
  </si>
  <si>
    <t>Analyse substitution validée en reliant contraintes terrain, sécurité, coût, convives et suivi.</t>
  </si>
  <si>
    <t>Réponse attendue : Remplacer un ingrédient sans casser allergène, coût ou goût. La réponse doit citer une action observable et au moins un contrôle ou un indicateur.</t>
  </si>
  <si>
    <t>Pour substitution validée, je vérifie la fiche, les quantités, le matériel, le temps et le service. Si ce n’est pas faisable en grand volume, je corrige avant.</t>
  </si>
  <si>
    <t>Substitution validée se pilote par fiche technique, rendement, matériel disponible, organisation de poste, contrôle qualité et retour de service.</t>
  </si>
  <si>
    <t>substitution, validée, allergène, coût</t>
  </si>
  <si>
    <t>Faire reformuler en trois temps : ce que je vérifie, ce que je fais, comment je prouve que substitution validée est maîtrisé.</t>
  </si>
  <si>
    <t>Remplacer un ingrédient sans casser allergène, coût ou goût.</t>
  </si>
  <si>
    <t>Situation d’apprentissage : préparation, service ou bilan autour de substitution validée.</t>
  </si>
  <si>
    <t>Quel exemple terrain prouves-tu pour montrer que substitution validée est compris ?</t>
  </si>
  <si>
    <t>Que fais-tu demain en production ou au service pour substitution validée ?</t>
  </si>
  <si>
    <t>Construis une réponse professionnelle sur substitution validée avec indicateur, limite et action corrective.</t>
  </si>
  <si>
    <t>test petite quantité</t>
  </si>
  <si>
    <t>Que fais-tu concrètement en cuisine ou au service pour gérer test petite quantité ?</t>
  </si>
  <si>
    <t>Explique simplement : test petite quantité.</t>
  </si>
  <si>
    <t>Analyse test petite quantité en reliant contraintes terrain, sécurité, coût, convives et suivi.</t>
  </si>
  <si>
    <t>Réponse attendue : Tester avant de passer en grande production. La réponse doit citer une action observable et au moins un contrôle ou un indicateur.</t>
  </si>
  <si>
    <t>Pour test petite quantité, je vérifie la fiche, les quantités, le matériel, le temps et le service. Si ce n’est pas faisable en grand volume, je corrige avant.</t>
  </si>
  <si>
    <t>Test petite quantité se pilote par fiche technique, rendement, matériel disponible, organisation de poste, contrôle qualité et retour de service.</t>
  </si>
  <si>
    <t>test, petite quantité, essai, correction</t>
  </si>
  <si>
    <t>Faire reformuler en trois temps : ce que je vérifie, ce que je fais, comment je prouve que test petite quantité est maîtrisé.</t>
  </si>
  <si>
    <t>Tester avant de passer en grande production.</t>
  </si>
  <si>
    <t>Situation d’apprentissage : préparation, service ou bilan autour de test petite quantité.</t>
  </si>
  <si>
    <t>Quel exemple terrain prouves-tu pour montrer que test petite quantité est compris ?</t>
  </si>
  <si>
    <t>Que fais-tu demain en production ou au service pour test petite quantité ?</t>
  </si>
  <si>
    <t>Construis une réponse professionnelle sur test petite quantité avec indicateur, limite et action corrective.</t>
  </si>
  <si>
    <t>montée en charge</t>
  </si>
  <si>
    <t>Analyse comment montée en charge influence le menu, la production et l’acceptation des convives.</t>
  </si>
  <si>
    <t>Explique simplement : montée en charge.</t>
  </si>
  <si>
    <t>Analyse montée en charge en reliant contraintes terrain, sécurité, coût, convives et suivi.</t>
  </si>
  <si>
    <t>Réponse attendue : Passer d’un essai à plusieurs centaines de repas. La réponse doit citer une action observable et au moins un contrôle ou un indicateur.</t>
  </si>
  <si>
    <t>Pour montée en charge, je vérifie la fiche, les quantités, le matériel, le temps et le service. Si ce n’est pas faisable en grand volume, je corrige avant.</t>
  </si>
  <si>
    <t>Montée en charge se pilote par fiche technique, rendement, matériel disponible, organisation de poste, contrôle qualité et retour de service.</t>
  </si>
  <si>
    <t>montée charge, quantité, process, contrôle</t>
  </si>
  <si>
    <t>Faire reformuler en trois temps : ce que je vérifie, ce que je fais, comment je prouve que montée en charge est maîtrisé.</t>
  </si>
  <si>
    <t>Passer d’un essai à plusieurs centaines de repas.</t>
  </si>
  <si>
    <t>Situation d’apprentissage : préparation, service ou bilan autour de montée en charge.</t>
  </si>
  <si>
    <t>Quel exemple terrain prouves-tu pour montrer que montée en charge est compris ?</t>
  </si>
  <si>
    <t>Que fais-tu demain en production ou au service pour montée en charge ?</t>
  </si>
  <si>
    <t>Construis une réponse professionnelle sur montée en charge avec indicateur, limite et action corrective.</t>
  </si>
  <si>
    <t>conditionnement</t>
  </si>
  <si>
    <t>Que fais-tu concrètement en cuisine ou au service pour gérer conditionnement ?</t>
  </si>
  <si>
    <t>Explique simplement : conditionnement.</t>
  </si>
  <si>
    <t>Analyse conditionnement en reliant contraintes terrain, sécurité, coût, convives et suivi.</t>
  </si>
  <si>
    <t>Réponse attendue : Préserver qualité et température au conditionnement. La réponse doit citer une action observable et au moins un contrôle ou un indicateur.</t>
  </si>
  <si>
    <t>Pour conditionnement, je vérifie la fiche, les quantités, le matériel, le temps et le service. Si ce n’est pas faisable en grand volume, je corrige avant.</t>
  </si>
  <si>
    <t>Conditionnement se pilote par fiche technique, rendement, matériel disponible, organisation de poste, contrôle qualité et retour de service.</t>
  </si>
  <si>
    <t>conditionnement, bac, température, qualité</t>
  </si>
  <si>
    <t>Faire reformuler en trois temps : ce que je vérifie, ce que je fais, comment je prouve que conditionnement est maîtrisé.</t>
  </si>
  <si>
    <t>Préserver qualité et température au conditionnement.</t>
  </si>
  <si>
    <t>Situation d’apprentissage : préparation, service ou bilan autour de conditionnement.</t>
  </si>
  <si>
    <t>Quel exemple terrain prouves-tu pour montrer que conditionnement est compris ?</t>
  </si>
  <si>
    <t>Que fais-tu demain en production ou au service pour conditionnement ?</t>
  </si>
  <si>
    <t>Construis une réponse professionnelle sur conditionnement avec indicateur, limite et action corrective.</t>
  </si>
  <si>
    <t>transport</t>
  </si>
  <si>
    <t>Quels signes te permettent de repérer un problème lié à transport, et que corriges-tu ?</t>
  </si>
  <si>
    <t>Explique simplement : transport.</t>
  </si>
  <si>
    <t>Analyse transport en reliant contraintes terrain, sécurité, coût, convives et suivi.</t>
  </si>
  <si>
    <t>Réponse attendue : Identifier les risques si le plat est transporté. La réponse doit citer une action observable et au moins un contrôle ou un indicateur.</t>
  </si>
  <si>
    <t>Pour transport, je vérifie la fiche, les quantités, le matériel, le temps et le service. Si ce n’est pas faisable en grand volume, je corrige avant.</t>
  </si>
  <si>
    <t>Transport se pilote par fiche technique, rendement, matériel disponible, organisation de poste, contrôle qualité et retour de service.</t>
  </si>
  <si>
    <t>transport, température, texture, sauce</t>
  </si>
  <si>
    <t>Faire reformuler en trois temps : ce que je vérifie, ce que je fais, comment je prouve que transport est maîtrisé.</t>
  </si>
  <si>
    <t>Identifier les risques si le plat est transporté.</t>
  </si>
  <si>
    <t>LOGISTIQUE</t>
  </si>
  <si>
    <t>Situation d’apprentissage : préparation, service ou bilan autour de transport.</t>
  </si>
  <si>
    <t>Quel exemple terrain prouves-tu pour montrer que transport est compris ?</t>
  </si>
  <si>
    <t>Que fais-tu demain en production ou au service pour transport ?</t>
  </si>
  <si>
    <t>Construis une réponse professionnelle sur transport avec indicateur, limite et action corrective.</t>
  </si>
  <si>
    <t>remise en température</t>
  </si>
  <si>
    <t>Quels signes te permettent de repérer un problème lié à remise en température, et que corriges-tu ?</t>
  </si>
  <si>
    <t>Explique simplement : remise en température.</t>
  </si>
  <si>
    <t>Analyse remise en température en reliant contraintes terrain, sécurité, coût, convives et suivi.</t>
  </si>
  <si>
    <t>Réponse attendue : Prévoir effet de remise en température sur texture et sécurité. La réponse doit citer une action observable et au moins un contrôle ou un indicateur.</t>
  </si>
  <si>
    <t>Pour remise en température, je vérifie la fiche, les quantités, le matériel, le temps et le service. Si ce n’est pas faisable en grand volume, je corrige avant.</t>
  </si>
  <si>
    <t>Remise en température se pilote par fiche technique, rendement, matériel disponible, organisation de poste, contrôle qualité et retour de service.</t>
  </si>
  <si>
    <t>remise température, texture, HACCP, sauce</t>
  </si>
  <si>
    <t>Faire reformuler en trois temps : ce que je vérifie, ce que je fais, comment je prouve que remise en température est maîtrisé.</t>
  </si>
  <si>
    <t>Prévoir effet de remise en température sur texture et sécurité.</t>
  </si>
  <si>
    <t>Situation d’apprentissage : préparation, service ou bilan autour de remise en température.</t>
  </si>
  <si>
    <t>Quel exemple terrain prouves-tu pour montrer que remise en température est compris ?</t>
  </si>
  <si>
    <t>Que fais-tu demain en production ou au service pour remise en température ?</t>
  </si>
  <si>
    <t>Construis une réponse professionnelle sur remise en température avec indicateur, limite et action corrective.</t>
  </si>
  <si>
    <t>organisation poste</t>
  </si>
  <si>
    <t>Que fais-tu concrètement en cuisine ou au service pour gérer organisation poste ?</t>
  </si>
  <si>
    <t>Explique simplement : organisation poste.</t>
  </si>
  <si>
    <t>Analyse organisation poste en reliant contraintes terrain, sécurité, coût, convives et suivi.</t>
  </si>
  <si>
    <t>Réponse attendue : Mettre le poste en ordre pour limiter erreurs et pertes de temps. La réponse doit citer une action observable et au moins un contrôle ou un indicateur.</t>
  </si>
  <si>
    <t>Pour organisation poste, je vérifie la fiche, les quantités, le matériel, le temps et le service. Si ce n’est pas faisable en grand volume, je corrige avant.</t>
  </si>
  <si>
    <t>Organisation poste se pilote par fiche technique, rendement, matériel disponible, organisation de poste, contrôle qualité et retour de service.</t>
  </si>
  <si>
    <t>poste, ordre, matériel, hygiène</t>
  </si>
  <si>
    <t>Faire reformuler en trois temps : ce que je vérifie, ce que je fais, comment je prouve que organisation poste est maîtrisé.</t>
  </si>
  <si>
    <t>Mettre le poste en ordre pour limiter erreurs et pertes de temps.</t>
  </si>
  <si>
    <t>Situation d’apprentissage : préparation, service ou bilan autour de organisation poste.</t>
  </si>
  <si>
    <t>Quel exemple terrain prouves-tu pour montrer que organisation poste est compris ?</t>
  </si>
  <si>
    <t>Que fais-tu demain en production ou au service pour organisation poste ?</t>
  </si>
  <si>
    <t>Construis une réponse professionnelle sur organisation poste avec indicateur, limite et action corrective.</t>
  </si>
  <si>
    <t>hygiène process</t>
  </si>
  <si>
    <t>Que fais-tu concrètement en cuisine ou au service pour gérer hygiène process ?</t>
  </si>
  <si>
    <t>Explique simplement : hygiène process.</t>
  </si>
  <si>
    <t>Analyse hygiène process en reliant contraintes terrain, sécurité, coût, convives et suivi.</t>
  </si>
  <si>
    <t>Réponse attendue : Intégrer nettoyage et séparation dans le process. La réponse doit citer une action observable et au moins un contrôle ou un indicateur.</t>
  </si>
  <si>
    <t>Pour hygiène process, je vérifie la fiche, les quantités, le matériel, le temps et le service. Si ce n’est pas faisable en grand volume, je corrige avant.</t>
  </si>
  <si>
    <t>Hygiène process se pilote par fiche technique, rendement, matériel disponible, organisation de poste, contrôle qualité et retour de service.</t>
  </si>
  <si>
    <t>hygiène, nettoyage, séparation, contamination</t>
  </si>
  <si>
    <t>Faire reformuler en trois temps : ce que je vérifie, ce que je fais, comment je prouve que hygiène process est maîtrisé.</t>
  </si>
  <si>
    <t>Intégrer nettoyage et séparation dans le process.</t>
  </si>
  <si>
    <t>Situation d’apprentissage : préparation, service ou bilan autour de hygiène process.</t>
  </si>
  <si>
    <t>Quel exemple terrain prouves-tu pour montrer que hygiène process est compris ?</t>
  </si>
  <si>
    <t>Que fais-tu demain en production ou au service pour hygiène process ?</t>
  </si>
  <si>
    <t>Construis une réponse professionnelle sur hygiène process avec indicateur, limite et action corrective.</t>
  </si>
  <si>
    <t>production mixée</t>
  </si>
  <si>
    <t>Analyse comment production mixée influence le menu, la production et l’acceptation des convives.</t>
  </si>
  <si>
    <t>Explique simplement : production mixée.</t>
  </si>
  <si>
    <t>Analyse production mixée en reliant contraintes terrain, sécurité, coût, convives et suivi.</t>
  </si>
  <si>
    <t>Réponse attendue : Adapter recette végétale à une texture mixée stable. La réponse doit citer une action observable et au moins un contrôle ou un indicateur.</t>
  </si>
  <si>
    <t>Pour production mixée, je vérifie la fiche, les quantités, le matériel, le temps et le service. Si ce n’est pas faisable en grand volume, je corrige avant.</t>
  </si>
  <si>
    <t>Production mixée se pilote par fiche technique, rendement, matériel disponible, organisation de poste, contrôle qualité et retour de service.</t>
  </si>
  <si>
    <t>mixé, texture, enrichissement, stabilité</t>
  </si>
  <si>
    <t>Faire reformuler en trois temps : ce que je vérifie, ce que je fais, comment je prouve que production mixée est maîtrisé.</t>
  </si>
  <si>
    <t>Adapter recette végétale à une texture mixée stable.</t>
  </si>
  <si>
    <t>Situation d’apprentissage : préparation, service ou bilan autour de production mixée.</t>
  </si>
  <si>
    <t>Quel exemple terrain prouves-tu pour montrer que production mixée est compris ?</t>
  </si>
  <si>
    <t>Que fais-tu demain en production ou au service pour production mixée ?</t>
  </si>
  <si>
    <t>Construis une réponse professionnelle sur production mixée avec indicateur, limite et action corrective.</t>
  </si>
  <si>
    <t>production dimanche</t>
  </si>
  <si>
    <t>Analyse comment production dimanche influence le menu, la production et l’acceptation des convives.</t>
  </si>
  <si>
    <t>Explique simplement : production dimanche.</t>
  </si>
  <si>
    <t>Analyse production dimanche en reliant contraintes terrain, sécurité, coût, convives et suivi.</t>
  </si>
  <si>
    <t>Réponse attendue : Adapter effectif, volume et présentation aux pics d’activité. La réponse doit citer une action observable et au moins un contrôle ou un indicateur.</t>
  </si>
  <si>
    <t>Pour production dimanche, je vérifie la fiche, les quantités, le matériel, le temps et le service. Si ce n’est pas faisable en grand volume, je corrige avant.</t>
  </si>
  <si>
    <t>Production dimanche se pilote par fiche technique, rendement, matériel disponible, organisation de poste, contrôle qualité et retour de service.</t>
  </si>
  <si>
    <t>dimanche, volume, effectif, service</t>
  </si>
  <si>
    <t>Faire reformuler en trois temps : ce que je vérifie, ce que je fais, comment je prouve que production dimanche est maîtrisé.</t>
  </si>
  <si>
    <t>Adapter effectif, volume et présentation aux pics d’activité.</t>
  </si>
  <si>
    <t>Situation d’apprentissage : préparation, service ou bilan autour de production dimanche.</t>
  </si>
  <si>
    <t>Quel exemple terrain prouves-tu pour montrer que production dimanche est compris ?</t>
  </si>
  <si>
    <t>Que fais-tu demain en production ou au service pour production dimanche ?</t>
  </si>
  <si>
    <t>Construis une réponse professionnelle sur production dimanche avec indicateur, limite et action corrective.</t>
  </si>
  <si>
    <t>fiche allergène</t>
  </si>
  <si>
    <t>Que fais-tu concrètement en cuisine ou au service pour gérer fiche allergène ?</t>
  </si>
  <si>
    <t>Explique simplement : fiche allergène.</t>
  </si>
  <si>
    <t>Analyse fiche allergène en reliant contraintes terrain, sécurité, coût, convives et suivi.</t>
  </si>
  <si>
    <t>Réponse attendue : Renseigner allergènes dès la conception de la recette. La réponse doit citer une action observable et au moins un contrôle ou un indicateur.</t>
  </si>
  <si>
    <t>Pour fiche allergène, je vérifie la fiche, les quantités, le matériel, le temps et le service. Si ce n’est pas faisable en grand volume, je corrige avant.</t>
  </si>
  <si>
    <t>Fiche allergène se pilote par fiche technique, rendement, matériel disponible, organisation de poste, contrôle qualité et retour de service.</t>
  </si>
  <si>
    <t>fiche allergène, recette, contrôle, affichage</t>
  </si>
  <si>
    <t>Faire reformuler en trois temps : ce que je vérifie, ce que je fais, comment je prouve que fiche allergène est maîtrisé.</t>
  </si>
  <si>
    <t>Renseigner allergènes dès la conception de la recette.</t>
  </si>
  <si>
    <t>Situation d’apprentissage : préparation, service ou bilan autour de fiche allergène.</t>
  </si>
  <si>
    <t>Quel exemple terrain prouves-tu pour montrer que fiche allergène est compris ?</t>
  </si>
  <si>
    <t>Que fais-tu demain en production ou au service pour fiche allergène ?</t>
  </si>
  <si>
    <t>Construis une réponse professionnelle sur fiche allergène avec indicateur, limite et action corrective.</t>
  </si>
  <si>
    <t>amélioration process</t>
  </si>
  <si>
    <t>Comment vérifies-tu que amélioration process est maîtrisé et utile pour progresser ?</t>
  </si>
  <si>
    <t>Explique simplement : amélioration process.</t>
  </si>
  <si>
    <t>Analyse amélioration process en reliant contraintes terrain, sécurité, coût, convives et suivi.</t>
  </si>
  <si>
    <t>Réponse attendue : Modifier la méthode après retour production ou service. La réponse doit citer une action observable et au moins un contrôle ou un indicateur.</t>
  </si>
  <si>
    <t>Pour amélioration process, je vérifie la fiche, les quantités, le matériel, le temps et le service. Si ce n’est pas faisable en grand volume, je corrige avant.</t>
  </si>
  <si>
    <t>Amélioration process se pilote par fiche technique, rendement, matériel disponible, organisation de poste, contrôle qualité et retour de service.</t>
  </si>
  <si>
    <t>process, retour, correction, amélioration</t>
  </si>
  <si>
    <t>Faire reformuler en trois temps : ce que je vérifie, ce que je fais, comment je prouve que amélioration process est maîtrisé.</t>
  </si>
  <si>
    <t>Modifier la méthode après retour production ou service.</t>
  </si>
  <si>
    <t>AMÉLIORATION</t>
  </si>
  <si>
    <t>Situation d’apprentissage : préparation, service ou bilan autour de amélioration process.</t>
  </si>
  <si>
    <t>Quel exemple terrain prouves-tu pour montrer que amélioration process est compris ?</t>
  </si>
  <si>
    <t>Que fais-tu demain en production ou au service pour amélioration process ?</t>
  </si>
  <si>
    <t>Construis une réponse professionnelle sur amélioration process avec indicateur, limite et action corrective.</t>
  </si>
  <si>
    <t>taux de prise</t>
  </si>
  <si>
    <t>Explique avec tes mots l’intérêt de taux de prise dans une offre alimentaire de collectivité.</t>
  </si>
  <si>
    <t>Explique simplement : taux de prise.</t>
  </si>
  <si>
    <t>Analyse taux de prise en reliant contraintes terrain, sécurité, coût, convives et suivi.</t>
  </si>
  <si>
    <t>Réponse attendue : Définir combien de convives choisissent le plat. La réponse doit citer une action observable et au moins un contrôle ou un indicateur.</t>
  </si>
  <si>
    <t>Pour taux de prise, je note ce qui s’est passé : prises, restes, avis et problème rencontré. Ensuite je garde, je modifie ou j’arrête la recette.</t>
  </si>
  <si>
    <t>Taux de prise doit produire une décision : reconduction, correction, retrait ou nouvel essai, à partir d’indicateurs mesurés et tracés.</t>
  </si>
  <si>
    <t>taux de prise, choix, convives, self</t>
  </si>
  <si>
    <t>PRODUCTION,CONVIVES</t>
  </si>
  <si>
    <t>Erreur fréquente : se contenter d’une impression sans mesure, ou répondre par une phrase générale sans geste observable.</t>
  </si>
  <si>
    <t>Faire reformuler en trois temps : ce que je vérifie, ce que je fais, comment je prouve que taux de prise est maîtrisé.</t>
  </si>
  <si>
    <t>Définir combien de convives choisissent le plat.</t>
  </si>
  <si>
    <t>Situation d’apprentissage : préparation, service ou bilan autour de taux de prise.</t>
  </si>
  <si>
    <t>noter, mesurer, comparer, corriger, refaire</t>
  </si>
  <si>
    <t>indicateur, tableau de bord, tendance, action corrective, preuve terrain</t>
  </si>
  <si>
    <t>Quel exemple terrain prouves-tu pour montrer que taux de prise est compris ?</t>
  </si>
  <si>
    <t>Que fais-tu demain en production ou au service pour taux de prise ?</t>
  </si>
  <si>
    <t>Construis une réponse professionnelle sur taux de prise avec indicateur, limite et action corrective.</t>
  </si>
  <si>
    <t>gaspillage</t>
  </si>
  <si>
    <t>Explique avec tes mots l’intérêt de gaspillage dans une offre alimentaire de collectivité.</t>
  </si>
  <si>
    <t>Explique simplement : gaspillage.</t>
  </si>
  <si>
    <t>Analyse gaspillage en reliant contraintes terrain, sécurité, coût, convives et suivi.</t>
  </si>
  <si>
    <t>Réponse attendue : Mesurer ce qui revient et ce qui est jeté. La réponse doit citer une action observable et au moins un contrôle ou un indicateur.</t>
  </si>
  <si>
    <t>Pour gaspillage, je note ce qui s’est passé : prises, restes, avis et problème rencontré. Ensuite je garde, je modifie ou j’arrête la recette.</t>
  </si>
  <si>
    <t>Gaspillage doit produire une décision : reconduction, correction, retrait ou nouvel essai, à partir d’indicateurs mesurés et tracés.</t>
  </si>
  <si>
    <t>gaspillage, reste, pesée, retour</t>
  </si>
  <si>
    <t>Faire reformuler en trois temps : ce que je vérifie, ce que je fais, comment je prouve que gaspillage est maîtrisé.</t>
  </si>
  <si>
    <t>Mesurer ce qui revient et ce qui est jeté.</t>
  </si>
  <si>
    <t>Situation d’apprentissage : préparation, service ou bilan autour de gaspillage.</t>
  </si>
  <si>
    <t>Quel exemple terrain prouves-tu pour montrer que gaspillage est compris ?</t>
  </si>
  <si>
    <t>Que fais-tu demain en production ou au service pour gaspillage ?</t>
  </si>
  <si>
    <t>Construis une réponse professionnelle sur gaspillage avec indicateur, limite et action corrective.</t>
  </si>
  <si>
    <t>Que fais-tu concrètement en cuisine ou au service pour gérer satisfaction ?</t>
  </si>
  <si>
    <t>Réponse attendue : Recueillir un avis simple et exploitable. La réponse doit citer une action observable et au moins un contrôle ou un indicateur.</t>
  </si>
  <si>
    <t>Pour satisfaction, je note ce qui s’est passé : prises, restes, avis et problème rencontré. Ensuite je garde, je modifie ou j’arrête la recette.</t>
  </si>
  <si>
    <t>Satisfaction doit produire une décision : reconduction, correction, retrait ou nouvel essai, à partir d’indicateurs mesurés et tracés.</t>
  </si>
  <si>
    <t>satisfaction, questionnaire, avis, note</t>
  </si>
  <si>
    <t>Recueillir un avis simple et exploitable.</t>
  </si>
  <si>
    <t>coût réel</t>
  </si>
  <si>
    <t>Analyse comment coût réel influence le menu, la production et l’acceptation des convives.</t>
  </si>
  <si>
    <t>Explique simplement : coût réel.</t>
  </si>
  <si>
    <t>Analyse coût réel en reliant contraintes terrain, sécurité, coût, convives et suivi.</t>
  </si>
  <si>
    <t>Réponse attendue : Comparer coût prévu et coût réel après production. La réponse doit citer une action observable et au moins un contrôle ou un indicateur.</t>
  </si>
  <si>
    <t>Pour coût réel, je note ce qui s’est passé : prises, restes, avis et problème rencontré. Ensuite je garde, je modifie ou j’arrête la recette.</t>
  </si>
  <si>
    <t>Coût réel doit produire une décision : reconduction, correction, retrait ou nouvel essai, à partir d’indicateurs mesurés et tracés.</t>
  </si>
  <si>
    <t>coût réel, prévu, écart, budget</t>
  </si>
  <si>
    <t>Faire reformuler en trois temps : ce que je vérifie, ce que je fais, comment je prouve que coût réel est maîtrisé.</t>
  </si>
  <si>
    <t>Comparer coût prévu et coût réel après production.</t>
  </si>
  <si>
    <t>Situation d’apprentissage : préparation, service ou bilan autour de coût réel.</t>
  </si>
  <si>
    <t>Quel exemple terrain prouves-tu pour montrer que coût réel est compris ?</t>
  </si>
  <si>
    <t>Que fais-tu demain en production ou au service pour coût réel ?</t>
  </si>
  <si>
    <t>Construis une réponse professionnelle sur coût réel avec indicateur, limite et action corrective.</t>
  </si>
  <si>
    <t>écart grammage</t>
  </si>
  <si>
    <t>Quels signes te permettent de repérer un problème lié à écart grammage, et que corriges-tu ?</t>
  </si>
  <si>
    <t>Explique simplement : écart grammage.</t>
  </si>
  <si>
    <t>Analyse écart grammage en reliant contraintes terrain, sécurité, coût, convives et suivi.</t>
  </si>
  <si>
    <t>Réponse attendue : Repérer un problème de portion ou rendement. La réponse doit citer une action observable et au moins un contrôle ou un indicateur.</t>
  </si>
  <si>
    <t>Pour écart grammage, je note ce qui s’est passé : prises, restes, avis et problème rencontré. Ensuite je garde, je modifie ou j’arrête la recette.</t>
  </si>
  <si>
    <t>Écart grammage doit produire une décision : reconduction, correction, retrait ou nouvel essai, à partir d’indicateurs mesurés et tracés.</t>
  </si>
  <si>
    <t>grammage, écart, portion, rendement</t>
  </si>
  <si>
    <t>Faire reformuler en trois temps : ce que je vérifie, ce que je fais, comment je prouve que écart grammage est maîtrisé.</t>
  </si>
  <si>
    <t>Repérer un problème de portion ou rendement.</t>
  </si>
  <si>
    <t>CONTRÔLE</t>
  </si>
  <si>
    <t>Situation d’apprentissage : préparation, service ou bilan autour de écart grammage.</t>
  </si>
  <si>
    <t>Quel exemple terrain prouves-tu pour montrer que écart grammage est compris ?</t>
  </si>
  <si>
    <t>Que fais-tu demain en production ou au service pour écart grammage ?</t>
  </si>
  <si>
    <t>Construis une réponse professionnelle sur écart grammage avec indicateur, limite et action corrective.</t>
  </si>
  <si>
    <t>retour équipe</t>
  </si>
  <si>
    <t>Que fais-tu concrètement en cuisine ou au service pour gérer retour équipe ?</t>
  </si>
  <si>
    <t>Explique simplement : retour équipe.</t>
  </si>
  <si>
    <t>Analyse retour équipe en reliant contraintes terrain, sécurité, coût, convives et suivi.</t>
  </si>
  <si>
    <t>Réponse attendue : Utiliser le retour cuisine/service pour corriger. La réponse doit citer une action observable et au moins un contrôle ou un indicateur.</t>
  </si>
  <si>
    <t>Pour retour équipe, je note ce qui s’est passé : prises, restes, avis et problème rencontré. Ensuite je garde, je modifie ou j’arrête la recette.</t>
  </si>
  <si>
    <t>Retour équipe doit produire une décision : reconduction, correction, retrait ou nouvel essai, à partir d’indicateurs mesurés et tracés.</t>
  </si>
  <si>
    <t>retour équipe, cuisine, service, correction</t>
  </si>
  <si>
    <t>Faire reformuler en trois temps : ce que je vérifie, ce que je fais, comment je prouve que retour équipe est maîtrisé.</t>
  </si>
  <si>
    <t>Utiliser le retour cuisine/service pour corriger.</t>
  </si>
  <si>
    <t>Situation d’apprentissage : préparation, service ou bilan autour de retour équipe.</t>
  </si>
  <si>
    <t>Quel exemple terrain prouves-tu pour montrer que retour équipe est compris ?</t>
  </si>
  <si>
    <t>Que fais-tu demain en production ou au service pour retour équipe ?</t>
  </si>
  <si>
    <t>Construis une réponse professionnelle sur retour équipe avec indicateur, limite et action corrective.</t>
  </si>
  <si>
    <t>retour convives</t>
  </si>
  <si>
    <t>Que fais-tu concrètement en cuisine ou au service pour gérer retour convives ?</t>
  </si>
  <si>
    <t>Explique simplement : retour convives.</t>
  </si>
  <si>
    <t>Analyse retour convives en reliant contraintes terrain, sécurité, coût, convives et suivi.</t>
  </si>
  <si>
    <t>Réponse attendue : Distinguer impression isolée et tendance réelle. La réponse doit citer une action observable et au moins un contrôle ou un indicateur.</t>
  </si>
  <si>
    <t>Pour retour convives, je note ce qui s’est passé : prises, restes, avis et problème rencontré. Ensuite je garde, je modifie ou j’arrête la recette.</t>
  </si>
  <si>
    <t>Retour convives doit produire une décision : reconduction, correction, retrait ou nouvel essai, à partir d’indicateurs mesurés et tracés.</t>
  </si>
  <si>
    <t>retour convives, tendance, avis, preuve</t>
  </si>
  <si>
    <t>Faire reformuler en trois temps : ce que je vérifie, ce que je fais, comment je prouve que retour convives est maîtrisé.</t>
  </si>
  <si>
    <t>Distinguer impression isolée et tendance réelle.</t>
  </si>
  <si>
    <t>Situation d’apprentissage : préparation, service ou bilan autour de retour convives.</t>
  </si>
  <si>
    <t>Quel exemple terrain prouves-tu pour montrer que retour convives est compris ?</t>
  </si>
  <si>
    <t>Que fais-tu demain en production ou au service pour retour convives ?</t>
  </si>
  <si>
    <t>Construis une réponse professionnelle sur retour convives avec indicateur, limite et action corrective.</t>
  </si>
  <si>
    <t>tableau de bord</t>
  </si>
  <si>
    <t>Que fais-tu concrètement en cuisine ou au service pour gérer tableau de bord ?</t>
  </si>
  <si>
    <t>Explique simplement : tableau de bord.</t>
  </si>
  <si>
    <t>Analyse tableau de bord en reliant contraintes terrain, sécurité, coût, convives et suivi.</t>
  </si>
  <si>
    <t>Réponse attendue : Construire un suivi simple par recette. La réponse doit citer une action observable et au moins un contrôle ou un indicateur.</t>
  </si>
  <si>
    <t>Pour tableau de bord, je note ce qui s’est passé : prises, restes, avis et problème rencontré. Ensuite je garde, je modifie ou j’arrête la recette.</t>
  </si>
  <si>
    <t>Tableau de bord doit produire une décision : reconduction, correction, retrait ou nouvel essai, à partir d’indicateurs mesurés et tracés.</t>
  </si>
  <si>
    <t>tableau bord, recette, indicateur, suivi</t>
  </si>
  <si>
    <t>Faire reformuler en trois temps : ce que je vérifie, ce que je fais, comment je prouve que tableau de bord est maîtrisé.</t>
  </si>
  <si>
    <t>Construire un suivi simple par recette.</t>
  </si>
  <si>
    <t>Situation d’apprentissage : préparation, service ou bilan autour de tableau de bord.</t>
  </si>
  <si>
    <t>Quel exemple terrain prouves-tu pour montrer que tableau de bord est compris ?</t>
  </si>
  <si>
    <t>Que fais-tu demain en production ou au service pour tableau de bord ?</t>
  </si>
  <si>
    <t>Construis une réponse professionnelle sur tableau de bord avec indicateur, limite et action corrective.</t>
  </si>
  <si>
    <t>action corrective</t>
  </si>
  <si>
    <t>Que fais-tu concrètement en cuisine ou au service pour gérer action corrective ?</t>
  </si>
  <si>
    <t>Explique simplement : action corrective.</t>
  </si>
  <si>
    <t>Analyse action corrective en reliant contraintes terrain, sécurité, coût, convives et suivi.</t>
  </si>
  <si>
    <t>Réponse attendue : Transformer un constat en correction concrète. La réponse doit citer une action observable et au moins un contrôle ou un indicateur.</t>
  </si>
  <si>
    <t>Pour action corrective, je note ce qui s’est passé : prises, restes, avis et problème rencontré. Ensuite je garde, je modifie ou j’arrête la recette.</t>
  </si>
  <si>
    <t>Action corrective doit produire une décision : reconduction, correction, retrait ou nouvel essai, à partir d’indicateurs mesurés et tracés.</t>
  </si>
  <si>
    <t>action corrective, corriger, cause, effet</t>
  </si>
  <si>
    <t>Faire reformuler en trois temps : ce que je vérifie, ce que je fais, comment je prouve que action corrective est maîtrisé.</t>
  </si>
  <si>
    <t>Transformer un constat en correction concrète.</t>
  </si>
  <si>
    <t>Situation d’apprentissage : préparation, service ou bilan autour de action corrective.</t>
  </si>
  <si>
    <t>Quel exemple terrain prouves-tu pour montrer que action corrective est compris ?</t>
  </si>
  <si>
    <t>Que fais-tu demain en production ou au service pour action corrective ?</t>
  </si>
  <si>
    <t>Construis une réponse professionnelle sur action corrective avec indicateur, limite et action corrective.</t>
  </si>
  <si>
    <t>test A/B</t>
  </si>
  <si>
    <t>Analyse comment test A/B influence le menu, la production et l’acceptation des convives.</t>
  </si>
  <si>
    <t>Explique simplement : test A/B.</t>
  </si>
  <si>
    <t>Analyse test A/B en reliant contraintes terrain, sécurité, coût, convives et suivi.</t>
  </si>
  <si>
    <t>Réponse attendue : Comparer deux versions d’un plat végétal. La réponse doit citer une action observable et au moins un contrôle ou un indicateur.</t>
  </si>
  <si>
    <t>Pour test A/B, je note ce qui s’est passé : prises, restes, avis et problème rencontré. Ensuite je garde, je modifie ou j’arrête la recette.</t>
  </si>
  <si>
    <t>Test a/b doit produire une décision : reconduction, correction, retrait ou nouvel essai, à partir d’indicateurs mesurés et tracés.</t>
  </si>
  <si>
    <t>test, comparer, version, résultat</t>
  </si>
  <si>
    <t>Faire reformuler en trois temps : ce que je vérifie, ce que je fais, comment je prouve que test A/B est maîtrisé.</t>
  </si>
  <si>
    <t>Comparer deux versions d’un plat végétal.</t>
  </si>
  <si>
    <t>Situation d’apprentissage : préparation, service ou bilan autour de test A/B.</t>
  </si>
  <si>
    <t>Quel exemple terrain prouves-tu pour montrer que test A/B est compris ?</t>
  </si>
  <si>
    <t>Que fais-tu demain en production ou au service pour test A/B ?</t>
  </si>
  <si>
    <t>Construis une réponse professionnelle sur test A/B avec indicateur, limite et action corrective.</t>
  </si>
  <si>
    <t>cycle de menus</t>
  </si>
  <si>
    <t>Analyse comment cycle de menus influence le menu, la production et l’acceptation des convives.</t>
  </si>
  <si>
    <t>Explique simplement : cycle de menus.</t>
  </si>
  <si>
    <t>Analyse cycle de menus en reliant contraintes terrain, sécurité, coût, convives et suivi.</t>
  </si>
  <si>
    <t>Réponse attendue : Suivre variété et répétitions dans le cycle. La réponse doit citer une action observable et au moins un contrôle ou un indicateur.</t>
  </si>
  <si>
    <t>Pour cycle de menus, je note ce qui s’est passé : prises, restes, avis et problème rencontré. Ensuite je garde, je modifie ou j’arrête la recette.</t>
  </si>
  <si>
    <t>Cycle de menus doit produire une décision : reconduction, correction, retrait ou nouvel essai, à partir d’indicateurs mesurés et tracés.</t>
  </si>
  <si>
    <t>cycle, menu, répétition, variété</t>
  </si>
  <si>
    <t>Faire reformuler en trois temps : ce que je vérifie, ce que je fais, comment je prouve que cycle de menus est maîtrisé.</t>
  </si>
  <si>
    <t>Suivre variété et répétitions dans le cycle.</t>
  </si>
  <si>
    <t>Situation d’apprentissage : préparation, service ou bilan autour de cycle de menus.</t>
  </si>
  <si>
    <t>Quel exemple terrain prouves-tu pour montrer que cycle de menus est compris ?</t>
  </si>
  <si>
    <t>Que fais-tu demain en production ou au service pour cycle de menus ?</t>
  </si>
  <si>
    <t>Construis une réponse professionnelle sur cycle de menus avec indicateur, limite et action corrective.</t>
  </si>
  <si>
    <t>fiche retour recette</t>
  </si>
  <si>
    <t>Que fais-tu concrètement en cuisine ou au service pour gérer fiche retour recette ?</t>
  </si>
  <si>
    <t>Explique simplement : fiche retour recette.</t>
  </si>
  <si>
    <t>Analyse fiche retour recette en reliant contraintes terrain, sécurité, coût, convives et suivi.</t>
  </si>
  <si>
    <t>Réponse attendue : Documenter ce qui marche ou non après service. La réponse doit citer une action observable et au moins un contrôle ou un indicateur.</t>
  </si>
  <si>
    <t>Pour fiche retour recette, je note ce qui s’est passé : prises, restes, avis et problème rencontré. Ensuite je garde, je modifie ou j’arrête la recette.</t>
  </si>
  <si>
    <t>Fiche retour recette doit produire une décision : reconduction, correction, retrait ou nouvel essai, à partir d’indicateurs mesurés et tracés.</t>
  </si>
  <si>
    <t>fiche retour, recette, commentaire, décision</t>
  </si>
  <si>
    <t>Faire reformuler en trois temps : ce que je vérifie, ce que je fais, comment je prouve que fiche retour recette est maîtrisé.</t>
  </si>
  <si>
    <t>Documenter ce qui marche ou non après service.</t>
  </si>
  <si>
    <t>Situation d’apprentissage : préparation, service ou bilan autour de fiche retour recette.</t>
  </si>
  <si>
    <t>Quel exemple terrain prouves-tu pour montrer que fiche retour recette est compris ?</t>
  </si>
  <si>
    <t>Que fais-tu demain en production ou au service pour fiche retour recette ?</t>
  </si>
  <si>
    <t>Construis une réponse professionnelle sur fiche retour recette avec indicateur, limite et action corrective.</t>
  </si>
  <si>
    <t>indicateur nutrition</t>
  </si>
  <si>
    <t>Analyse comment indicateur nutrition influence le menu, la production et l’acceptation des convives.</t>
  </si>
  <si>
    <t>Explique simplement : indicateur nutrition.</t>
  </si>
  <si>
    <t>Analyse indicateur nutrition en reliant contraintes terrain, sécurité, coût, convives et suivi.</t>
  </si>
  <si>
    <t>Réponse attendue : Relier suivi de consommation et intérêt nutritionnel. La réponse doit citer une action observable et au moins un contrôle ou un indicateur.</t>
  </si>
  <si>
    <t>Pour indicateur nutrition, je note ce qui s’est passé : prises, restes, avis et problème rencontré. Ensuite je garde, je modifie ou j’arrête la recette.</t>
  </si>
  <si>
    <t>Indicateur nutrition doit produire une décision : reconduction, correction, retrait ou nouvel essai, à partir d’indicateurs mesurés et tracés.</t>
  </si>
  <si>
    <t>nutrition, consommation, restes, équilibre</t>
  </si>
  <si>
    <t>Faire reformuler en trois temps : ce que je vérifie, ce que je fais, comment je prouve que indicateur nutrition est maîtrisé.</t>
  </si>
  <si>
    <t>Relier suivi de consommation et intérêt nutritionnel.</t>
  </si>
  <si>
    <t>Situation d’apprentissage : préparation, service ou bilan autour de indicateur nutrition.</t>
  </si>
  <si>
    <t>Quel exemple terrain prouves-tu pour montrer que indicateur nutrition est compris ?</t>
  </si>
  <si>
    <t>Que fais-tu demain en production ou au service pour indicateur nutrition ?</t>
  </si>
  <si>
    <t>Construis une réponse professionnelle sur indicateur nutrition avec indicateur, limite et action corrective.</t>
  </si>
  <si>
    <t>indicateur convives</t>
  </si>
  <si>
    <t>Analyse comment indicateur convives influence le menu, la production et l’acceptation des convives.</t>
  </si>
  <si>
    <t>Explique simplement : indicateur convives.</t>
  </si>
  <si>
    <t>Analyse indicateur convives en reliant contraintes terrain, sécurité, coût, convives et suivi.</t>
  </si>
  <si>
    <t>Réponse attendue : Relier taux de prise et type de public. La réponse doit citer une action observable et au moins un contrôle ou un indicateur.</t>
  </si>
  <si>
    <t>Pour indicateur convives, je note ce qui s’est passé : prises, restes, avis et problème rencontré. Ensuite je garde, je modifie ou j’arrête la recette.</t>
  </si>
  <si>
    <t>Indicateur convives doit produire une décision : reconduction, correction, retrait ou nouvel essai, à partir d’indicateurs mesurés et tracés.</t>
  </si>
  <si>
    <t>public, taux prise, convives, profil</t>
  </si>
  <si>
    <t>Faire reformuler en trois temps : ce que je vérifie, ce que je fais, comment je prouve que indicateur convives est maîtrisé.</t>
  </si>
  <si>
    <t>Relier taux de prise et type de public.</t>
  </si>
  <si>
    <t>Situation d’apprentissage : préparation, service ou bilan autour de indicateur convives.</t>
  </si>
  <si>
    <t>Quel exemple terrain prouves-tu pour montrer que indicateur convives est compris ?</t>
  </si>
  <si>
    <t>Que fais-tu demain en production ou au service pour indicateur convives ?</t>
  </si>
  <si>
    <t>Construis une réponse professionnelle sur indicateur convives avec indicateur, limite et action corrective.</t>
  </si>
  <si>
    <t>indicateur production</t>
  </si>
  <si>
    <t>Analyse comment indicateur production influence le menu, la production et l’acceptation des convives.</t>
  </si>
  <si>
    <t>Explique simplement : indicateur production.</t>
  </si>
  <si>
    <t>Analyse indicateur production en reliant contraintes terrain, sécurité, coût, convives et suivi.</t>
  </si>
  <si>
    <t>Réponse attendue : Relier faisabilité et résultat en assiette. La réponse doit citer une action observable et au moins un contrôle ou un indicateur.</t>
  </si>
  <si>
    <t>Pour indicateur production, je note ce qui s’est passé : prises, restes, avis et problème rencontré. Ensuite je garde, je modifie ou j’arrête la recette.</t>
  </si>
  <si>
    <t>Indicateur production doit produire une décision : reconduction, correction, retrait ou nouvel essai, à partir d’indicateurs mesurés et tracés.</t>
  </si>
  <si>
    <t>production, temps, matériel, qualité</t>
  </si>
  <si>
    <t>Faire reformuler en trois temps : ce que je vérifie, ce que je fais, comment je prouve que indicateur production est maîtrisé.</t>
  </si>
  <si>
    <t>Relier faisabilité et résultat en assiette.</t>
  </si>
  <si>
    <t>Situation d’apprentissage : préparation, service ou bilan autour de indicateur production.</t>
  </si>
  <si>
    <t>Quel exemple terrain prouves-tu pour montrer que indicateur production est compris ?</t>
  </si>
  <si>
    <t>Que fais-tu demain en production ou au service pour indicateur production ?</t>
  </si>
  <si>
    <t>Construis une réponse professionnelle sur indicateur production avec indicateur, limite et action corrective.</t>
  </si>
  <si>
    <t>indicateur risques</t>
  </si>
  <si>
    <t>Quels signes te permettent de repérer un problème lié à indicateur risques, et que corriges-tu ?</t>
  </si>
  <si>
    <t>Explique simplement : indicateur risques.</t>
  </si>
  <si>
    <t>Analyse indicateur risques en reliant contraintes terrain, sécurité, coût, convives et suivi.</t>
  </si>
  <si>
    <t>Réponse attendue : Suivre incidents allergènes, substitutions ou erreurs. La réponse doit citer une action observable et au moins un contrôle ou un indicateur.</t>
  </si>
  <si>
    <t>Pour indicateur risques, je note ce qui s’est passé : prises, restes, avis et problème rencontré. Ensuite je garde, je modifie ou j’arrête la recette.</t>
  </si>
  <si>
    <t>Indicateur risques doit produire une décision : reconduction, correction, retrait ou nouvel essai, à partir d’indicateurs mesurés et tracés.</t>
  </si>
  <si>
    <t>incident, allergène, substitution, erreur</t>
  </si>
  <si>
    <t>Faire reformuler en trois temps : ce que je vérifie, ce que je fais, comment je prouve que indicateur risques est maîtrisé.</t>
  </si>
  <si>
    <t>Suivre incidents allergènes, substitutions ou erreurs.</t>
  </si>
  <si>
    <t>RISQUE</t>
  </si>
  <si>
    <t>Situation d’apprentissage : préparation, service ou bilan autour de indicateur risques.</t>
  </si>
  <si>
    <t>Quel exemple terrain prouves-tu pour montrer que indicateur risques est compris ?</t>
  </si>
  <si>
    <t>Que fais-tu demain en production ou au service pour indicateur risques ?</t>
  </si>
  <si>
    <t>Construis une réponse professionnelle sur indicateur risques avec indicateur, limite et action corrective.</t>
  </si>
  <si>
    <t>décision reconduire</t>
  </si>
  <si>
    <t>Comment vérifies-tu que décision reconduire est maîtrisé et utile pour progresser ?</t>
  </si>
  <si>
    <t>Explique simplement : décision reconduire.</t>
  </si>
  <si>
    <t>Analyse décision reconduire en reliant contraintes terrain, sécurité, coût, convives et suivi.</t>
  </si>
  <si>
    <t>Réponse attendue : Décider si une recette doit revenir au menu. La réponse doit citer une action observable et au moins un contrôle ou un indicateur.</t>
  </si>
  <si>
    <t>Pour décision reconduire, je note ce qui s’est passé : prises, restes, avis et problème rencontré. Ensuite je garde, je modifie ou j’arrête la recette.</t>
  </si>
  <si>
    <t>Décision reconduire doit produire une décision : reconduction, correction, retrait ou nouvel essai, à partir d’indicateurs mesurés et tracés.</t>
  </si>
  <si>
    <t>reconduire, garder, modifier, supprimer</t>
  </si>
  <si>
    <t>Faire reformuler en trois temps : ce que je vérifie, ce que je fais, comment je prouve que décision reconduire est maîtrisé.</t>
  </si>
  <si>
    <t>Décider si une recette doit revenir au menu.</t>
  </si>
  <si>
    <t>DÉCISION</t>
  </si>
  <si>
    <t>Situation d’apprentissage : préparation, service ou bilan autour de décision reconduire.</t>
  </si>
  <si>
    <t>Quel exemple terrain prouves-tu pour montrer que décision reconduire est compris ?</t>
  </si>
  <si>
    <t>Que fais-tu demain en production ou au service pour décision reconduire ?</t>
  </si>
  <si>
    <t>Construis une réponse professionnelle sur décision reconduire avec indicateur, limite et action corrective.</t>
  </si>
  <si>
    <t>priorité amélioration</t>
  </si>
  <si>
    <t>Comment vérifies-tu que priorité amélioration est maîtrisé et utile pour progresser ?</t>
  </si>
  <si>
    <t>Explique simplement : priorité amélioration.</t>
  </si>
  <si>
    <t>Analyse priorité amélioration en reliant contraintes terrain, sécurité, coût, convives et suivi.</t>
  </si>
  <si>
    <t>Réponse attendue : Classer les corrections selon impact et faisabilité. La réponse doit citer une action observable et au moins un contrôle ou un indicateur.</t>
  </si>
  <si>
    <t>Pour priorité amélioration, je note ce qui s’est passé : prises, restes, avis et problème rencontré. Ensuite je garde, je modifie ou j’arrête la recette.</t>
  </si>
  <si>
    <t>Priorité amélioration doit produire une décision : reconduction, correction, retrait ou nouvel essai, à partir d’indicateurs mesurés et tracés.</t>
  </si>
  <si>
    <t>priorité, impact, faisabilité, planning</t>
  </si>
  <si>
    <t>Faire reformuler en trois temps : ce que je vérifie, ce que je fais, comment je prouve que priorité amélioration est maîtrisé.</t>
  </si>
  <si>
    <t>Classer les corrections selon impact et faisabilité.</t>
  </si>
  <si>
    <t>Situation d’apprentissage : préparation, service ou bilan autour de priorité amélioration.</t>
  </si>
  <si>
    <t>Quel exemple terrain prouves-tu pour montrer que priorité amélioration est compris ?</t>
  </si>
  <si>
    <t>Que fais-tu demain en production ou au service pour priorité amélioration ?</t>
  </si>
  <si>
    <t>Construis une réponse professionnelle sur priorité amélioration avec indicateur, limite et action corrective.</t>
  </si>
  <si>
    <t>preuve apprentissage</t>
  </si>
  <si>
    <t>Comment vérifies-tu que preuve apprentissage est maîtrisé et utile pour progresser ?</t>
  </si>
  <si>
    <t>Explique simplement : preuve apprentissage.</t>
  </si>
  <si>
    <t>Analyse preuve apprentissage en reliant contraintes terrain, sécurité, coût, convives et suivi.</t>
  </si>
  <si>
    <t>Réponse attendue : Vérifier qu’un apprenant sait justifier son choix. La réponse doit citer une action observable et au moins un contrôle ou un indicateur.</t>
  </si>
  <si>
    <t>Pour preuve apprentissage, je note ce qui s’est passé : prises, restes, avis et problème rencontré. Ensuite je garde, je modifie ou j’arrête la recette.</t>
  </si>
  <si>
    <t>Preuve apprentissage doit produire une décision : reconduction, correction, retrait ou nouvel essai, à partir d’indicateurs mesurés et tracés.</t>
  </si>
  <si>
    <t>preuve, expliquer, critère, exemple</t>
  </si>
  <si>
    <t>Faire reformuler en trois temps : ce que je vérifie, ce que je fais, comment je prouve que preuve apprentissage est maîtrisé.</t>
  </si>
  <si>
    <t>Vérifier qu’un apprenant sait justifier son choix.</t>
  </si>
  <si>
    <t>Situation d’apprentissage : préparation, service ou bilan autour de preuve apprentissage.</t>
  </si>
  <si>
    <t>Quel exemple terrain prouves-tu pour montrer que preuve apprentissage est compris ?</t>
  </si>
  <si>
    <t>Que fais-tu demain en production ou au service pour preuve apprentissage ?</t>
  </si>
  <si>
    <t>Construis une réponse professionnelle sur preuve apprentissage avec indicateur, limite et action corrective.</t>
  </si>
  <si>
    <t>traçabilité essai</t>
  </si>
  <si>
    <t>Que fais-tu concrètement en cuisine ou au service pour gérer traçabilité essai ?</t>
  </si>
  <si>
    <t>Explique simplement : traçabilité essai.</t>
  </si>
  <si>
    <t>Analyse traçabilité essai en reliant contraintes terrain, sécurité, coût, convives et suivi.</t>
  </si>
  <si>
    <t>Réponse attendue : Garder une trace claire des essais réalisés. La réponse doit citer une action observable et au moins un contrôle ou un indicateur.</t>
  </si>
  <si>
    <t>Pour traçabilité essai, je note ce qui s’est passé : prises, restes, avis et problème rencontré. Ensuite je garde, je modifie ou j’arrête la recette.</t>
  </si>
  <si>
    <t>Traçabilité essai doit produire une décision : reconduction, correction, retrait ou nouvel essai, à partir d’indicateurs mesurés et tracés.</t>
  </si>
  <si>
    <t>essai, trace, date, résultat</t>
  </si>
  <si>
    <t>Faire reformuler en trois temps : ce que je vérifie, ce que je fais, comment je prouve que traçabilité essai est maîtrisé.</t>
  </si>
  <si>
    <t>Garder une trace claire des essais réalisés.</t>
  </si>
  <si>
    <t>Situation d’apprentissage : préparation, service ou bilan autour de traçabilité essai.</t>
  </si>
  <si>
    <t>Quel exemple terrain prouves-tu pour montrer que traçabilité essai est compris ?</t>
  </si>
  <si>
    <t>Que fais-tu demain en production ou au service pour traçabilité essai ?</t>
  </si>
  <si>
    <t>Construis une réponse professionnelle sur traçabilité essai avec indicateur, limite et action corrective.</t>
  </si>
  <si>
    <t>comparaison recettes</t>
  </si>
  <si>
    <t>Analyse comment comparaison recettes influence le menu, la production et l’acceptation des convives.</t>
  </si>
  <si>
    <t>Explique simplement : comparaison recettes.</t>
  </si>
  <si>
    <t>Analyse comparaison recettes en reliant contraintes terrain, sécurité, coût, convives et suivi.</t>
  </si>
  <si>
    <t>Réponse attendue : Comparer deux recettes sur goût, coût, gaspillage. La réponse doit citer une action observable et au moins un contrôle ou un indicateur.</t>
  </si>
  <si>
    <t>Pour comparaison recettes, je note ce qui s’est passé : prises, restes, avis et problème rencontré. Ensuite je garde, je modifie ou j’arrête la recette.</t>
  </si>
  <si>
    <t>Comparaison recettes doit produire une décision : reconduction, correction, retrait ou nouvel essai, à partir d’indicateurs mesurés et tracés.</t>
  </si>
  <si>
    <t>comparer, coût, goût, gaspillage</t>
  </si>
  <si>
    <t>Faire reformuler en trois temps : ce que je vérifie, ce que je fais, comment je prouve que comparaison recettes est maîtrisé.</t>
  </si>
  <si>
    <t>Comparer deux recettes sur goût, coût, gaspillage.</t>
  </si>
  <si>
    <t>Situation d’apprentissage : préparation, service ou bilan autour de comparaison recettes.</t>
  </si>
  <si>
    <t>Quel exemple terrain prouves-tu pour montrer que comparaison recettes est compris ?</t>
  </si>
  <si>
    <t>Que fais-tu demain en production ou au service pour comparaison recettes ?</t>
  </si>
  <si>
    <t>Construis une réponse professionnelle sur comparaison recettes avec indicateur, limite et action corrective.</t>
  </si>
  <si>
    <t>seuil d’alerte</t>
  </si>
  <si>
    <t>Quels signes te permettent de repérer un problème lié à seuil d’alerte, et que corriges-tu ?</t>
  </si>
  <si>
    <t>Explique simplement : seuil d’alerte.</t>
  </si>
  <si>
    <t>Analyse seuil d’alerte en reliant contraintes terrain, sécurité, coût, convives et suivi.</t>
  </si>
  <si>
    <t>Réponse attendue : Fixer un seuil à partir duquel on corrige. La réponse doit citer une action observable et au moins un contrôle ou un indicateur.</t>
  </si>
  <si>
    <t>Pour seuil d’alerte, je note ce qui s’est passé : prises, restes, avis et problème rencontré. Ensuite je garde, je modifie ou j’arrête la recette.</t>
  </si>
  <si>
    <t>Seuil d’alerte doit produire une décision : reconduction, correction, retrait ou nouvel essai, à partir d’indicateurs mesurés et tracés.</t>
  </si>
  <si>
    <t>seuil, alerte, restes, satisfaction</t>
  </si>
  <si>
    <t>Faire reformuler en trois temps : ce que je vérifie, ce que je fais, comment je prouve que seuil d’alerte est maîtrisé.</t>
  </si>
  <si>
    <t>Fixer un seuil à partir duquel on corrige.</t>
  </si>
  <si>
    <t>Situation d’apprentissage : préparation, service ou bilan autour de seuil d’alerte.</t>
  </si>
  <si>
    <t>Quel exemple terrain prouves-tu pour montrer que seuil d’alerte est compris ?</t>
  </si>
  <si>
    <t>Que fais-tu demain en production ou au service pour seuil d’alerte ?</t>
  </si>
  <si>
    <t>Construis une réponse professionnelle sur seuil d’alerte avec indicateur, limite et action corrective.</t>
  </si>
  <si>
    <t>suivi hebdomadaire</t>
  </si>
  <si>
    <t>Que fais-tu concrètement en cuisine ou au service pour gérer suivi hebdomadaire ?</t>
  </si>
  <si>
    <t>Explique simplement : suivi hebdomadaire.</t>
  </si>
  <si>
    <t>Analyse suivi hebdomadaire en reliant contraintes terrain, sécurité, coût, convives et suivi.</t>
  </si>
  <si>
    <t>Réponse attendue : Faire un point court régulier sur les résultats. La réponse doit citer une action observable et au moins un contrôle ou un indicateur.</t>
  </si>
  <si>
    <t>Pour suivi hebdomadaire, je note ce qui s’est passé : prises, restes, avis et problème rencontré. Ensuite je garde, je modifie ou j’arrête la recette.</t>
  </si>
  <si>
    <t>Suivi hebdomadaire doit produire une décision : reconduction, correction, retrait ou nouvel essai, à partir d’indicateurs mesurés et tracés.</t>
  </si>
  <si>
    <t>hebdomadaire, point, équipe, action</t>
  </si>
  <si>
    <t>Faire reformuler en trois temps : ce que je vérifie, ce que je fais, comment je prouve que suivi hebdomadaire est maîtrisé.</t>
  </si>
  <si>
    <t>Faire un point court régulier sur les résultats.</t>
  </si>
  <si>
    <t>Situation d’apprentissage : préparation, service ou bilan autour de suivi hebdomadaire.</t>
  </si>
  <si>
    <t>Quel exemple terrain prouves-tu pour montrer que suivi hebdomadaire est compris ?</t>
  </si>
  <si>
    <t>Que fais-tu demain en production ou au service pour suivi hebdomadaire ?</t>
  </si>
  <si>
    <t>Construis une réponse professionnelle sur suivi hebdomadaire avec indicateur, limite et action corrective.</t>
  </si>
  <si>
    <t>suivi mensuel</t>
  </si>
  <si>
    <t>Analyse comment suivi mensuel influence le menu, la production et l’acceptation des convives.</t>
  </si>
  <si>
    <t>Explique simplement : suivi mensuel.</t>
  </si>
  <si>
    <t>Analyse suivi mensuel en reliant contraintes terrain, sécurité, coût, convives et suivi.</t>
  </si>
  <si>
    <t>Réponse attendue : Lire une tendance et pas seulement un service. La réponse doit citer une action observable et au moins un contrôle ou un indicateur.</t>
  </si>
  <si>
    <t>Pour suivi mensuel, je note ce qui s’est passé : prises, restes, avis et problème rencontré. Ensuite je garde, je modifie ou j’arrête la recette.</t>
  </si>
  <si>
    <t>Suivi mensuel doit produire une décision : reconduction, correction, retrait ou nouvel essai, à partir d’indicateurs mesurés et tracés.</t>
  </si>
  <si>
    <t>mensuel, tendance, évolution, bilan</t>
  </si>
  <si>
    <t>Faire reformuler en trois temps : ce que je vérifie, ce que je fais, comment je prouve que suivi mensuel est maîtrisé.</t>
  </si>
  <si>
    <t>Lire une tendance et pas seulement un service.</t>
  </si>
  <si>
    <t>Situation d’apprentissage : préparation, service ou bilan autour de suivi mensuel.</t>
  </si>
  <si>
    <t>Quel exemple terrain prouves-tu pour montrer que suivi mensuel est compris ?</t>
  </si>
  <si>
    <t>Que fais-tu demain en production ou au service pour suivi mensuel ?</t>
  </si>
  <si>
    <t>Construis une réponse professionnelle sur suivi mensuel avec indicateur, limite et action corrective.</t>
  </si>
  <si>
    <t>bilan annuel</t>
  </si>
  <si>
    <t>Comment vérifies-tu que bilan annuel est maîtrisé et utile pour progresser ?</t>
  </si>
  <si>
    <t>Explique simplement : bilan annuel.</t>
  </si>
  <si>
    <t>Analyse bilan annuel en reliant contraintes terrain, sécurité, coût, convives et suivi.</t>
  </si>
  <si>
    <t>Réponse attendue : Relier actions de l’année et progrès de l’offre. La réponse doit citer une action observable et au moins un contrôle ou un indicateur.</t>
  </si>
  <si>
    <t>Pour bilan annuel, je note ce qui s’est passé : prises, restes, avis et problème rencontré. Ensuite je garde, je modifie ou j’arrête la recette.</t>
  </si>
  <si>
    <t>Bilan annuel doit produire une décision : reconduction, correction, retrait ou nouvel essai, à partir d’indicateurs mesurés et tracés.</t>
  </si>
  <si>
    <t>bilan, annuel, progrès, plan</t>
  </si>
  <si>
    <t>Faire reformuler en trois temps : ce que je vérifie, ce que je fais, comment je prouve que bilan annuel est maîtrisé.</t>
  </si>
  <si>
    <t>Relier actions de l’année et progrès de l’offre.</t>
  </si>
  <si>
    <t>Situation d’apprentissage : préparation, service ou bilan autour de bilan annuel.</t>
  </si>
  <si>
    <t>Quel exemple terrain prouves-tu pour montrer que bilan annuel est compris ?</t>
  </si>
  <si>
    <t>Que fais-tu demain en production ou au service pour bilan annuel ?</t>
  </si>
  <si>
    <t>Construis une réponse professionnelle sur bilan annuel avec indicateur, limite et action corrective.</t>
  </si>
  <si>
    <t>retour fournisseur</t>
  </si>
  <si>
    <t>Que fais-tu concrètement en cuisine ou au service pour gérer retour fournisseur ?</t>
  </si>
  <si>
    <t>Explique simplement : retour fournisseur.</t>
  </si>
  <si>
    <t>Analyse retour fournisseur en reliant contraintes terrain, sécurité, coût, convives et suivi.</t>
  </si>
  <si>
    <t>Réponse attendue : Signaler un problème produit au fournisseur. La réponse doit citer une action observable et au moins un contrôle ou un indicateur.</t>
  </si>
  <si>
    <t>Pour retour fournisseur, je note ce qui s’est passé : prises, restes, avis et problème rencontré. Ensuite je garde, je modifie ou j’arrête la recette.</t>
  </si>
  <si>
    <t>Retour fournisseur doit produire une décision : reconduction, correction, retrait ou nouvel essai, à partir d’indicateurs mesurés et tracés.</t>
  </si>
  <si>
    <t>fournisseur, produit, qualité, retour</t>
  </si>
  <si>
    <t>Faire reformuler en trois temps : ce que je vérifie, ce que je fais, comment je prouve que retour fournisseur est maîtrisé.</t>
  </si>
  <si>
    <t>Signaler un problème produit au fournisseur.</t>
  </si>
  <si>
    <t>Situation d’apprentissage : préparation, service ou bilan autour de retour fournisseur.</t>
  </si>
  <si>
    <t>Quel exemple terrain prouves-tu pour montrer que retour fournisseur est compris ?</t>
  </si>
  <si>
    <t>Que fais-tu demain en production ou au service pour retour fournisseur ?</t>
  </si>
  <si>
    <t>Construis une réponse professionnelle sur retour fournisseur avec indicateur, limite et action corrective.</t>
  </si>
  <si>
    <t>recalage fiche technique</t>
  </si>
  <si>
    <t>Que fais-tu concrètement en cuisine ou au service pour gérer recalage fiche technique ?</t>
  </si>
  <si>
    <t>Explique simplement : recalage fiche technique.</t>
  </si>
  <si>
    <t>Analyse recalage fiche technique en reliant contraintes terrain, sécurité, coût, convives et suivi.</t>
  </si>
  <si>
    <t>Réponse attendue : Modifier la fiche après un constat mesuré. La réponse doit citer une action observable et au moins un contrôle ou un indicateur.</t>
  </si>
  <si>
    <t>Pour recalage fiche technique, je note ce qui s’est passé : prises, restes, avis et problème rencontré. Ensuite je garde, je modifie ou j’arrête la recette.</t>
  </si>
  <si>
    <t>Recalage fiche technique doit produire une décision : reconduction, correction, retrait ou nouvel essai, à partir d’indicateurs mesurés et tracés.</t>
  </si>
  <si>
    <t>fiche technique, recalage, grammage, coût</t>
  </si>
  <si>
    <t>Faire reformuler en trois temps : ce que je vérifie, ce que je fais, comment je prouve que recalage fiche technique est maîtrisé.</t>
  </si>
  <si>
    <t>Modifier la fiche après un constat mesuré.</t>
  </si>
  <si>
    <t>Situation d’apprentissage : préparation, service ou bilan autour de recalage fiche technique.</t>
  </si>
  <si>
    <t>Quel exemple terrain prouves-tu pour montrer que recalage fiche technique est compris ?</t>
  </si>
  <si>
    <t>Que fais-tu demain en production ou au service pour recalage fiche technique ?</t>
  </si>
  <si>
    <t>Construis une réponse professionnelle sur recalage fiche technique avec indicateur, limite et action corrective.</t>
  </si>
  <si>
    <t>lecture graphique</t>
  </si>
  <si>
    <t>Analyse comment lecture graphique influence le menu, la production et l’acceptation des convives.</t>
  </si>
  <si>
    <t>Explique simplement : lecture graphique.</t>
  </si>
  <si>
    <t>Analyse lecture graphique en reliant contraintes terrain, sécurité, coût, convives et suivi.</t>
  </si>
  <si>
    <t>Réponse attendue : Interpréter une évolution de taux de prise ou restes. La réponse doit citer une action observable et au moins un contrôle ou un indicateur.</t>
  </si>
  <si>
    <t>Pour lecture graphique, je note ce qui s’est passé : prises, restes, avis et problème rencontré. Ensuite je garde, je modifie ou j’arrête la recette.</t>
  </si>
  <si>
    <t>Lecture graphique doit produire une décision : reconduction, correction, retrait ou nouvel essai, à partir d’indicateurs mesurés et tracés.</t>
  </si>
  <si>
    <t>graphique, évolution, indicateur, décision</t>
  </si>
  <si>
    <t>Faire reformuler en trois temps : ce que je vérifie, ce que je fais, comment je prouve que lecture graphique est maîtrisé.</t>
  </si>
  <si>
    <t>Interpréter une évolution de taux de prise ou restes.</t>
  </si>
  <si>
    <t>Situation d’apprentissage : préparation, service ou bilan autour de lecture graphique.</t>
  </si>
  <si>
    <t>Quel exemple terrain prouves-tu pour montrer que lecture graphique est compris ?</t>
  </si>
  <si>
    <t>Que fais-tu demain en production ou au service pour lecture graphique ?</t>
  </si>
  <si>
    <t>Construis une réponse professionnelle sur lecture graphique avec indicateur, limite et action corrective.</t>
  </si>
  <si>
    <t>formation par erreur</t>
  </si>
  <si>
    <t>Comment vérifies-tu que formation par erreur est maîtrisé et utile pour progresser ?</t>
  </si>
  <si>
    <t>Explique simplement : formation par erreur.</t>
  </si>
  <si>
    <t>Analyse formation par erreur en reliant contraintes terrain, sécurité, coût, convives et suivi.</t>
  </si>
  <si>
    <t>Réponse attendue : Utiliser une erreur comme situation d’apprentissage. La réponse doit citer une action observable et au moins un contrôle ou un indicateur.</t>
  </si>
  <si>
    <t>Pour formation par erreur, je note ce qui s’est passé : prises, restes, avis et problème rencontré. Ensuite je garde, je modifie ou j’arrête la recette.</t>
  </si>
  <si>
    <t>Formation par erreur doit produire une décision : reconduction, correction, retrait ou nouvel essai, à partir d’indicateurs mesurés et tracés.</t>
  </si>
  <si>
    <t>erreur, apprendre, cause, prévention</t>
  </si>
  <si>
    <t>Faire reformuler en trois temps : ce que je vérifie, ce que je fais, comment je prouve que formation par erreur est maîtrisé.</t>
  </si>
  <si>
    <t>Utiliser une erreur comme situation d’apprentissage.</t>
  </si>
  <si>
    <t>Situation d’apprentissage : préparation, service ou bilan autour de formation par erreur.</t>
  </si>
  <si>
    <t>Quel exemple terrain prouves-tu pour montrer que formation par erreur est compris ?</t>
  </si>
  <si>
    <t>Que fais-tu demain en production ou au service pour formation par erreur ?</t>
  </si>
  <si>
    <t>Construis une réponse professionnelle sur formation par erreur avec indicateur, limite et action corrective.</t>
  </si>
  <si>
    <t>preuve terrain</t>
  </si>
  <si>
    <t>Comment vérifies-tu que preuve terrain est maîtrisé et utile pour progresser ?</t>
  </si>
  <si>
    <t>Explique simplement : preuve terrain.</t>
  </si>
  <si>
    <t>Analyse preuve terrain en reliant contraintes terrain, sécurité, coût, convives et suivi.</t>
  </si>
  <si>
    <t>Réponse attendue : Exiger une preuve observable plutôt qu’un ressenti. La réponse doit citer une action observable et au moins un contrôle ou un indicateur.</t>
  </si>
  <si>
    <t>Pour preuve terrain, je note ce qui s’est passé : prises, restes, avis et problème rencontré. Ensuite je garde, je modifie ou j’arrête la recette.</t>
  </si>
  <si>
    <t>Preuve terrain doit produire une décision : reconduction, correction, retrait ou nouvel essai, à partir d’indicateurs mesurés et tracés.</t>
  </si>
  <si>
    <t>preuve, observable, mesure, fait</t>
  </si>
  <si>
    <t>Faire reformuler en trois temps : ce que je vérifie, ce que je fais, comment je prouve que preuve terrain est maîtrisé.</t>
  </si>
  <si>
    <t>Exiger une preuve observable plutôt qu’un ressenti.</t>
  </si>
  <si>
    <t>Situation d’apprentissage : préparation, service ou bilan autour de preuve terrain.</t>
  </si>
  <si>
    <t>Quel exemple terrain prouves-tu pour montrer que preuve terrain est compris ?</t>
  </si>
  <si>
    <t>Que fais-tu demain en production ou au service pour preuve terrain ?</t>
  </si>
  <si>
    <t>Construis une réponse professionnelle sur preuve terrain avec indicateur, limite et action corrective.</t>
  </si>
  <si>
    <t>allergènes</t>
  </si>
  <si>
    <t>Explique avec tes mots l’intérêt de allergènes dans une offre alimentaire de collectivité.</t>
  </si>
  <si>
    <t>Explique simplement : allergènes.</t>
  </si>
  <si>
    <t>Analyse allergènes en reliant contraintes terrain, sécurité, coût, convives et suivi.</t>
  </si>
  <si>
    <t>Réponse attendue : Identifier les allergènes dans une recette végétale. La réponse doit citer une action observable et au moins un contrôle ou un indicateur.</t>
  </si>
  <si>
    <t>Pour allergènes, je contrôle avant de servir : allergènes, température, étiquette, matériel propre et substitution validée. En cas de doute, je bloque.</t>
  </si>
  <si>
    <t>Allergènes nécessite une prévention formalisée : identification du danger, contrôle avant service, information, traçabilité et action corrective.</t>
  </si>
  <si>
    <t>allergène, soja, gluten, sésame</t>
  </si>
  <si>
    <t>PRODUCTION,REGLEMENTATION</t>
  </si>
  <si>
    <t>Erreur fréquente : oublier allergènes, températures ou publics fragiles, ou répondre par une phrase générale sans geste observable.</t>
  </si>
  <si>
    <t>Faire reformuler en trois temps : ce que je vérifie, ce que je fais, comment je prouve que allergènes est maîtrisé.</t>
  </si>
  <si>
    <t>Identifier les allergènes dans une recette végétale.</t>
  </si>
  <si>
    <t>Situation d’apprentissage : préparation, service ou bilan autour de allergènes.</t>
  </si>
  <si>
    <t>allergène, température, contrôler, séparer, prévenir</t>
  </si>
  <si>
    <t>HACCP, contamination croisée, substitution validée, gestion d’incident</t>
  </si>
  <si>
    <t>Quel exemple terrain prouves-tu pour montrer que allergènes est compris ?</t>
  </si>
  <si>
    <t>Que fais-tu demain en production ou au service pour allergènes ?</t>
  </si>
  <si>
    <t>Construis une réponse professionnelle sur allergènes avec indicateur, limite et action corrective.</t>
  </si>
  <si>
    <t>soja allergène</t>
  </si>
  <si>
    <t>Quels signes te permettent de repérer un problème lié à soja allergène, et que corriges-tu ?</t>
  </si>
  <si>
    <t>Explique simplement : soja allergène.</t>
  </si>
  <si>
    <t>Analyse soja allergène en reliant contraintes terrain, sécurité, coût, convives et suivi.</t>
  </si>
  <si>
    <t>Réponse attendue : Repérer le soja comme allergène majeur. La réponse doit citer une action observable et au moins un contrôle ou un indicateur.</t>
  </si>
  <si>
    <t>Pour soja allergène, je contrôle avant de servir : allergènes, température, étiquette, matériel propre et substitution validée. En cas de doute, je bloque.</t>
  </si>
  <si>
    <t>Soja allergène nécessite une prévention formalisée : identification du danger, contrôle avant service, information, traçabilité et action corrective.</t>
  </si>
  <si>
    <t>soja, tofu, allergène, étiquette</t>
  </si>
  <si>
    <t>Faire reformuler en trois temps : ce que je vérifie, ce que je fais, comment je prouve que soja allergène est maîtrisé.</t>
  </si>
  <si>
    <t>Repérer le soja comme allergène majeur.</t>
  </si>
  <si>
    <t>Situation d’apprentissage : préparation, service ou bilan autour de soja allergène.</t>
  </si>
  <si>
    <t>Quel exemple terrain prouves-tu pour montrer que soja allergène est compris ?</t>
  </si>
  <si>
    <t>Que fais-tu demain en production ou au service pour soja allergène ?</t>
  </si>
  <si>
    <t>Construis une réponse professionnelle sur soja allergène avec indicateur, limite et action corrective.</t>
  </si>
  <si>
    <t>gluten seitan</t>
  </si>
  <si>
    <t>Quels signes te permettent de repérer un problème lié à gluten seitan, et que corriges-tu ?</t>
  </si>
  <si>
    <t>Explique simplement : gluten seitan.</t>
  </si>
  <si>
    <t>Analyse gluten seitan en reliant contraintes terrain, sécurité, coût, convives et suivi.</t>
  </si>
  <si>
    <t>Réponse attendue : Repérer le gluten dans le seitan ou certaines céréales. La réponse doit citer une action observable et au moins un contrôle ou un indicateur.</t>
  </si>
  <si>
    <t>Pour gluten seitan, je contrôle avant de servir : allergènes, température, étiquette, matériel propre et substitution validée. En cas de doute, je bloque.</t>
  </si>
  <si>
    <t>Gluten seitan nécessite une prévention formalisée : identification du danger, contrôle avant service, information, traçabilité et action corrective.</t>
  </si>
  <si>
    <t>gluten, seitan, blé, allergène</t>
  </si>
  <si>
    <t>Faire reformuler en trois temps : ce que je vérifie, ce que je fais, comment je prouve que gluten seitan est maîtrisé.</t>
  </si>
  <si>
    <t>Repérer le gluten dans le seitan ou certaines céréales.</t>
  </si>
  <si>
    <t>Situation d’apprentissage : préparation, service ou bilan autour de gluten seitan.</t>
  </si>
  <si>
    <t>Quel exemple terrain prouves-tu pour montrer que gluten seitan est compris ?</t>
  </si>
  <si>
    <t>Que fais-tu demain en production ou au service pour gluten seitan ?</t>
  </si>
  <si>
    <t>Construis une réponse professionnelle sur gluten seitan avec indicateur, limite et action corrective.</t>
  </si>
  <si>
    <t>sésame houmous</t>
  </si>
  <si>
    <t>Quels signes te permettent de repérer un problème lié à sésame houmous, et que corriges-tu ?</t>
  </si>
  <si>
    <t>Explique simplement : sésame houmous.</t>
  </si>
  <si>
    <t>Analyse sésame houmous en reliant contraintes terrain, sécurité, coût, convives et suivi.</t>
  </si>
  <si>
    <t>Réponse attendue : Ne pas oublier sésame/tahini dans houmous ou sauce. La réponse doit citer une action observable et au moins un contrôle ou un indicateur.</t>
  </si>
  <si>
    <t>Pour sésame houmous, je contrôle avant de servir : allergènes, température, étiquette, matériel propre et substitution validée. En cas de doute, je bloque.</t>
  </si>
  <si>
    <t>Sésame houmous nécessite une prévention formalisée : identification du danger, contrôle avant service, information, traçabilité et action corrective.</t>
  </si>
  <si>
    <t>sésame, tahini, houmous, allergène</t>
  </si>
  <si>
    <t>Faire reformuler en trois temps : ce que je vérifie, ce que je fais, comment je prouve que sésame houmous est maîtrisé.</t>
  </si>
  <si>
    <t>Ne pas oublier sésame/tahini dans houmous ou sauce.</t>
  </si>
  <si>
    <t>Situation d’apprentissage : préparation, service ou bilan autour de sésame houmous.</t>
  </si>
  <si>
    <t>Quel exemple terrain prouves-tu pour montrer que sésame houmous est compris ?</t>
  </si>
  <si>
    <t>Que fais-tu demain en production ou au service pour sésame houmous ?</t>
  </si>
  <si>
    <t>Construis une réponse professionnelle sur sésame houmous avec indicateur, limite et action corrective.</t>
  </si>
  <si>
    <t>fruits à coque</t>
  </si>
  <si>
    <t>Quels signes te permettent de repérer un problème lié à fruits à coque, et que corriges-tu ?</t>
  </si>
  <si>
    <t>Explique simplement : fruits à coque.</t>
  </si>
  <si>
    <t>Analyse fruits à coque en reliant contraintes terrain, sécurité, coût, convives et suivi.</t>
  </si>
  <si>
    <t>Réponse attendue : Contrôler noix, amandes ou cajou dans sauces et toppings. La réponse doit citer une action observable et au moins un contrôle ou un indicateur.</t>
  </si>
  <si>
    <t>Pour fruits à coque, je contrôle avant de servir : allergènes, température, étiquette, matériel propre et substitution validée. En cas de doute, je bloque.</t>
  </si>
  <si>
    <t>Fruits à coque nécessite une prévention formalisée : identification du danger, contrôle avant service, information, traçabilité et action corrective.</t>
  </si>
  <si>
    <t>noix, amande, cajou, allergène</t>
  </si>
  <si>
    <t>Faire reformuler en trois temps : ce que je vérifie, ce que je fais, comment je prouve que fruits à coque est maîtrisé.</t>
  </si>
  <si>
    <t>Contrôler noix, amandes ou cajou dans sauces et toppings.</t>
  </si>
  <si>
    <t>Situation d’apprentissage : préparation, service ou bilan autour de fruits à coque.</t>
  </si>
  <si>
    <t>Quel exemple terrain prouves-tu pour montrer que fruits à coque est compris ?</t>
  </si>
  <si>
    <t>Que fais-tu demain en production ou au service pour fruits à coque ?</t>
  </si>
  <si>
    <t>Construis une réponse professionnelle sur fruits à coque avec indicateur, limite et action corrective.</t>
  </si>
  <si>
    <t>arachide</t>
  </si>
  <si>
    <t>Quels signes te permettent de repérer un problème lié à arachide, et que corriges-tu ?</t>
  </si>
  <si>
    <t>Explique simplement : arachide.</t>
  </si>
  <si>
    <t>Analyse arachide en reliant contraintes terrain, sécurité, coût, convives et suivi.</t>
  </si>
  <si>
    <t>Réponse attendue : Repérer l’arachide dans sauces et recettes du monde. La réponse doit citer une action observable et au moins un contrôle ou un indicateur.</t>
  </si>
  <si>
    <t>Pour arachide, je contrôle avant de servir : allergènes, température, étiquette, matériel propre et substitution validée. En cas de doute, je bloque.</t>
  </si>
  <si>
    <t>Arachide nécessite une prévention formalisée : identification du danger, contrôle avant service, information, traçabilité et action corrective.</t>
  </si>
  <si>
    <t>arachide, cacahuète, sauce, allergène</t>
  </si>
  <si>
    <t>Faire reformuler en trois temps : ce que je vérifie, ce que je fais, comment je prouve que arachide est maîtrisé.</t>
  </si>
  <si>
    <t>Repérer l’arachide dans sauces et recettes du monde.</t>
  </si>
  <si>
    <t>Situation d’apprentissage : préparation, service ou bilan autour de arachide.</t>
  </si>
  <si>
    <t>Quel exemple terrain prouves-tu pour montrer que arachide est compris ?</t>
  </si>
  <si>
    <t>Que fais-tu demain en production ou au service pour arachide ?</t>
  </si>
  <si>
    <t>Construis une réponse professionnelle sur arachide avec indicateur, limite et action corrective.</t>
  </si>
  <si>
    <t>contamination croisée</t>
  </si>
  <si>
    <t>Quels signes te permettent de repérer un problème lié à contamination croisée, et que corriges-tu ?</t>
  </si>
  <si>
    <t>Explique simplement : contamination croisée.</t>
  </si>
  <si>
    <t>Analyse contamination croisée en reliant contraintes terrain, sécurité, coût, convives et suivi.</t>
  </si>
  <si>
    <t>Réponse attendue : Prévenir le contact entre ingrédients à risque. La réponse doit citer une action observable et au moins un contrôle ou un indicateur.</t>
  </si>
  <si>
    <t>Pour contamination croisée, je contrôle avant de servir : allergènes, température, étiquette, matériel propre et substitution validée. En cas de doute, je bloque.</t>
  </si>
  <si>
    <t>Contamination croisée nécessite une prévention formalisée : identification du danger, contrôle avant service, information, traçabilité et action corrective.</t>
  </si>
  <si>
    <t>contamination croisée, matériel, séparation, nettoyage</t>
  </si>
  <si>
    <t>Faire reformuler en trois temps : ce que je vérifie, ce que je fais, comment je prouve que contamination croisée est maîtrisé.</t>
  </si>
  <si>
    <t>Prévenir le contact entre ingrédients à risque.</t>
  </si>
  <si>
    <t>Situation d’apprentissage : préparation, service ou bilan autour de contamination croisée.</t>
  </si>
  <si>
    <t>Quel exemple terrain prouves-tu pour montrer que contamination croisée est compris ?</t>
  </si>
  <si>
    <t>Que fais-tu demain en production ou au service pour contamination croisée ?</t>
  </si>
  <si>
    <t>Construis une réponse professionnelle sur contamination croisée avec indicateur, limite et action corrective.</t>
  </si>
  <si>
    <t>étiquetage</t>
  </si>
  <si>
    <t>Que fais-tu concrètement en cuisine ou au service pour gérer étiquetage ?</t>
  </si>
  <si>
    <t>Explique simplement : étiquetage.</t>
  </si>
  <si>
    <t>Analyse étiquetage en reliant contraintes terrain, sécurité, coût, convives et suivi.</t>
  </si>
  <si>
    <t>Réponse attendue : Corriger l’étiquette avant service. La réponse doit citer une action observable et au moins un contrôle ou un indicateur.</t>
  </si>
  <si>
    <t>Pour étiquetage, je contrôle avant de servir : allergènes, température, étiquette, matériel propre et substitution validée. En cas de doute, je bloque.</t>
  </si>
  <si>
    <t>Étiquetage nécessite une prévention formalisée : identification du danger, contrôle avant service, information, traçabilité et action corrective.</t>
  </si>
  <si>
    <t>étiquette, affichage, allergène, contrôle</t>
  </si>
  <si>
    <t>Faire reformuler en trois temps : ce que je vérifie, ce que je fais, comment je prouve que étiquetage est maîtrisé.</t>
  </si>
  <si>
    <t>Corriger l’étiquette avant service.</t>
  </si>
  <si>
    <t>Situation d’apprentissage : préparation, service ou bilan autour de étiquetage.</t>
  </si>
  <si>
    <t>Quel exemple terrain prouves-tu pour montrer que étiquetage est compris ?</t>
  </si>
  <si>
    <t>Que fais-tu demain en production ou au service pour étiquetage ?</t>
  </si>
  <si>
    <t>Construis une réponse professionnelle sur étiquetage avec indicateur, limite et action corrective.</t>
  </si>
  <si>
    <t>température</t>
  </si>
  <si>
    <t>Quels signes te permettent de repérer un problème lié à température, et que corriges-tu ?</t>
  </si>
  <si>
    <t>Explique simplement : température.</t>
  </si>
  <si>
    <t>Analyse température en reliant contraintes terrain, sécurité, coût, convives et suivi.</t>
  </si>
  <si>
    <t>Réponse attendue : Surveiller température en liaison chaude ou froide. La réponse doit citer une action observable et au moins un contrôle ou un indicateur.</t>
  </si>
  <si>
    <t>Pour température, je contrôle avant de servir : allergènes, température, étiquette, matériel propre et substitution validée. En cas de doute, je bloque.</t>
  </si>
  <si>
    <t>Température nécessite une prévention formalisée : identification du danger, contrôle avant service, information, traçabilité et action corrective.</t>
  </si>
  <si>
    <t>température, froid, chaud, contrôle</t>
  </si>
  <si>
    <t>Faire reformuler en trois temps : ce que je vérifie, ce que je fais, comment je prouve que température est maîtrisé.</t>
  </si>
  <si>
    <t>Surveiller température en liaison chaude ou froide.</t>
  </si>
  <si>
    <t>HACCP</t>
  </si>
  <si>
    <t>Situation d’apprentissage : préparation, service ou bilan autour de température.</t>
  </si>
  <si>
    <t>Quel exemple terrain prouves-tu pour montrer que température est compris ?</t>
  </si>
  <si>
    <t>Que fais-tu demain en production ou au service pour température ?</t>
  </si>
  <si>
    <t>Construis une réponse professionnelle sur température avec indicateur, limite et action corrective.</t>
  </si>
  <si>
    <t>refroidissement</t>
  </si>
  <si>
    <t>Quels signes te permettent de repérer un problème lié à refroidissement, et que corriges-tu ?</t>
  </si>
  <si>
    <t>Explique simplement : refroidissement.</t>
  </si>
  <si>
    <t>Analyse refroidissement en reliant contraintes terrain, sécurité, coût, convives et suivi.</t>
  </si>
  <si>
    <t>Réponse attendue : Sécuriser un refroidissement de plat végétal. La réponse doit citer une action observable et au moins un contrôle ou un indicateur.</t>
  </si>
  <si>
    <t>Pour refroidissement, je contrôle avant de servir : allergènes, température, étiquette, matériel propre et substitution validée. En cas de doute, je bloque.</t>
  </si>
  <si>
    <t>Refroidissement nécessite une prévention formalisée : identification du danger, contrôle avant service, information, traçabilité et action corrective.</t>
  </si>
  <si>
    <t>refroidissement, cellule, temps, température</t>
  </si>
  <si>
    <t>Faire reformuler en trois temps : ce que je vérifie, ce que je fais, comment je prouve que refroidissement est maîtrisé.</t>
  </si>
  <si>
    <t>Sécuriser un refroidissement de plat végétal.</t>
  </si>
  <si>
    <t>Situation d’apprentissage : préparation, service ou bilan autour de refroidissement.</t>
  </si>
  <si>
    <t>Quel exemple terrain prouves-tu pour montrer que refroidissement est compris ?</t>
  </si>
  <si>
    <t>Que fais-tu demain en production ou au service pour refroidissement ?</t>
  </si>
  <si>
    <t>Construis une réponse professionnelle sur refroidissement avec indicateur, limite et action corrective.</t>
  </si>
  <si>
    <t>remise température</t>
  </si>
  <si>
    <t>Quels signes te permettent de repérer un problème lié à remise température, et que corriges-tu ?</t>
  </si>
  <si>
    <t>Explique simplement : remise température.</t>
  </si>
  <si>
    <t>Analyse remise température en reliant contraintes terrain, sécurité, coût, convives et suivi.</t>
  </si>
  <si>
    <t>Réponse attendue : Vérifier la remise en température avant service. La réponse doit citer une action observable et au moins un contrôle ou un indicateur.</t>
  </si>
  <si>
    <t>Pour remise température, je contrôle avant de servir : allergènes, température, étiquette, matériel propre et substitution validée. En cas de doute, je bloque.</t>
  </si>
  <si>
    <t>Remise température nécessite une prévention formalisée : identification du danger, contrôle avant service, information, traçabilité et action corrective.</t>
  </si>
  <si>
    <t>remise température, contrôle, service, sécurité</t>
  </si>
  <si>
    <t>Faire reformuler en trois temps : ce que je vérifie, ce que je fais, comment je prouve que remise température est maîtrisé.</t>
  </si>
  <si>
    <t>Vérifier la remise en température avant service.</t>
  </si>
  <si>
    <t>Situation d’apprentissage : préparation, service ou bilan autour de remise température.</t>
  </si>
  <si>
    <t>Quel exemple terrain prouves-tu pour montrer que remise température est compris ?</t>
  </si>
  <si>
    <t>Que fais-tu demain en production ou au service pour remise température ?</t>
  </si>
  <si>
    <t>Construis une réponse professionnelle sur remise température avec indicateur, limite et action corrective.</t>
  </si>
  <si>
    <t>DLC/DDM</t>
  </si>
  <si>
    <t>Que fais-tu concrètement en cuisine ou au service pour gérer DLC/DDM ?</t>
  </si>
  <si>
    <t>Explique simplement : DLC/DDM.</t>
  </si>
  <si>
    <t>Analyse DLC/DDM en reliant contraintes terrain, sécurité, coût, convives et suivi.</t>
  </si>
  <si>
    <t>Réponse attendue : Contrôler dates des ingrédients secs et frais. La réponse doit citer une action observable et au moins un contrôle ou un indicateur.</t>
  </si>
  <si>
    <t>Pour DLC/DDM, je contrôle avant de servir : allergènes, température, étiquette, matériel propre et substitution validée. En cas de doute, je bloque.</t>
  </si>
  <si>
    <t>Dlc/ddm nécessite une prévention formalisée : identification du danger, contrôle avant service, information, traçabilité et action corrective.</t>
  </si>
  <si>
    <t>DLC, DDM, date, stock</t>
  </si>
  <si>
    <t>Faire reformuler en trois temps : ce que je vérifie, ce que je fais, comment je prouve que DLC/DDM est maîtrisé.</t>
  </si>
  <si>
    <t>Contrôler dates des ingrédients secs et frais.</t>
  </si>
  <si>
    <t>STOCK</t>
  </si>
  <si>
    <t>Situation d’apprentissage : préparation, service ou bilan autour de DLC/DDM.</t>
  </si>
  <si>
    <t>Quel exemple terrain prouves-tu pour montrer que DLC/DDM est compris ?</t>
  </si>
  <si>
    <t>Que fais-tu demain en production ou au service pour DLC/DDM ?</t>
  </si>
  <si>
    <t>Construis une réponse professionnelle sur DLC/DDM avec indicateur, limite et action corrective.</t>
  </si>
  <si>
    <t>substitution urgente</t>
  </si>
  <si>
    <t>Quels signes te permettent de repérer un problème lié à substitution urgente, et que corriges-tu ?</t>
  </si>
  <si>
    <t>Explique simplement : substitution urgente.</t>
  </si>
  <si>
    <t>Analyse substitution urgente en reliant contraintes terrain, sécurité, coût, convives et suivi.</t>
  </si>
  <si>
    <t>Réponse attendue : Éviter une substitution improvisée dangereuse. La réponse doit citer une action observable et au moins un contrôle ou un indicateur.</t>
  </si>
  <si>
    <t>Pour substitution urgente, je contrôle avant de servir : allergènes, température, étiquette, matériel propre et substitution validée. En cas de doute, je bloque.</t>
  </si>
  <si>
    <t>Substitution urgente nécessite une prévention formalisée : identification du danger, contrôle avant service, information, traçabilité et action corrective.</t>
  </si>
  <si>
    <t>substitution, urgence, allergène, validation</t>
  </si>
  <si>
    <t>Faire reformuler en trois temps : ce que je vérifie, ce que je fais, comment je prouve que substitution urgente est maîtrisé.</t>
  </si>
  <si>
    <t>Éviter une substitution improvisée dangereuse.</t>
  </si>
  <si>
    <t>Situation d’apprentissage : préparation, service ou bilan autour de substitution urgente.</t>
  </si>
  <si>
    <t>Quel exemple terrain prouves-tu pour montrer que substitution urgente est compris ?</t>
  </si>
  <si>
    <t>Que fais-tu demain en production ou au service pour substitution urgente ?</t>
  </si>
  <si>
    <t>Construis une réponse professionnelle sur substitution urgente avec indicateur, limite et action corrective.</t>
  </si>
  <si>
    <t>plan B</t>
  </si>
  <si>
    <t>Que fais-tu concrètement en cuisine ou au service pour gérer plan B ?</t>
  </si>
  <si>
    <t>Explique simplement : plan B.</t>
  </si>
  <si>
    <t>Analyse plan B en reliant contraintes terrain, sécurité, coût, convives et suivi.</t>
  </si>
  <si>
    <t>Réponse attendue : Prévoir une alternative validée. La réponse doit citer une action observable et au moins un contrôle ou un indicateur.</t>
  </si>
  <si>
    <t>Pour plan B, je contrôle avant de servir : allergènes, température, étiquette, matériel propre et substitution validée. En cas de doute, je bloque.</t>
  </si>
  <si>
    <t>Plan b nécessite une prévention formalisée : identification du danger, contrôle avant service, information, traçabilité et action corrective.</t>
  </si>
  <si>
    <t>plan B, alternative, validée, fiche</t>
  </si>
  <si>
    <t>Faire reformuler en trois temps : ce que je vérifie, ce que je fais, comment je prouve que plan B est maîtrisé.</t>
  </si>
  <si>
    <t>Prévoir une alternative validée.</t>
  </si>
  <si>
    <t>ANTICIPATION</t>
  </si>
  <si>
    <t>Situation d’apprentissage : préparation, service ou bilan autour de plan B.</t>
  </si>
  <si>
    <t>Quel exemple terrain prouves-tu pour montrer que plan B est compris ?</t>
  </si>
  <si>
    <t>Que fais-tu demain en production ou au service pour plan B ?</t>
  </si>
  <si>
    <t>Construis une réponse professionnelle sur plan B avec indicateur, limite et action corrective.</t>
  </si>
  <si>
    <t>public fragile</t>
  </si>
  <si>
    <t>Analyse comment public fragile influence le menu, la production et l’acceptation des convives.</t>
  </si>
  <si>
    <t>Explique simplement : public fragile.</t>
  </si>
  <si>
    <t>Analyse public fragile en reliant contraintes terrain, sécurité, coût, convives et suivi.</t>
  </si>
  <si>
    <t>Réponse attendue : Adapter sécurité et nutrition pour personnes fragiles. La réponse doit citer une action observable et au moins un contrôle ou un indicateur.</t>
  </si>
  <si>
    <t>Pour public fragile, je contrôle avant de servir : allergènes, température, étiquette, matériel propre et substitution validée. En cas de doute, je bloque.</t>
  </si>
  <si>
    <t>Public fragile nécessite une prévention formalisée : identification du danger, contrôle avant service, information, traçabilité et action corrective.</t>
  </si>
  <si>
    <t>public fragile, EHPAD, texture, allergène</t>
  </si>
  <si>
    <t>Faire reformuler en trois temps : ce que je vérifie, ce que je fais, comment je prouve que public fragile est maîtrisé.</t>
  </si>
  <si>
    <t>Adapter sécurité et nutrition pour personnes fragiles.</t>
  </si>
  <si>
    <t>Situation d’apprentissage : préparation, service ou bilan autour de public fragile.</t>
  </si>
  <si>
    <t>Quel exemple terrain prouves-tu pour montrer que public fragile est compris ?</t>
  </si>
  <si>
    <t>Que fais-tu demain en production ou au service pour public fragile ?</t>
  </si>
  <si>
    <t>Construis une réponse professionnelle sur public fragile avec indicateur, limite et action corrective.</t>
  </si>
  <si>
    <t>texture modifiée</t>
  </si>
  <si>
    <t>Quels signes te permettent de repérer un problème lié à texture modifiée, et que corriges-tu ?</t>
  </si>
  <si>
    <t>Explique simplement : texture modifiée.</t>
  </si>
  <si>
    <t>Analyse texture modifiée en reliant contraintes terrain, sécurité, coût, convives et suivi.</t>
  </si>
  <si>
    <t>Réponse attendue : Prévenir étouffement, déphasage ou texture instable. La réponse doit citer une action observable et au moins un contrôle ou un indicateur.</t>
  </si>
  <si>
    <t>Pour texture modifiée, je contrôle avant de servir : allergènes, température, étiquette, matériel propre et substitution validée. En cas de doute, je bloque.</t>
  </si>
  <si>
    <t>Texture modifiée nécessite une prévention formalisée : identification du danger, contrôle avant service, information, traçabilité et action corrective.</t>
  </si>
  <si>
    <t>texture modifiée, mixé, risque, stabilité</t>
  </si>
  <si>
    <t>Faire reformuler en trois temps : ce que je vérifie, ce que je fais, comment je prouve que texture modifiée est maîtrisé.</t>
  </si>
  <si>
    <t>Prévenir étouffement, déphasage ou texture instable.</t>
  </si>
  <si>
    <t>Situation d’apprentissage : préparation, service ou bilan autour de texture modifiée.</t>
  </si>
  <si>
    <t>Quel exemple terrain prouves-tu pour montrer que texture modifiée est compris ?</t>
  </si>
  <si>
    <t>Que fais-tu demain en production ou au service pour texture modifiée ?</t>
  </si>
  <si>
    <t>Construis une réponse professionnelle sur texture modifiée avec indicateur, limite et action corrective.</t>
  </si>
  <si>
    <t>risque nutritionnel</t>
  </si>
  <si>
    <t>Quels signes te permettent de repérer un problème lié à risque nutritionnel, et que corriges-tu ?</t>
  </si>
  <si>
    <t>Explique simplement : risque nutritionnel.</t>
  </si>
  <si>
    <t>Analyse risque nutritionnel en reliant contraintes terrain, sécurité, coût, convives et suivi.</t>
  </si>
  <si>
    <t>Réponse attendue : Repérer un menu végétal trop pauvre. La réponse doit citer une action observable et au moins un contrôle ou un indicateur.</t>
  </si>
  <si>
    <t>Pour risque nutritionnel, je contrôle avant de servir : allergènes, température, étiquette, matériel propre et substitution validée. En cas de doute, je bloque.</t>
  </si>
  <si>
    <t>Risque nutritionnel nécessite une prévention formalisée : identification du danger, contrôle avant service, information, traçabilité et action corrective.</t>
  </si>
  <si>
    <t>pauvre, protéines, énergie, portion</t>
  </si>
  <si>
    <t>Faire reformuler en trois temps : ce que je vérifie, ce que je fais, comment je prouve que risque nutritionnel est maîtrisé.</t>
  </si>
  <si>
    <t>Repérer un menu végétal trop pauvre.</t>
  </si>
  <si>
    <t>Situation d’apprentissage : préparation, service ou bilan autour de risque nutritionnel.</t>
  </si>
  <si>
    <t>Quel exemple terrain prouves-tu pour montrer que risque nutritionnel est compris ?</t>
  </si>
  <si>
    <t>Que fais-tu demain en production ou au service pour risque nutritionnel ?</t>
  </si>
  <si>
    <t>Construis une réponse professionnelle sur risque nutritionnel avec indicateur, limite et action corrective.</t>
  </si>
  <si>
    <t>risque rejet</t>
  </si>
  <si>
    <t>Quels signes te permettent de repérer un problème lié à risque rejet, et que corriges-tu ?</t>
  </si>
  <si>
    <t>Explique simplement : risque rejet.</t>
  </si>
  <si>
    <t>Analyse risque rejet en reliant contraintes terrain, sécurité, coût, convives et suivi.</t>
  </si>
  <si>
    <t>Réponse attendue : Identifier un risque d’échec convive avant service. La réponse doit citer une action observable et au moins un contrôle ou un indicateur.</t>
  </si>
  <si>
    <t>Pour risque rejet, je contrôle avant de servir : allergènes, température, étiquette, matériel propre et substitution validée. En cas de doute, je bloque.</t>
  </si>
  <si>
    <t>Risque rejet nécessite une prévention formalisée : identification du danger, contrôle avant service, information, traçabilité et action corrective.</t>
  </si>
  <si>
    <t>rejet, refus, acceptation, goût</t>
  </si>
  <si>
    <t>Faire reformuler en trois temps : ce que je vérifie, ce que je fais, comment je prouve que risque rejet est maîtrisé.</t>
  </si>
  <si>
    <t>Identifier un risque d’échec convive avant service.</t>
  </si>
  <si>
    <t>Situation d’apprentissage : préparation, service ou bilan autour de risque rejet.</t>
  </si>
  <si>
    <t>Quel exemple terrain prouves-tu pour montrer que risque rejet est compris ?</t>
  </si>
  <si>
    <t>Que fais-tu demain en production ou au service pour risque rejet ?</t>
  </si>
  <si>
    <t>Construis une réponse professionnelle sur risque rejet avec indicateur, limite et action corrective.</t>
  </si>
  <si>
    <t>risque coût</t>
  </si>
  <si>
    <t>Analyse comment risque coût influence le menu, la production et l’acceptation des convives.</t>
  </si>
  <si>
    <t>Explique simplement : risque coût.</t>
  </si>
  <si>
    <t>Analyse risque coût en reliant contraintes terrain, sécurité, coût, convives et suivi.</t>
  </si>
  <si>
    <t>Réponse attendue : Prévenir un coût caché lié à un produit transformé. La réponse doit citer une action observable et au moins un contrôle ou un indicateur.</t>
  </si>
  <si>
    <t>Pour risque coût, je contrôle avant de servir : allergènes, température, étiquette, matériel propre et substitution validée. En cas de doute, je bloque.</t>
  </si>
  <si>
    <t>Risque coût nécessite une prévention formalisée : identification du danger, contrôle avant service, information, traçabilité et action corrective.</t>
  </si>
  <si>
    <t>coût, transformé, portion, rendement</t>
  </si>
  <si>
    <t>Faire reformuler en trois temps : ce que je vérifie, ce que je fais, comment je prouve que risque coût est maîtrisé.</t>
  </si>
  <si>
    <t>Prévenir un coût caché lié à un produit transformé.</t>
  </si>
  <si>
    <t>Situation d’apprentissage : préparation, service ou bilan autour de risque coût.</t>
  </si>
  <si>
    <t>Quel exemple terrain prouves-tu pour montrer que risque coût est compris ?</t>
  </si>
  <si>
    <t>Que fais-tu demain en production ou au service pour risque coût ?</t>
  </si>
  <si>
    <t>Construis une réponse professionnelle sur risque coût avec indicateur, limite et action corrective.</t>
  </si>
  <si>
    <t>risque approvisionnement</t>
  </si>
  <si>
    <t>Analyse comment risque approvisionnement influence le menu, la production et l’acceptation des convives.</t>
  </si>
  <si>
    <t>Explique simplement : risque approvisionnement.</t>
  </si>
  <si>
    <t>Analyse risque approvisionnement en reliant contraintes terrain, sécurité, coût, convives et suivi.</t>
  </si>
  <si>
    <t>Réponse attendue : Prévoir rupture, saison ou délai fournisseur. La réponse doit citer une action observable et au moins un contrôle ou un indicateur.</t>
  </si>
  <si>
    <t>Pour risque approvisionnement, je contrôle avant de servir : allergènes, température, étiquette, matériel propre et substitution validée. En cas de doute, je bloque.</t>
  </si>
  <si>
    <t>Risque approvisionnement nécessite une prévention formalisée : identification du danger, contrôle avant service, information, traçabilité et action corrective.</t>
  </si>
  <si>
    <t>rupture, fournisseur, saison, délai</t>
  </si>
  <si>
    <t>Faire reformuler en trois temps : ce que je vérifie, ce que je fais, comment je prouve que risque approvisionnement est maîtrisé.</t>
  </si>
  <si>
    <t>Prévoir rupture, saison ou délai fournisseur.</t>
  </si>
  <si>
    <t>Situation d’apprentissage : préparation, service ou bilan autour de risque approvisionnement.</t>
  </si>
  <si>
    <t>Quel exemple terrain prouves-tu pour montrer que risque approvisionnement est compris ?</t>
  </si>
  <si>
    <t>Que fais-tu demain en production ou au service pour risque approvisionnement ?</t>
  </si>
  <si>
    <t>Construis une réponse professionnelle sur risque approvisionnement avec indicateur, limite et action corrective.</t>
  </si>
  <si>
    <t>risque image</t>
  </si>
  <si>
    <t>Analyse comment risque image influence le menu, la production et l’acceptation des convives.</t>
  </si>
  <si>
    <t>Explique simplement : risque image.</t>
  </si>
  <si>
    <t>Analyse risque image en reliant contraintes terrain, sécurité, coût, convives et suivi.</t>
  </si>
  <si>
    <t>Réponse attendue : Éviter une communication maladroite sur le végétal. La réponse doit citer une action observable et au moins un contrôle ou un indicateur.</t>
  </si>
  <si>
    <t>Pour risque image, je contrôle avant de servir : allergènes, température, étiquette, matériel propre et substitution validée. En cas de doute, je bloque.</t>
  </si>
  <si>
    <t>Risque image nécessite une prévention formalisée : identification du danger, contrôle avant service, information, traçabilité et action corrective.</t>
  </si>
  <si>
    <t>image, communication, imposé, critique</t>
  </si>
  <si>
    <t>Faire reformuler en trois temps : ce que je vérifie, ce que je fais, comment je prouve que risque image est maîtrisé.</t>
  </si>
  <si>
    <t>Éviter une communication maladroite sur le végétal.</t>
  </si>
  <si>
    <t>Situation d’apprentissage : préparation, service ou bilan autour de risque image.</t>
  </si>
  <si>
    <t>Quel exemple terrain prouves-tu pour montrer que risque image est compris ?</t>
  </si>
  <si>
    <t>Que fais-tu demain en production ou au service pour risque image ?</t>
  </si>
  <si>
    <t>Construis une réponse professionnelle sur risque image avec indicateur, limite et action corrective.</t>
  </si>
  <si>
    <t>risque formation</t>
  </si>
  <si>
    <t>Quels signes te permettent de repérer un problème lié à risque formation, et que corriges-tu ?</t>
  </si>
  <si>
    <t>Explique simplement : risque formation.</t>
  </si>
  <si>
    <t>Analyse risque formation en reliant contraintes terrain, sécurité, coût, convives et suivi.</t>
  </si>
  <si>
    <t>Réponse attendue : Repérer une équipe non briefée avant service. La réponse doit citer une action observable et au moins un contrôle ou un indicateur.</t>
  </si>
  <si>
    <t>Pour risque formation, je contrôle avant de servir : allergènes, température, étiquette, matériel propre et substitution validée. En cas de doute, je bloque.</t>
  </si>
  <si>
    <t>Risque formation nécessite une prévention formalisée : identification du danger, contrôle avant service, information, traçabilité et action corrective.</t>
  </si>
  <si>
    <t>brief, équipe, erreur, service</t>
  </si>
  <si>
    <t>Faire reformuler en trois temps : ce que je vérifie, ce que je fais, comment je prouve que risque formation est maîtrisé.</t>
  </si>
  <si>
    <t>Repérer une équipe non briefée avant service.</t>
  </si>
  <si>
    <t>Situation d’apprentissage : préparation, service ou bilan autour de risque formation.</t>
  </si>
  <si>
    <t>Quel exemple terrain prouves-tu pour montrer que risque formation est compris ?</t>
  </si>
  <si>
    <t>Que fais-tu demain en production ou au service pour risque formation ?</t>
  </si>
  <si>
    <t>Construis une réponse professionnelle sur risque formation avec indicateur, limite et action corrective.</t>
  </si>
  <si>
    <t>risque répétition</t>
  </si>
  <si>
    <t>Quels signes te permettent de repérer un problème lié à risque répétition, et que corriges-tu ?</t>
  </si>
  <si>
    <t>Explique simplement : risque répétition.</t>
  </si>
  <si>
    <t>Analyse risque répétition en reliant contraintes terrain, sécurité, coût, convives et suivi.</t>
  </si>
  <si>
    <t>Réponse attendue : Éviter de servir toujours la même alternative. La réponse doit citer une action observable et au moins un contrôle ou un indicateur.</t>
  </si>
  <si>
    <t>Pour risque répétition, je contrôle avant de servir : allergènes, température, étiquette, matériel propre et substitution validée. En cas de doute, je bloque.</t>
  </si>
  <si>
    <t>Risque répétition nécessite une prévention formalisée : identification du danger, contrôle avant service, information, traçabilité et action corrective.</t>
  </si>
  <si>
    <t>répétition, variété, lassitude, menu</t>
  </si>
  <si>
    <t>Faire reformuler en trois temps : ce que je vérifie, ce que je fais, comment je prouve que risque répétition est maîtrisé.</t>
  </si>
  <si>
    <t>Éviter de servir toujours la même alternative.</t>
  </si>
  <si>
    <t>Situation d’apprentissage : préparation, service ou bilan autour de risque répétition.</t>
  </si>
  <si>
    <t>Quel exemple terrain prouves-tu pour montrer que risque répétition est compris ?</t>
  </si>
  <si>
    <t>Que fais-tu demain en production ou au service pour risque répétition ?</t>
  </si>
  <si>
    <t>Construis une réponse professionnelle sur risque répétition avec indicateur, limite et action corrective.</t>
  </si>
  <si>
    <t>risque technique</t>
  </si>
  <si>
    <t>Quels signes te permettent de repérer un problème lié à risque technique, et que corriges-tu ?</t>
  </si>
  <si>
    <t>Explique simplement : risque technique.</t>
  </si>
  <si>
    <t>Analyse risque technique en reliant contraintes terrain, sécurité, coût, convives et suivi.</t>
  </si>
  <si>
    <t>Réponse attendue : Repérer une recette fragile en grand volume. La réponse doit citer une action observable et au moins un contrôle ou un indicateur.</t>
  </si>
  <si>
    <t>Pour risque technique, je contrôle avant de servir : allergènes, température, étiquette, matériel propre et substitution validée. En cas de doute, je bloque.</t>
  </si>
  <si>
    <t>Risque technique nécessite une prévention formalisée : identification du danger, contrôle avant service, information, traçabilité et action corrective.</t>
  </si>
  <si>
    <t>technique, grand volume, tenue, cuisson</t>
  </si>
  <si>
    <t>Faire reformuler en trois temps : ce que je vérifie, ce que je fais, comment je prouve que risque technique est maîtrisé.</t>
  </si>
  <si>
    <t>Repérer une recette fragile en grand volume.</t>
  </si>
  <si>
    <t>Situation d’apprentissage : préparation, service ou bilan autour de risque technique.</t>
  </si>
  <si>
    <t>Quel exemple terrain prouves-tu pour montrer que risque technique est compris ?</t>
  </si>
  <si>
    <t>Que fais-tu demain en production ou au service pour risque technique ?</t>
  </si>
  <si>
    <t>Construis une réponse professionnelle sur risque technique avec indicateur, limite et action corrective.</t>
  </si>
  <si>
    <t>risque gustatif</t>
  </si>
  <si>
    <t>Quels signes te permettent de repérer un problème lié à risque gustatif, et que corriges-tu ?</t>
  </si>
  <si>
    <t>Explique simplement : risque gustatif.</t>
  </si>
  <si>
    <t>Analyse risque gustatif en reliant contraintes terrain, sécurité, coût, convives et suivi.</t>
  </si>
  <si>
    <t>Réponse attendue : Prévenir plat fade, sec ou mal assaisonné. La réponse doit citer une action observable et au moins un contrôle ou un indicateur.</t>
  </si>
  <si>
    <t>Pour risque gustatif, je contrôle avant de servir : allergènes, température, étiquette, matériel propre et substitution validée. En cas de doute, je bloque.</t>
  </si>
  <si>
    <t>Risque gustatif nécessite une prévention formalisée : identification du danger, contrôle avant service, information, traçabilité et action corrective.</t>
  </si>
  <si>
    <t>fade, sec, assaisonnement, sauce</t>
  </si>
  <si>
    <t>Faire reformuler en trois temps : ce que je vérifie, ce que je fais, comment je prouve que risque gustatif est maîtrisé.</t>
  </si>
  <si>
    <t>Prévenir plat fade, sec ou mal assaisonné.</t>
  </si>
  <si>
    <t>Situation d’apprentissage : préparation, service ou bilan autour de risque gustatif.</t>
  </si>
  <si>
    <t>Quel exemple terrain prouves-tu pour montrer que risque gustatif est compris ?</t>
  </si>
  <si>
    <t>Que fais-tu demain en production ou au service pour risque gustatif ?</t>
  </si>
  <si>
    <t>Construis une réponse professionnelle sur risque gustatif avec indicateur, limite et action corrective.</t>
  </si>
  <si>
    <t>CFA / PRO</t>
  </si>
  <si>
    <t>Saisie libre + diagnostic + remédiation</t>
  </si>
  <si>
    <t>Objectif</t>
  </si>
  <si>
    <t>CFA/PRO</t>
  </si>
  <si>
    <t>Mode d’emploi</t>
  </si>
  <si>
    <t>DIAGNOSTIC DÉTAILLÉ</t>
  </si>
  <si>
    <t>Mots attendus</t>
  </si>
  <si>
    <t>Terme</t>
  </si>
  <si>
    <t>État</t>
  </si>
  <si>
    <t>Points</t>
  </si>
  <si>
    <t>Vocabulaire CFA</t>
  </si>
  <si>
    <t>Vocabulaire PRO</t>
  </si>
  <si>
    <t>Attendu 1</t>
  </si>
  <si>
    <t>CFA 1</t>
  </si>
  <si>
    <t>PRO 1</t>
  </si>
  <si>
    <t>Attendu 2</t>
  </si>
  <si>
    <t>CFA 2</t>
  </si>
  <si>
    <t>PRO 2</t>
  </si>
  <si>
    <t>Attendu 3</t>
  </si>
  <si>
    <t>CFA 3</t>
  </si>
  <si>
    <t>PRO 3</t>
  </si>
  <si>
    <t>Attendu 4</t>
  </si>
  <si>
    <t>CFA 4</t>
  </si>
  <si>
    <t>PRO 4</t>
  </si>
  <si>
    <t>Attendu 5</t>
  </si>
  <si>
    <t>Attendu 6</t>
  </si>
  <si>
    <t>Attendu 7</t>
  </si>
  <si>
    <t>Attendu 8</t>
  </si>
  <si>
    <t>ACTION / PREUVE / RISQUE</t>
  </si>
  <si>
    <t>PÉNALITÉS ET ALERTES</t>
  </si>
  <si>
    <t>Lecture</t>
  </si>
  <si>
    <t>OK = acquis ; MANQUE = à retravailler ; ALERTE = terme dangereux détecté</t>
  </si>
  <si>
    <t>Action/contrôle 1</t>
  </si>
  <si>
    <t>Alerte 1</t>
  </si>
  <si>
    <t>Action/contrôle 2</t>
  </si>
  <si>
    <t>Alerte 2</t>
  </si>
  <si>
    <t>Action/contrôle 3</t>
  </si>
  <si>
    <t>Alerte 3</t>
  </si>
  <si>
    <t>Action/contrôle 4</t>
  </si>
  <si>
    <t>Alerte 4</t>
  </si>
  <si>
    <t>Alerte 5</t>
  </si>
  <si>
    <t>Alerte 6</t>
  </si>
  <si>
    <t>BANQUE PÉDAGOGIQUE ET MOTEUR TECHNIQUE — même feuille, zéro dépendance externe</t>
  </si>
  <si>
    <t>A53:AK258</t>
  </si>
  <si>
    <t>Banque questions/réponses visible : 205 lignes utilisables.</t>
  </si>
  <si>
    <t>AM53:BO258</t>
  </si>
  <si>
    <t>Mots-clés séparés pour la détection : attendus, vocabulaire CFA/PRO, action, contrôle, alertes.</t>
  </si>
  <si>
    <t>Principe</t>
  </si>
  <si>
    <t>Le score lit uniquement la réponse saisie en B9. Les réponses modèles restent des références, elles ne remplissent pas la réponse apprenant.</t>
  </si>
  <si>
    <t>Limite assumée</t>
  </si>
  <si>
    <t>Moteur déterministe par mots et racines : il aide à apprendre et à corriger, mais ne remplace pas l’analyse du formateur.</t>
  </si>
  <si>
    <t>KW1</t>
  </si>
  <si>
    <t>KW2</t>
  </si>
  <si>
    <t>KW3</t>
  </si>
  <si>
    <t>KW4</t>
  </si>
  <si>
    <t>KW5</t>
  </si>
  <si>
    <t>KW6</t>
  </si>
  <si>
    <t>KW7</t>
  </si>
  <si>
    <t>KW8</t>
  </si>
  <si>
    <t>CFA1</t>
  </si>
  <si>
    <t>CFA2</t>
  </si>
  <si>
    <t>CFA3</t>
  </si>
  <si>
    <t>CFA4</t>
  </si>
  <si>
    <t>PRO1</t>
  </si>
  <si>
    <t>PRO2</t>
  </si>
  <si>
    <t>PRO3</t>
  </si>
  <si>
    <t>PRO4</t>
  </si>
  <si>
    <t>ACTION1</t>
  </si>
  <si>
    <t>ACTION2</t>
  </si>
  <si>
    <t>CONTROLE1</t>
  </si>
  <si>
    <t>CONTROLE2</t>
  </si>
  <si>
    <t>NEG1</t>
  </si>
  <si>
    <t>NEG2</t>
  </si>
  <si>
    <t>NEG3</t>
  </si>
  <si>
    <t>CRIT1</t>
  </si>
  <si>
    <t>CRIT2</t>
  </si>
  <si>
    <t>CRIT3</t>
  </si>
  <si>
    <t>THEME</t>
  </si>
  <si>
    <t>SOUS_THEME</t>
  </si>
  <si>
    <t>produits durables</t>
  </si>
  <si>
    <t>bio</t>
  </si>
  <si>
    <t>local</t>
  </si>
  <si>
    <t>label</t>
  </si>
  <si>
    <t>achat</t>
  </si>
  <si>
    <t>egalim</t>
  </si>
  <si>
    <t>durable</t>
  </si>
  <si>
    <t>règle</t>
  </si>
  <si>
    <t>regle</t>
  </si>
  <si>
    <t>menu</t>
  </si>
  <si>
    <t>EGAlim</t>
  </si>
  <si>
    <t>conformité</t>
  </si>
  <si>
    <t>conformite</t>
  </si>
  <si>
    <t>traçabilité</t>
  </si>
  <si>
    <t>vérifi</t>
  </si>
  <si>
    <t>verifi</t>
  </si>
  <si>
    <t>preuve</t>
  </si>
  <si>
    <t>traç</t>
  </si>
  <si>
    <t>je ne sais pas</t>
  </si>
  <si>
    <t>rien</t>
  </si>
  <si>
    <t>aucun</t>
  </si>
  <si>
    <t>sans vérifier</t>
  </si>
  <si>
    <t>sans verifier</t>
  </si>
  <si>
    <t>sans contrôle</t>
  </si>
  <si>
    <t>fournisseur</t>
  </si>
  <si>
    <t>tracabilite</t>
  </si>
  <si>
    <t>menu vegetarien regulier</t>
  </si>
  <si>
    <t>menu végétarien</t>
  </si>
  <si>
    <t>menu vegetarien</t>
  </si>
  <si>
    <t>semaine</t>
  </si>
  <si>
    <t>diversification</t>
  </si>
  <si>
    <t>convives</t>
  </si>
  <si>
    <t>vegetarien</t>
  </si>
  <si>
    <t>plan pluriannuel proteines</t>
  </si>
  <si>
    <t>plan protéines</t>
  </si>
  <si>
    <t>plan proteines</t>
  </si>
  <si>
    <t>indicateur</t>
  </si>
  <si>
    <t>suivi</t>
  </si>
  <si>
    <t>pluriannuel</t>
  </si>
  <si>
    <t>loi Climat et Resilience</t>
  </si>
  <si>
    <t>climat</t>
  </si>
  <si>
    <t>résilience</t>
  </si>
  <si>
    <t>resilience</t>
  </si>
  <si>
    <t>transition alimentaire</t>
  </si>
  <si>
    <t>affichage</t>
  </si>
  <si>
    <t>origine</t>
  </si>
  <si>
    <t>transparence</t>
  </si>
  <si>
    <t>informer</t>
  </si>
  <si>
    <t>expliquer</t>
  </si>
  <si>
    <t>information</t>
  </si>
  <si>
    <t>tracabilite achat</t>
  </si>
  <si>
    <t>bon livraison</t>
  </si>
  <si>
    <t>fiche fournisseur</t>
  </si>
  <si>
    <t>marché</t>
  </si>
  <si>
    <t>marche</t>
  </si>
  <si>
    <t>qualité</t>
  </si>
  <si>
    <t>qualite</t>
  </si>
  <si>
    <t>coût</t>
  </si>
  <si>
    <t>cout</t>
  </si>
  <si>
    <t>qualite produit</t>
  </si>
  <si>
    <t>goût</t>
  </si>
  <si>
    <t>gout</t>
  </si>
  <si>
    <t>cuisson</t>
  </si>
  <si>
    <t>scolaire</t>
  </si>
  <si>
    <t>self</t>
  </si>
  <si>
    <t>ehpad</t>
  </si>
  <si>
    <t>besoin</t>
  </si>
  <si>
    <t>protéines</t>
  </si>
  <si>
    <t>proteines</t>
  </si>
  <si>
    <t>entreprise</t>
  </si>
  <si>
    <t>choix</t>
  </si>
  <si>
    <t>service</t>
  </si>
  <si>
    <t>allegations nutritionnelles</t>
  </si>
  <si>
    <t>allégation</t>
  </si>
  <si>
    <t>allegation</t>
  </si>
  <si>
    <t>protéine</t>
  </si>
  <si>
    <t>proteine</t>
  </si>
  <si>
    <t>équilibre</t>
  </si>
  <si>
    <t>equilibre</t>
  </si>
  <si>
    <t>substitution d’ingredient</t>
  </si>
  <si>
    <t>substitution</t>
  </si>
  <si>
    <t>allergène</t>
  </si>
  <si>
    <t>allergene</t>
  </si>
  <si>
    <t>contrôle</t>
  </si>
  <si>
    <t>controle</t>
  </si>
  <si>
    <t>preuve de conformite</t>
  </si>
  <si>
    <t>facture</t>
  </si>
  <si>
    <t>referentiel culinaire</t>
  </si>
  <si>
    <t>référentiel</t>
  </si>
  <si>
    <t>referentiel</t>
  </si>
  <si>
    <t>recette</t>
  </si>
  <si>
    <t>culture culinaire</t>
  </si>
  <si>
    <t>adaptation</t>
  </si>
  <si>
    <t>culinaire</t>
  </si>
  <si>
    <t>frequence d’offre</t>
  </si>
  <si>
    <t>fréquence</t>
  </si>
  <si>
    <t>frequence</t>
  </si>
  <si>
    <t>progressif</t>
  </si>
  <si>
    <t>cycle menu</t>
  </si>
  <si>
    <t>offre</t>
  </si>
  <si>
    <t>responsabilite du producteur</t>
  </si>
  <si>
    <t>responsable</t>
  </si>
  <si>
    <t>vérifier</t>
  </si>
  <si>
    <t>verifier</t>
  </si>
  <si>
    <t>fiche</t>
  </si>
  <si>
    <t>responsabilite</t>
  </si>
  <si>
    <t>tableau suivi</t>
  </si>
  <si>
    <t>essai</t>
  </si>
  <si>
    <t>retour</t>
  </si>
  <si>
    <t>correction</t>
  </si>
  <si>
    <t>document</t>
  </si>
  <si>
    <t>critere environnemental</t>
  </si>
  <si>
    <t>environnement</t>
  </si>
  <si>
    <t>saison</t>
  </si>
  <si>
    <t>critere</t>
  </si>
  <si>
    <t>environnemental</t>
  </si>
  <si>
    <t>formation de l’equipe</t>
  </si>
  <si>
    <t>brief</t>
  </si>
  <si>
    <t>équipe</t>
  </si>
  <si>
    <t>equipe</t>
  </si>
  <si>
    <t>argumentaire</t>
  </si>
  <si>
    <t>formation</t>
  </si>
  <si>
    <t>composition</t>
  </si>
  <si>
    <t>grammage</t>
  </si>
  <si>
    <t>lecture</t>
  </si>
  <si>
    <t>controle affichage</t>
  </si>
  <si>
    <t>nom plat</t>
  </si>
  <si>
    <t>communication</t>
  </si>
  <si>
    <t>envie</t>
  </si>
  <si>
    <t>plat</t>
  </si>
  <si>
    <t>convive</t>
  </si>
  <si>
    <t>positive</t>
  </si>
  <si>
    <t>limite reglementaire</t>
  </si>
  <si>
    <t>coherence menu-cycle</t>
  </si>
  <si>
    <t>cycle</t>
  </si>
  <si>
    <t>variété</t>
  </si>
  <si>
    <t>variete</t>
  </si>
  <si>
    <t>répétition</t>
  </si>
  <si>
    <t>repetition</t>
  </si>
  <si>
    <t>question</t>
  </si>
  <si>
    <t>compétence</t>
  </si>
  <si>
    <t>competence</t>
  </si>
  <si>
    <t>critère</t>
  </si>
  <si>
    <t>remédiation</t>
  </si>
  <si>
    <t>remediation</t>
  </si>
  <si>
    <t>reponse a un controle</t>
  </si>
  <si>
    <t>priorisation reglementaire</t>
  </si>
  <si>
    <t>priorité</t>
  </si>
  <si>
    <t>priorite</t>
  </si>
  <si>
    <t>risque</t>
  </si>
  <si>
    <t>faisabilité</t>
  </si>
  <si>
    <t>faisabilite</t>
  </si>
  <si>
    <t>planning</t>
  </si>
  <si>
    <t>proteines vegetales</t>
  </si>
  <si>
    <t>haricots</t>
  </si>
  <si>
    <t>vegetales</t>
  </si>
  <si>
    <t>féculent</t>
  </si>
  <si>
    <t>feculent</t>
  </si>
  <si>
    <t>densité nutritionnelle</t>
  </si>
  <si>
    <t>densite nutritionnelle</t>
  </si>
  <si>
    <t>apport protéique</t>
  </si>
  <si>
    <t>apport proteique</t>
  </si>
  <si>
    <t>équilibr</t>
  </si>
  <si>
    <t>equilibr</t>
  </si>
  <si>
    <t>portion</t>
  </si>
  <si>
    <t>complement cereale-legumineuse</t>
  </si>
  <si>
    <t>légumineuse</t>
  </si>
  <si>
    <t>legumineuse</t>
  </si>
  <si>
    <t>céréale</t>
  </si>
  <si>
    <t>cereale</t>
  </si>
  <si>
    <t>riz</t>
  </si>
  <si>
    <t>blé</t>
  </si>
  <si>
    <t>fer</t>
  </si>
  <si>
    <t>apport</t>
  </si>
  <si>
    <t>fibres et satiete</t>
  </si>
  <si>
    <t>fibres</t>
  </si>
  <si>
    <t>satiété</t>
  </si>
  <si>
    <t>satiete</t>
  </si>
  <si>
    <t>quantité</t>
  </si>
  <si>
    <t>quantite</t>
  </si>
  <si>
    <t>equilibre energetique</t>
  </si>
  <si>
    <t>énergie</t>
  </si>
  <si>
    <t>energie</t>
  </si>
  <si>
    <t>portion proteique</t>
  </si>
  <si>
    <t>proteique</t>
  </si>
  <si>
    <t>equivalences</t>
  </si>
  <si>
    <t>équivalence</t>
  </si>
  <si>
    <t>equivalence</t>
  </si>
  <si>
    <t>viande</t>
  </si>
  <si>
    <t>limite</t>
  </si>
  <si>
    <t>calcium</t>
  </si>
  <si>
    <t>lait</t>
  </si>
  <si>
    <t>yaourt</t>
  </si>
  <si>
    <t>alternative</t>
  </si>
  <si>
    <t>produits</t>
  </si>
  <si>
    <t>laitiers</t>
  </si>
  <si>
    <t>tofu</t>
  </si>
  <si>
    <t>seitan</t>
  </si>
  <si>
    <t>gluten</t>
  </si>
  <si>
    <t>pois chiche</t>
  </si>
  <si>
    <t>curry</t>
  </si>
  <si>
    <t>digestion</t>
  </si>
  <si>
    <t>chiches</t>
  </si>
  <si>
    <t>lentille</t>
  </si>
  <si>
    <t>salade</t>
  </si>
  <si>
    <t>saucisse végétale</t>
  </si>
  <si>
    <t>saucisse vegetale</t>
  </si>
  <si>
    <t>haricot rouge</t>
  </si>
  <si>
    <t>chili</t>
  </si>
  <si>
    <t>rouges</t>
  </si>
  <si>
    <t>pois casses</t>
  </si>
  <si>
    <t>pois cassé</t>
  </si>
  <si>
    <t>pois casse</t>
  </si>
  <si>
    <t>soupe</t>
  </si>
  <si>
    <t>purée</t>
  </si>
  <si>
    <t>puree</t>
  </si>
  <si>
    <t>pauvre</t>
  </si>
  <si>
    <t>manque protéine</t>
  </si>
  <si>
    <t>manque proteine</t>
  </si>
  <si>
    <t>enfant</t>
  </si>
  <si>
    <t>adolescent</t>
  </si>
  <si>
    <t>menu senior</t>
  </si>
  <si>
    <t>sénior</t>
  </si>
  <si>
    <t>senior</t>
  </si>
  <si>
    <t>enrichissement</t>
  </si>
  <si>
    <t>mixe enrichi</t>
  </si>
  <si>
    <t>mixé</t>
  </si>
  <si>
    <t>mixe</t>
  </si>
  <si>
    <t>enrichi</t>
  </si>
  <si>
    <t>intolerance lactose</t>
  </si>
  <si>
    <t>lactose</t>
  </si>
  <si>
    <t>intolérance</t>
  </si>
  <si>
    <t>intolerance</t>
  </si>
  <si>
    <t>allergene arachide</t>
  </si>
  <si>
    <t>trace</t>
  </si>
  <si>
    <t>consommation</t>
  </si>
  <si>
    <t>reste</t>
  </si>
  <si>
    <t>index</t>
  </si>
  <si>
    <t>recette trop seche</t>
  </si>
  <si>
    <t>sec</t>
  </si>
  <si>
    <t>bouche</t>
  </si>
  <si>
    <t>seche</t>
  </si>
  <si>
    <t>épices</t>
  </si>
  <si>
    <t>epices</t>
  </si>
  <si>
    <t>herbes</t>
  </si>
  <si>
    <t>sel</t>
  </si>
  <si>
    <t>assaisonnement</t>
  </si>
  <si>
    <t>nutritionnel</t>
  </si>
  <si>
    <t>limite proteines vegetales</t>
  </si>
  <si>
    <t>nutritionnelle</t>
  </si>
  <si>
    <t>cout nutrition</t>
  </si>
  <si>
    <t>cout portion</t>
  </si>
  <si>
    <t>densité</t>
  </si>
  <si>
    <t>densite</t>
  </si>
  <si>
    <t>nutrition</t>
  </si>
  <si>
    <t>progression</t>
  </si>
  <si>
    <t>taux prise</t>
  </si>
  <si>
    <t>corriger</t>
  </si>
  <si>
    <t>gout principal</t>
  </si>
  <si>
    <t>saveur</t>
  </si>
  <si>
    <t>principal</t>
  </si>
  <si>
    <t>profil sensoriel</t>
  </si>
  <si>
    <t>aromatisation</t>
  </si>
  <si>
    <t>dressage</t>
  </si>
  <si>
    <t>test</t>
  </si>
  <si>
    <t>dégust</t>
  </si>
  <si>
    <t>moelleux</t>
  </si>
  <si>
    <t>nappage</t>
  </si>
  <si>
    <t>gourmand</t>
  </si>
  <si>
    <t>mâche</t>
  </si>
  <si>
    <t>mache</t>
  </si>
  <si>
    <t>fondant</t>
  </si>
  <si>
    <t>appétissant</t>
  </si>
  <si>
    <t>appetissant</t>
  </si>
  <si>
    <t>visuel</t>
  </si>
  <si>
    <t>nom</t>
  </si>
  <si>
    <t>intitulé</t>
  </si>
  <si>
    <t>intitule</t>
  </si>
  <si>
    <t>epices corsees</t>
  </si>
  <si>
    <t>paprika</t>
  </si>
  <si>
    <t>cumin</t>
  </si>
  <si>
    <t>corsees</t>
  </si>
  <si>
    <t>herbes fraiches</t>
  </si>
  <si>
    <t>persil</t>
  </si>
  <si>
    <t>coriandre</t>
  </si>
  <si>
    <t>menthe</t>
  </si>
  <si>
    <t>fraiches</t>
  </si>
  <si>
    <t>cuisson legumineuses</t>
  </si>
  <si>
    <t>ferme</t>
  </si>
  <si>
    <t>legumineuses</t>
  </si>
  <si>
    <t>tenue chaud</t>
  </si>
  <si>
    <t>dessèchement</t>
  </si>
  <si>
    <t>dessechement</t>
  </si>
  <si>
    <t>tenue</t>
  </si>
  <si>
    <t>chaud</t>
  </si>
  <si>
    <t>huile</t>
  </si>
  <si>
    <t>plat mijote</t>
  </si>
  <si>
    <t>mijoté</t>
  </si>
  <si>
    <t>mijote</t>
  </si>
  <si>
    <t>légumes</t>
  </si>
  <si>
    <t>legumes</t>
  </si>
  <si>
    <t>galette vegetale</t>
  </si>
  <si>
    <t>galette</t>
  </si>
  <si>
    <t>liant</t>
  </si>
  <si>
    <t>vegetale</t>
  </si>
  <si>
    <t>gratin vegetal</t>
  </si>
  <si>
    <t>gratin</t>
  </si>
  <si>
    <t>croûte</t>
  </si>
  <si>
    <t>croute</t>
  </si>
  <si>
    <t>vegetal</t>
  </si>
  <si>
    <t>lentille corail</t>
  </si>
  <si>
    <t>tomate</t>
  </si>
  <si>
    <t>carne</t>
  </si>
  <si>
    <t>couscous vegetal</t>
  </si>
  <si>
    <t>couscous</t>
  </si>
  <si>
    <t>semoule</t>
  </si>
  <si>
    <t>bolognaise</t>
  </si>
  <si>
    <t>pâtes</t>
  </si>
  <si>
    <t>pates</t>
  </si>
  <si>
    <t>citron</t>
  </si>
  <si>
    <t>sésame</t>
  </si>
  <si>
    <t>sesame</t>
  </si>
  <si>
    <t>friture</t>
  </si>
  <si>
    <t>risotto vegetal</t>
  </si>
  <si>
    <t>risotto</t>
  </si>
  <si>
    <t>onctueux</t>
  </si>
  <si>
    <t>bouillon</t>
  </si>
  <si>
    <t>fade</t>
  </si>
  <si>
    <t>acidite</t>
  </si>
  <si>
    <t>humidité</t>
  </si>
  <si>
    <t>humidite</t>
  </si>
  <si>
    <t>farineux</t>
  </si>
  <si>
    <t>vinaigre</t>
  </si>
  <si>
    <t>champignon</t>
  </si>
  <si>
    <t>graines</t>
  </si>
  <si>
    <t>topping</t>
  </si>
  <si>
    <t>bac</t>
  </si>
  <si>
    <t>test degustation</t>
  </si>
  <si>
    <t>dégustation</t>
  </si>
  <si>
    <t>degustation</t>
  </si>
  <si>
    <t>standard</t>
  </si>
  <si>
    <t>fiche recette</t>
  </si>
  <si>
    <t>process</t>
  </si>
  <si>
    <t>régularité</t>
  </si>
  <si>
    <t>regularite</t>
  </si>
  <si>
    <t>creativite maitrisee</t>
  </si>
  <si>
    <t>créativité</t>
  </si>
  <si>
    <t>creativite</t>
  </si>
  <si>
    <t>sécurité</t>
  </si>
  <si>
    <t>goûter</t>
  </si>
  <si>
    <t>gouter</t>
  </si>
  <si>
    <t>segmentation des publics</t>
  </si>
  <si>
    <t>retours qualifiés</t>
  </si>
  <si>
    <t>accept</t>
  </si>
  <si>
    <t>satisf</t>
  </si>
  <si>
    <t>élève</t>
  </si>
  <si>
    <t>eleve</t>
  </si>
  <si>
    <t>public</t>
  </si>
  <si>
    <t>adulte</t>
  </si>
  <si>
    <t>rapidité</t>
  </si>
  <si>
    <t>rapidite</t>
  </si>
  <si>
    <t>appétit</t>
  </si>
  <si>
    <t>appetit</t>
  </si>
  <si>
    <t>famille</t>
  </si>
  <si>
    <t>dimanche</t>
  </si>
  <si>
    <t>présentation</t>
  </si>
  <si>
    <t>presentation</t>
  </si>
  <si>
    <t>familles</t>
  </si>
  <si>
    <t>habitude</t>
  </si>
  <si>
    <t>refus</t>
  </si>
  <si>
    <t>culture</t>
  </si>
  <si>
    <t>freins</t>
  </si>
  <si>
    <t>culturels</t>
  </si>
  <si>
    <t>peur du vegetal</t>
  </si>
  <si>
    <t>peur</t>
  </si>
  <si>
    <t>imposé</t>
  </si>
  <si>
    <t>impose</t>
  </si>
  <si>
    <t>léger</t>
  </si>
  <si>
    <t>leger</t>
  </si>
  <si>
    <t>rassasiant</t>
  </si>
  <si>
    <t>mots simples</t>
  </si>
  <si>
    <t>vocabulaire</t>
  </si>
  <si>
    <t>terrain</t>
  </si>
  <si>
    <t>argument</t>
  </si>
  <si>
    <t>avis</t>
  </si>
  <si>
    <t>pourquoi</t>
  </si>
  <si>
    <t>amélioration</t>
  </si>
  <si>
    <t>amelioration</t>
  </si>
  <si>
    <t>enquête</t>
  </si>
  <si>
    <t>enquete</t>
  </si>
  <si>
    <t>repère</t>
  </si>
  <si>
    <t>repere</t>
  </si>
  <si>
    <t>cuisine</t>
  </si>
  <si>
    <t>rassurant</t>
  </si>
  <si>
    <t>plat repere</t>
  </si>
  <si>
    <t>plat decouverte</t>
  </si>
  <si>
    <t>découverte</t>
  </si>
  <si>
    <t>decouverte</t>
  </si>
  <si>
    <t>petit choix</t>
  </si>
  <si>
    <t>volume</t>
  </si>
  <si>
    <t>assiette</t>
  </si>
  <si>
    <t>visible</t>
  </si>
  <si>
    <t>attente</t>
  </si>
  <si>
    <t>temps</t>
  </si>
  <si>
    <t>affiche</t>
  </si>
  <si>
    <t>photo</t>
  </si>
  <si>
    <t>attractif</t>
  </si>
  <si>
    <t>allergie</t>
  </si>
  <si>
    <t>allergies</t>
  </si>
  <si>
    <t>regimes particuliers</t>
  </si>
  <si>
    <t>régime</t>
  </si>
  <si>
    <t>regime</t>
  </si>
  <si>
    <t>participation</t>
  </si>
  <si>
    <t>vote</t>
  </si>
  <si>
    <t>questionnaire</t>
  </si>
  <si>
    <t>note</t>
  </si>
  <si>
    <t>commentaire</t>
  </si>
  <si>
    <t>simple</t>
  </si>
  <si>
    <t>anti gaspi</t>
  </si>
  <si>
    <t>gaspi</t>
  </si>
  <si>
    <t>convives reticents</t>
  </si>
  <si>
    <t>réticent</t>
  </si>
  <si>
    <t>reticent</t>
  </si>
  <si>
    <t>curieux</t>
  </si>
  <si>
    <t>retour positif</t>
  </si>
  <si>
    <t>valoriser</t>
  </si>
  <si>
    <t>menu impose</t>
  </si>
  <si>
    <t>choix limité</t>
  </si>
  <si>
    <t>choix limite</t>
  </si>
  <si>
    <t>diversite culturelle</t>
  </si>
  <si>
    <t>diversite</t>
  </si>
  <si>
    <t>accessibilite du langage</t>
  </si>
  <si>
    <t>langage</t>
  </si>
  <si>
    <t>comprendre</t>
  </si>
  <si>
    <t>reformuler</t>
  </si>
  <si>
    <t>accessibilite</t>
  </si>
  <si>
    <t>restes</t>
  </si>
  <si>
    <t>technique</t>
  </si>
  <si>
    <t>matériel</t>
  </si>
  <si>
    <t>rendement</t>
  </si>
  <si>
    <t>liaison</t>
  </si>
  <si>
    <t>peser</t>
  </si>
  <si>
    <t>tremper</t>
  </si>
  <si>
    <t>materiel</t>
  </si>
  <si>
    <t>place</t>
  </si>
  <si>
    <t>grand volume</t>
  </si>
  <si>
    <t>grand</t>
  </si>
  <si>
    <t>temperature</t>
  </si>
  <si>
    <t>chaude</t>
  </si>
  <si>
    <t>securite</t>
  </si>
  <si>
    <t>froide</t>
  </si>
  <si>
    <t>budget</t>
  </si>
  <si>
    <t>poids</t>
  </si>
  <si>
    <t>materiel disponible</t>
  </si>
  <si>
    <t>four</t>
  </si>
  <si>
    <t>sauteuse</t>
  </si>
  <si>
    <t>cutter</t>
  </si>
  <si>
    <t>disponible</t>
  </si>
  <si>
    <t>temps equipe</t>
  </si>
  <si>
    <t>production</t>
  </si>
  <si>
    <t>cuisson minute</t>
  </si>
  <si>
    <t>minute</t>
  </si>
  <si>
    <t>louche</t>
  </si>
  <si>
    <t>protocole</t>
  </si>
  <si>
    <t>formation equipe</t>
  </si>
  <si>
    <t>consigne</t>
  </si>
  <si>
    <t>rupture</t>
  </si>
  <si>
    <t>stock</t>
  </si>
  <si>
    <t>DLC</t>
  </si>
  <si>
    <t>rotation</t>
  </si>
  <si>
    <t>frais</t>
  </si>
  <si>
    <t>substitution validee</t>
  </si>
  <si>
    <t>validée</t>
  </si>
  <si>
    <t>validee</t>
  </si>
  <si>
    <t>test petite quantite</t>
  </si>
  <si>
    <t>petite quantité</t>
  </si>
  <si>
    <t>petite quantite</t>
  </si>
  <si>
    <t>petite</t>
  </si>
  <si>
    <t>montee en charge</t>
  </si>
  <si>
    <t>montée charge</t>
  </si>
  <si>
    <t>montee charge</t>
  </si>
  <si>
    <t>remise en temperature</t>
  </si>
  <si>
    <t>remise temperature</t>
  </si>
  <si>
    <t>remise</t>
  </si>
  <si>
    <t>poste</t>
  </si>
  <si>
    <t>ordre</t>
  </si>
  <si>
    <t>hygiène</t>
  </si>
  <si>
    <t>hygiene</t>
  </si>
  <si>
    <t>organisation</t>
  </si>
  <si>
    <t>hygiene process</t>
  </si>
  <si>
    <t>nettoyage</t>
  </si>
  <si>
    <t>séparation</t>
  </si>
  <si>
    <t>separation</t>
  </si>
  <si>
    <t>contamination</t>
  </si>
  <si>
    <t>production mixee</t>
  </si>
  <si>
    <t>stabilité</t>
  </si>
  <si>
    <t>stabilite</t>
  </si>
  <si>
    <t>effectif</t>
  </si>
  <si>
    <t>fiche allergene</t>
  </si>
  <si>
    <t>amelioration process</t>
  </si>
  <si>
    <t>prise</t>
  </si>
  <si>
    <t>noter</t>
  </si>
  <si>
    <t>mesurer</t>
  </si>
  <si>
    <t>comparer</t>
  </si>
  <si>
    <t>tendance</t>
  </si>
  <si>
    <t>mesur</t>
  </si>
  <si>
    <t>indicat</t>
  </si>
  <si>
    <t>taux</t>
  </si>
  <si>
    <t>pesée</t>
  </si>
  <si>
    <t>pesee</t>
  </si>
  <si>
    <t>cout reel</t>
  </si>
  <si>
    <t>prévu</t>
  </si>
  <si>
    <t>prevu</t>
  </si>
  <si>
    <t>écart</t>
  </si>
  <si>
    <t>ecart</t>
  </si>
  <si>
    <t>ecart grammage</t>
  </si>
  <si>
    <t>retour equipe</t>
  </si>
  <si>
    <t>tableau bord</t>
  </si>
  <si>
    <t>tableau</t>
  </si>
  <si>
    <t>cause</t>
  </si>
  <si>
    <t>effet</t>
  </si>
  <si>
    <t>action</t>
  </si>
  <si>
    <t>corrective</t>
  </si>
  <si>
    <t>version</t>
  </si>
  <si>
    <t>résultat</t>
  </si>
  <si>
    <t>resultat</t>
  </si>
  <si>
    <t>menus</t>
  </si>
  <si>
    <t>fiche retour</t>
  </si>
  <si>
    <t>décision</t>
  </si>
  <si>
    <t>decision</t>
  </si>
  <si>
    <t>profil</t>
  </si>
  <si>
    <t>incident</t>
  </si>
  <si>
    <t>erreur</t>
  </si>
  <si>
    <t>risques</t>
  </si>
  <si>
    <t>decision reconduire</t>
  </si>
  <si>
    <t>reconduire</t>
  </si>
  <si>
    <t>garder</t>
  </si>
  <si>
    <t>modifier</t>
  </si>
  <si>
    <t>supprimer</t>
  </si>
  <si>
    <t>priorite amelioration</t>
  </si>
  <si>
    <t>impact</t>
  </si>
  <si>
    <t>exemple</t>
  </si>
  <si>
    <t>apprentissage</t>
  </si>
  <si>
    <t>tracabilite essai</t>
  </si>
  <si>
    <t>date</t>
  </si>
  <si>
    <t>comparaison</t>
  </si>
  <si>
    <t>seuil</t>
  </si>
  <si>
    <t>alerte</t>
  </si>
  <si>
    <t>hebdomadaire</t>
  </si>
  <si>
    <t>point</t>
  </si>
  <si>
    <t>mensuel</t>
  </si>
  <si>
    <t>évolution</t>
  </si>
  <si>
    <t>evolution</t>
  </si>
  <si>
    <t>bilan</t>
  </si>
  <si>
    <t>annuel</t>
  </si>
  <si>
    <t>progrès</t>
  </si>
  <si>
    <t>progres</t>
  </si>
  <si>
    <t>plan</t>
  </si>
  <si>
    <t>produit</t>
  </si>
  <si>
    <t>recalage</t>
  </si>
  <si>
    <t>graphique</t>
  </si>
  <si>
    <t>apprendre</t>
  </si>
  <si>
    <t>prévention</t>
  </si>
  <si>
    <t>prevention</t>
  </si>
  <si>
    <t>observable</t>
  </si>
  <si>
    <t>mesure</t>
  </si>
  <si>
    <t>fait</t>
  </si>
  <si>
    <t>allergenes</t>
  </si>
  <si>
    <t>contamination croisee</t>
  </si>
  <si>
    <t>allerg</t>
  </si>
  <si>
    <t>trac</t>
  </si>
  <si>
    <t>soja allergene</t>
  </si>
  <si>
    <t>étiquette</t>
  </si>
  <si>
    <t>etiquette</t>
  </si>
  <si>
    <t>ble</t>
  </si>
  <si>
    <t>sesame houmous</t>
  </si>
  <si>
    <t>tahini</t>
  </si>
  <si>
    <t>fruits a coque</t>
  </si>
  <si>
    <t>noix</t>
  </si>
  <si>
    <t>amande</t>
  </si>
  <si>
    <t>cajou</t>
  </si>
  <si>
    <t>fruits</t>
  </si>
  <si>
    <t>cacahuète</t>
  </si>
  <si>
    <t>cacahuete</t>
  </si>
  <si>
    <t>etiquetage</t>
  </si>
  <si>
    <t>froid</t>
  </si>
  <si>
    <t>cellule</t>
  </si>
  <si>
    <t>DDM</t>
  </si>
  <si>
    <t>urgence</t>
  </si>
  <si>
    <t>validation</t>
  </si>
  <si>
    <t>urgente</t>
  </si>
  <si>
    <t>EHPAD</t>
  </si>
  <si>
    <t>fragile</t>
  </si>
  <si>
    <t>texture modifiee</t>
  </si>
  <si>
    <t>rejet</t>
  </si>
  <si>
    <t>risque cout</t>
  </si>
  <si>
    <t>transformé</t>
  </si>
  <si>
    <t>transforme</t>
  </si>
  <si>
    <t>délai</t>
  </si>
  <si>
    <t>delai</t>
  </si>
  <si>
    <t>image</t>
  </si>
  <si>
    <t>critique</t>
  </si>
  <si>
    <t>risque repetition</t>
  </si>
  <si>
    <t>lassitude</t>
  </si>
  <si>
    <t>gustatif</t>
  </si>
  <si>
    <t>Score final /20  ►</t>
  </si>
  <si>
    <t>Score mots attendus  ►</t>
  </si>
  <si>
    <t>Acquis prioritaire détecté  ►</t>
  </si>
  <si>
    <t>Remédiation conseillée  ►</t>
  </si>
  <si>
    <t>Relance formateur  ►</t>
  </si>
  <si>
    <t>Exercice court  ►</t>
  </si>
  <si>
    <t>Réponse modèle CFA  ►</t>
  </si>
  <si>
    <t>Réponse modèle PRO  ►</t>
  </si>
  <si>
    <t>Niveau atteint  ►</t>
  </si>
  <si>
    <t>Score vocabulaire  ►</t>
  </si>
  <si>
    <t>Manque prioritaire  ►</t>
  </si>
  <si>
    <t>Verdict pédagogique  ►</t>
  </si>
  <si>
    <t>Score action/preuve  ►</t>
  </si>
  <si>
    <t>Action d’apprentissage  ►</t>
  </si>
  <si>
    <t>Thème  ►</t>
  </si>
  <si>
    <t>Question sélectionnée  ►</t>
  </si>
  <si>
    <t>Critère minimum commun  ►</t>
  </si>
  <si>
    <t>Profil visé  ►</t>
  </si>
  <si>
    <t>Sous-thème  ►</t>
  </si>
  <si>
    <t>Seuil CFA  ►</t>
  </si>
  <si>
    <t>Type  ►</t>
  </si>
  <si>
    <t>Seuil PRO  ►</t>
  </si>
  <si>
    <t>Niveau repère  ►</t>
  </si>
  <si>
    <t>Famille ▼</t>
  </si>
  <si>
    <t>▼ Choisir liste déroulante ▼</t>
  </si>
  <si>
    <t>N° question de 1 à 205 ►</t>
  </si>
  <si>
    <t>Écris une réponse  sur EGAlim 50 % durable : action, contrôle, risque, amélioration.</t>
  </si>
  <si>
    <t>Écris une réponse  sur 20 % bio : action, contrôle, risque, amélioration.</t>
  </si>
  <si>
    <t>Écris une réponse  sur menu végétarien régulier : action, contrôle, risque, amélioration.</t>
  </si>
  <si>
    <t>Écris une réponse  sur plan pluriannuel protéines : action, contrôle, risque, amélioration.</t>
  </si>
  <si>
    <t>Écris une réponse  sur loi Climat et Résilience : action, contrôle, risque, amélioration.</t>
  </si>
  <si>
    <t>Écris une réponse  sur affichage de l’origine : action, contrôle, risque, amélioration.</t>
  </si>
  <si>
    <t>Écris une réponse  sur information convives : action, contrôle, risque, amélioration.</t>
  </si>
  <si>
    <t>Écris une réponse  sur traçabilité achat : action, contrôle, risque, amélioration.</t>
  </si>
  <si>
    <t>Écris une réponse  sur commande publique : action, contrôle, risque, amélioration.</t>
  </si>
  <si>
    <t>Écris une réponse  sur qualité produit : action, contrôle, risque, amélioration.</t>
  </si>
  <si>
    <t>Écris une réponse  sur menu scolaire : action, contrôle, risque, amélioration.</t>
  </si>
  <si>
    <t>Écris une réponse  sur menu entreprise : action, contrôle, risque, amélioration.</t>
  </si>
  <si>
    <t>Écris une réponse  sur allégations nutritionnelles : action, contrôle, risque, amélioration.</t>
  </si>
  <si>
    <t>Écris une réponse  sur substitution d’ingrédient : action, contrôle, risque, amélioration.</t>
  </si>
  <si>
    <t>Écris une réponse  sur preuve de conformité : action, contrôle, risque, amélioration.</t>
  </si>
  <si>
    <t>Écris une réponse  sur référentiel culinaire : action, contrôle, risque, amélioration.</t>
  </si>
  <si>
    <t>Écris une réponse  sur fréquence d’offre : action, contrôle, risque, amélioration.</t>
  </si>
  <si>
    <t>Écris une réponse  sur responsabilité du producteur : action, contrôle, risque, amélioration.</t>
  </si>
  <si>
    <t>Écris une réponse  sur document de suivi : action, contrôle, risque, amélioration.</t>
  </si>
  <si>
    <t>Écris une réponse  sur critère environnemental : action, contrôle, risque, amélioration.</t>
  </si>
  <si>
    <t>Écris une réponse  sur formation de l’équipe : action, contrôle, risque, amélioration.</t>
  </si>
  <si>
    <t>Écris une réponse  sur lecture fiche technique : action, contrôle, risque, amélioration.</t>
  </si>
  <si>
    <t>Écris une réponse  sur contrôle affichage : action, contrôle, risque, amélioration.</t>
  </si>
  <si>
    <t>Écris une réponse  sur communication positive : action, contrôle, risque, amélioration.</t>
  </si>
  <si>
    <t>Écris une réponse  sur limite réglementaire : action, contrôle, risque, amélioration.</t>
  </si>
  <si>
    <t>Écris une réponse  sur cohérence menu-cycle : action, contrôle, risque, amélioration.</t>
  </si>
  <si>
    <t>Écris une réponse  sur outil formateur : action, contrôle, risque, amélioration.</t>
  </si>
  <si>
    <t>Écris une réponse  sur réponse à un contrôle : action, contrôle, risque, amélioration.</t>
  </si>
  <si>
    <t>Écris une réponse  sur priorisation réglementaire : action, contrôle, risque, amélioration.</t>
  </si>
  <si>
    <t>Écris une réponse  sur protéines végétales : action, contrôle, risque, amélioration.</t>
  </si>
  <si>
    <t>Écris une réponse  sur complément céréale-légumineuse : action, contrôle, risque, amélioration.</t>
  </si>
  <si>
    <t>Écris une réponse  sur apport en fer : action, contrôle, risque, amélioration.</t>
  </si>
  <si>
    <t>Écris une réponse  sur fibres et satiété : action, contrôle, risque, amélioration.</t>
  </si>
  <si>
    <t>Écris une réponse  sur équilibre énergétique : action, contrôle, risque, amélioration.</t>
  </si>
  <si>
    <t>Écris une réponse  sur portion protéique : action, contrôle, risque, amélioration.</t>
  </si>
  <si>
    <t>Écris une réponse  sur équivalences : action, contrôle, risque, amélioration.</t>
  </si>
  <si>
    <t>Écris une réponse  sur calcium et produits laitiers : action, contrôle, risque, amélioration.</t>
  </si>
  <si>
    <t>Écris une réponse  sur soja : action, contrôle, risque, amélioration.</t>
  </si>
  <si>
    <t>Écris une réponse  sur seitan gluten : action, contrôle, risque, amélioration.</t>
  </si>
  <si>
    <t>Écris une réponse  sur pois chiches : action, contrôle, risque, amélioration.</t>
  </si>
  <si>
    <t>Écris une réponse  sur lentilles : action, contrôle, risque, amélioration.</t>
  </si>
  <si>
    <t>Écris une réponse  sur haricots rouges : action, contrôle, risque, amélioration.</t>
  </si>
  <si>
    <t>Écris une réponse  sur pois cassés : action, contrôle, risque, amélioration.</t>
  </si>
  <si>
    <t>Écris une réponse  sur plat trop pauvre : action, contrôle, risque, amélioration.</t>
  </si>
  <si>
    <t>Écris une réponse  sur menu enfant : action, contrôle, risque, amélioration.</t>
  </si>
  <si>
    <t>Écris une réponse  sur menu adolescent : action, contrôle, risque, amélioration.</t>
  </si>
  <si>
    <t>Écris une réponse  sur menu sénior : action, contrôle, risque, amélioration.</t>
  </si>
  <si>
    <t>Écris une réponse  sur mixé enrichi : action, contrôle, risque, amélioration.</t>
  </si>
  <si>
    <t>Écris une réponse  sur intolérance lactose : action, contrôle, risque, amélioration.</t>
  </si>
  <si>
    <t>Écris une réponse  sur allergène arachide : action, contrôle, risque, amélioration.</t>
  </si>
  <si>
    <t>Écris une réponse  sur index acceptation nutrition : action, contrôle, risque, amélioration.</t>
  </si>
  <si>
    <t>Écris une réponse  sur recette trop sèche : action, contrôle, risque, amélioration.</t>
  </si>
  <si>
    <t>Écris une réponse  sur assaisonnement nutritionnel : action, contrôle, risque, amélioration.</t>
  </si>
  <si>
    <t>Écris une réponse  sur limite protéines végétales : action, contrôle, risque, amélioration.</t>
  </si>
  <si>
    <t>Écris une réponse  sur fiche nutritionnelle : action, contrôle, risque, amélioration.</t>
  </si>
  <si>
    <t>Écris une réponse  sur coût nutrition : action, contrôle, risque, amélioration.</t>
  </si>
  <si>
    <t>Écris une réponse  sur gaspillage et nutrition : action, contrôle, risque, amélioration.</t>
  </si>
  <si>
    <t>Écris une réponse  sur progression des convives : action, contrôle, risque, amélioration.</t>
  </si>
  <si>
    <t>Écris une réponse  sur correction menu : action, contrôle, risque, amélioration.</t>
  </si>
  <si>
    <t>Écris une réponse  sur goût principal : action, contrôle, risque, amélioration.</t>
  </si>
  <si>
    <t>Écris une réponse  sur sauce : action, contrôle, risque, amélioration.</t>
  </si>
  <si>
    <t>Écris une réponse  sur texture : action, contrôle, risque, amélioration.</t>
  </si>
  <si>
    <t>Écris une réponse  sur couleur : action, contrôle, risque, amélioration.</t>
  </si>
  <si>
    <t>Écris une réponse  sur nom du plat : action, contrôle, risque, amélioration.</t>
  </si>
  <si>
    <t>Écris une réponse  sur épices corsées : action, contrôle, risque, amélioration.</t>
  </si>
  <si>
    <t>Écris une réponse  sur herbes fraîches : action, contrôle, risque, amélioration.</t>
  </si>
  <si>
    <t>Écris une réponse  sur cuisson légumineuses : action, contrôle, risque, amélioration.</t>
  </si>
  <si>
    <t>Écris une réponse  sur tenue au chaud : action, contrôle, risque, amélioration.</t>
  </si>
  <si>
    <t>Écris une réponse  sur refroidissement salade : action, contrôle, risque, amélioration.</t>
  </si>
  <si>
    <t>Écris une réponse  sur plat mijoté : action, contrôle, risque, amélioration.</t>
  </si>
  <si>
    <t>Écris une réponse  sur galette végétale : action, contrôle, risque, amélioration.</t>
  </si>
  <si>
    <t>Écris une réponse  sur gratin végétal : action, contrôle, risque, amélioration.</t>
  </si>
  <si>
    <t>Écris une réponse  sur dhal : action, contrôle, risque, amélioration.</t>
  </si>
  <si>
    <t>Écris une réponse  sur chili sin carne : action, contrôle, risque, amélioration.</t>
  </si>
  <si>
    <t>Écris une réponse  sur couscous végétal : action, contrôle, risque, amélioration.</t>
  </si>
  <si>
    <t>Écris une réponse  sur bolognaise lentilles : action, contrôle, risque, amélioration.</t>
  </si>
  <si>
    <t>Écris une réponse  sur houmous : action, contrôle, risque, amélioration.</t>
  </si>
  <si>
    <t>Écris une réponse  sur falafel : action, contrôle, risque, amélioration.</t>
  </si>
  <si>
    <t>Écris une réponse  sur risotto végétal : action, contrôle, risque, amélioration.</t>
  </si>
  <si>
    <t>Écris une réponse  sur plat trop fade : action, contrôle, risque, amélioration.</t>
  </si>
  <si>
    <t>Écris une réponse  sur plat trop sec : action, contrôle, risque, amélioration.</t>
  </si>
  <si>
    <t>Écris une réponse  sur plat farineux : action, contrôle, risque, amélioration.</t>
  </si>
  <si>
    <t>Écris une réponse  sur acidité : action, contrôle, risque, amélioration.</t>
  </si>
  <si>
    <t>Écris une réponse  sur umami : action, contrôle, risque, amélioration.</t>
  </si>
  <si>
    <t>Écris une réponse  sur croquant : action, contrôle, risque, amélioration.</t>
  </si>
  <si>
    <t>Écris une réponse  sur dressage self : action, contrôle, risque, amélioration.</t>
  </si>
  <si>
    <t>Écris une réponse  sur test dégustation : action, contrôle, risque, amélioration.</t>
  </si>
  <si>
    <t>Écris une réponse  sur standard recette : action, contrôle, risque, amélioration.</t>
  </si>
  <si>
    <t>Écris une réponse  sur créativité maîtrisée : action, contrôle, risque, amélioration.</t>
  </si>
  <si>
    <t>Écris une réponse  sur acceptation : action, contrôle, risque, amélioration.</t>
  </si>
  <si>
    <t>Écris une réponse  sur public scolaire : action, contrôle, risque, amélioration.</t>
  </si>
  <si>
    <t>Écris une réponse  sur public adulte : action, contrôle, risque, amélioration.</t>
  </si>
  <si>
    <t>Écris une réponse  sur public senior : action, contrôle, risque, amélioration.</t>
  </si>
  <si>
    <t>Écris une réponse  sur familles au dimanche : action, contrôle, risque, amélioration.</t>
  </si>
  <si>
    <t>Écris une réponse  sur freins culturels : action, contrôle, risque, amélioration.</t>
  </si>
  <si>
    <t>Écris une réponse  sur peur du végétal : action, contrôle, risque, amélioration.</t>
  </si>
  <si>
    <t>Écris une réponse  sur vocabulaire terrain : action, contrôle, risque, amélioration.</t>
  </si>
  <si>
    <t>Écris une réponse  sur argumentaire service : action, contrôle, risque, amélioration.</t>
  </si>
  <si>
    <t>Écris une réponse  sur choix au self : action, contrôle, risque, amélioration.</t>
  </si>
  <si>
    <t>Écris une réponse  sur retour oral : action, contrôle, risque, amélioration.</t>
  </si>
  <si>
    <t>Écris une réponse  sur satisfaction : action, contrôle, risque, amélioration.</t>
  </si>
  <si>
    <t>Écris une réponse  sur gaspillage convives : action, contrôle, risque, amélioration.</t>
  </si>
  <si>
    <t>Écris une réponse  sur nom rassurant : action, contrôle, risque, amélioration.</t>
  </si>
  <si>
    <t>Écris une réponse  sur plat repère : action, contrôle, risque, amélioration.</t>
  </si>
  <si>
    <t>Écris une réponse  sur plat découverte : action, contrôle, risque, amélioration.</t>
  </si>
  <si>
    <t>Écris une réponse  sur portion visible : action, contrôle, risque, amélioration.</t>
  </si>
  <si>
    <t>Écris une réponse  sur temps de service : action, contrôle, risque, amélioration.</t>
  </si>
  <si>
    <t>Écris une réponse  sur affichage attractif : action, contrôle, risque, amélioration.</t>
  </si>
  <si>
    <t>Écris une réponse  sur allergies convives : action, contrôle, risque, amélioration.</t>
  </si>
  <si>
    <t>Écris une réponse  sur régimes particuliers : action, contrôle, risque, amélioration.</t>
  </si>
  <si>
    <t>Écris une réponse  sur participation convives : action, contrôle, risque, amélioration.</t>
  </si>
  <si>
    <t>Écris une réponse  sur questionnaire simple : action, contrôle, risque, amélioration.</t>
  </si>
  <si>
    <t>Écris une réponse  sur communication anti-gaspi : action, contrôle, risque, amélioration.</t>
  </si>
  <si>
    <t>Écris une réponse  sur convives réticents : action, contrôle, risque, amélioration.</t>
  </si>
  <si>
    <t>Écris une réponse  sur convives curieux : action, contrôle, risque, amélioration.</t>
  </si>
  <si>
    <t>Écris une réponse  sur menu imposé : action, contrôle, risque, amélioration.</t>
  </si>
  <si>
    <t>Écris une réponse  sur diversité culturelle : action, contrôle, risque, amélioration.</t>
  </si>
  <si>
    <t>Écris une réponse  sur accessibilité du langage : action, contrôle, risque, amélioration.</t>
  </si>
  <si>
    <t>Écris une réponse  sur preuve acceptation : action, contrôle, risque, amélioration.</t>
  </si>
  <si>
    <t>Écris une réponse  sur fiche technique : action, contrôle, risque, amélioration.</t>
  </si>
  <si>
    <t>Écris une réponse  sur mise en place : action, contrôle, risque, amélioration.</t>
  </si>
  <si>
    <t>Écris une réponse  sur trempage : action, contrôle, risque, amélioration.</t>
  </si>
  <si>
    <t>Écris une réponse  sur cuisson grand volume : action, contrôle, risque, amélioration.</t>
  </si>
  <si>
    <t>Écris une réponse  sur liaison chaude : action, contrôle, risque, amélioration.</t>
  </si>
  <si>
    <t>Écris une réponse  sur liaison froide : action, contrôle, risque, amélioration.</t>
  </si>
  <si>
    <t>Écris une réponse  sur coût portion : action, contrôle, risque, amélioration.</t>
  </si>
  <si>
    <t>Écris une réponse  sur rendement cuisson : action, contrôle, risque, amélioration.</t>
  </si>
  <si>
    <t>Écris une réponse  sur matériel disponible : action, contrôle, risque, amélioration.</t>
  </si>
  <si>
    <t>Écris une réponse  sur temps équipe : action, contrôle, risque, amélioration.</t>
  </si>
  <si>
    <t>Écris une réponse  sur allotissement : action, contrôle, risque, amélioration.</t>
  </si>
  <si>
    <t>Écris une réponse  sur cuisson minute impossible : action, contrôle, risque, amélioration.</t>
  </si>
  <si>
    <t>Écris une réponse  sur portionnage : action, contrôle, risque, amélioration.</t>
  </si>
  <si>
    <t>Écris une réponse  sur standardisation : action, contrôle, risque, amélioration.</t>
  </si>
  <si>
    <t>Écris une réponse  sur formation équipe : action, contrôle, risque, amélioration.</t>
  </si>
  <si>
    <t>Écris une réponse  sur approvisionnement : action, contrôle, risque, amélioration.</t>
  </si>
  <si>
    <t>Écris une réponse  sur stock sec : action, contrôle, risque, amélioration.</t>
  </si>
  <si>
    <t>Écris une réponse  sur stock frais : action, contrôle, risque, amélioration.</t>
  </si>
  <si>
    <t>Écris une réponse  sur substitution validée : action, contrôle, risque, amélioration.</t>
  </si>
  <si>
    <t>Écris une réponse  sur test petite quantité : action, contrôle, risque, amélioration.</t>
  </si>
  <si>
    <t>Écris une réponse  sur montée en charge : action, contrôle, risque, amélioration.</t>
  </si>
  <si>
    <t>Écris une réponse  sur conditionnement : action, contrôle, risque, amélioration.</t>
  </si>
  <si>
    <t>Écris une réponse  sur transport : action, contrôle, risque, amélioration.</t>
  </si>
  <si>
    <t>Écris une réponse  sur remise en température : action, contrôle, risque, amélioration.</t>
  </si>
  <si>
    <t>Écris une réponse  sur organisation poste : action, contrôle, risque, amélioration.</t>
  </si>
  <si>
    <t>Écris une réponse  sur hygiène process : action, contrôle, risque, amélioration.</t>
  </si>
  <si>
    <t>Écris une réponse  sur production mixée : action, contrôle, risque, amélioration.</t>
  </si>
  <si>
    <t>Écris une réponse  sur production dimanche : action, contrôle, risque, amélioration.</t>
  </si>
  <si>
    <t>Écris une réponse  sur fiche allergène : action, contrôle, risque, amélioration.</t>
  </si>
  <si>
    <t>Écris une réponse  sur amélioration process : action, contrôle, risque, amélioration.</t>
  </si>
  <si>
    <t>Écris une réponse  sur taux de prise : action, contrôle, risque, amélioration.</t>
  </si>
  <si>
    <t>Écris une réponse  sur gaspillage : action, contrôle, risque, amélioration.</t>
  </si>
  <si>
    <t>Écris une réponse  sur coût réel : action, contrôle, risque, amélioration.</t>
  </si>
  <si>
    <t>Écris une réponse  sur écart grammage : action, contrôle, risque, amélioration.</t>
  </si>
  <si>
    <t>Écris une réponse  sur retour équipe : action, contrôle, risque, amélioration.</t>
  </si>
  <si>
    <t>Écris une réponse  sur retour convives : action, contrôle, risque, amélioration.</t>
  </si>
  <si>
    <t>Écris une réponse  sur tableau de bord : action, contrôle, risque, amélioration.</t>
  </si>
  <si>
    <t>Écris une réponse  sur action corrective : action, contrôle, risque, amélioration.</t>
  </si>
  <si>
    <t>Écris une réponse  sur test A/B : action, contrôle, risque, amélioration.</t>
  </si>
  <si>
    <t>Écris une réponse  sur cycle de menus : action, contrôle, risque, amélioration.</t>
  </si>
  <si>
    <t>Écris une réponse  sur fiche retour recette : action, contrôle, risque, amélioration.</t>
  </si>
  <si>
    <t>Écris une réponse  sur indicateur nutrition : action, contrôle, risque, amélioration.</t>
  </si>
  <si>
    <t>Écris une réponse  sur indicateur convives : action, contrôle, risque, amélioration.</t>
  </si>
  <si>
    <t>Écris une réponse  sur indicateur production : action, contrôle, risque, amélioration.</t>
  </si>
  <si>
    <t>Écris une réponse  sur indicateur risques : action, contrôle, risque, amélioration.</t>
  </si>
  <si>
    <t>Écris une réponse  sur décision reconduire : action, contrôle, risque, amélioration.</t>
  </si>
  <si>
    <t>Écris une réponse  sur priorité amélioration : action, contrôle, risque, amélioration.</t>
  </si>
  <si>
    <t>Écris une réponse  sur preuve apprentissage : action, contrôle, risque, amélioration.</t>
  </si>
  <si>
    <t>Écris une réponse  sur traçabilité essai : action, contrôle, risque, amélioration.</t>
  </si>
  <si>
    <t>Écris une réponse  sur comparaison recettes : action, contrôle, risque, amélioration.</t>
  </si>
  <si>
    <t>Écris une réponse  sur seuil d’alerte : action, contrôle, risque, amélioration.</t>
  </si>
  <si>
    <t>Écris une réponse  sur suivi hebdomadaire : action, contrôle, risque, amélioration.</t>
  </si>
  <si>
    <t>Écris une réponse  sur suivi mensuel : action, contrôle, risque, amélioration.</t>
  </si>
  <si>
    <t>Écris une réponse  sur bilan annuel : action, contrôle, risque, amélioration.</t>
  </si>
  <si>
    <t>Écris une réponse  sur retour fournisseur : action, contrôle, risque, amélioration.</t>
  </si>
  <si>
    <t>Écris une réponse  sur recalage fiche technique : action, contrôle, risque, amélioration.</t>
  </si>
  <si>
    <t>Écris une réponse  sur lecture graphique : action, contrôle, risque, amélioration.</t>
  </si>
  <si>
    <t>Écris une réponse  sur formation par erreur : action, contrôle, risque, amélioration.</t>
  </si>
  <si>
    <t>Écris une réponse  sur preuve terrain : action, contrôle, risque, amélioration.</t>
  </si>
  <si>
    <t>Écris une réponse  sur allergènes : action, contrôle, risque, amélioration.</t>
  </si>
  <si>
    <t>Écris une réponse  sur soja allergène : action, contrôle, risque, amélioration.</t>
  </si>
  <si>
    <t>Écris une réponse  sur gluten seitan : action, contrôle, risque, amélioration.</t>
  </si>
  <si>
    <t>Écris une réponse  sur sésame houmous : action, contrôle, risque, amélioration.</t>
  </si>
  <si>
    <t>Écris une réponse  sur fruits à coque : action, contrôle, risque, amélioration.</t>
  </si>
  <si>
    <t>Écris une réponse  sur arachide : action, contrôle, risque, amélioration.</t>
  </si>
  <si>
    <t>Écris une réponse  sur contamination croisée : action, contrôle, risque, amélioration.</t>
  </si>
  <si>
    <t>Écris une réponse  sur étiquetage : action, contrôle, risque, amélioration.</t>
  </si>
  <si>
    <t>Écris une réponse  sur température : action, contrôle, risque, amélioration.</t>
  </si>
  <si>
    <t>Écris une réponse  sur refroidissement : action, contrôle, risque, amélioration.</t>
  </si>
  <si>
    <t>Écris une réponse  sur remise température : action, contrôle, risque, amélioration.</t>
  </si>
  <si>
    <t>Écris une réponse  sur DLC/DDM : action, contrôle, risque, amélioration.</t>
  </si>
  <si>
    <t>Écris une réponse  sur substitution urgente : action, contrôle, risque, amélioration.</t>
  </si>
  <si>
    <t>Écris une réponse  sur plan B : action, contrôle, risque, amélioration.</t>
  </si>
  <si>
    <t>Écris une réponse  sur public fragile : action, contrôle, risque, amélioration.</t>
  </si>
  <si>
    <t>Écris une réponse  sur texture modifiée : action, contrôle, risque, amélioration.</t>
  </si>
  <si>
    <t>Écris une réponse  sur risque nutritionnel : action, contrôle, risque, amélioration.</t>
  </si>
  <si>
    <t>Écris une réponse  sur risque rejet : action, contrôle, risque, amélioration.</t>
  </si>
  <si>
    <t>Écris une réponse  sur risque coût : action, contrôle, risque, amélioration.</t>
  </si>
  <si>
    <t>Écris une réponse  sur risque approvisionnement : action, contrôle, risque, amélioration.</t>
  </si>
  <si>
    <t>Écris une réponse  sur risque image : action, contrôle, risque, amélioration.</t>
  </si>
  <si>
    <t>Écris une réponse  sur risque formation : action, contrôle, risque, amélioration.</t>
  </si>
  <si>
    <t>Écris une réponse  sur risque répétition : action, contrôle, risque, amélioration.</t>
  </si>
  <si>
    <t>Écris une réponse  sur risque technique : action, contrôle, risque, amélioration.</t>
  </si>
  <si>
    <t>Écris une réponse  sur risque gustatif : action, contrôle, risque, amélioration.</t>
  </si>
  <si>
    <t>Écris une réponse  sur menu EHPAD : action, contrôle, risque, amélioration.</t>
  </si>
  <si>
    <t>Pénalités   ►</t>
  </si>
  <si>
    <t>Réponse normalisée technique  ►</t>
  </si>
  <si>
    <t>⓪①②③④⑤⑥⑦⑧⑨⑩⑪⑫⑬⑭⑮⑯⑰⑱⑲⑳  0️⃣ 1️⃣ 2️⃣ 3️⃣ 4️⃣ 5️⃣ 6️⃣ 7️⃣ 8️⃣ 9️⃣ 🔟</t>
  </si>
  <si>
    <t>cliquez sur la colonne  C et sélectionnez dans la barre de formule le numéro ou la lettre qui vous intéresse choisissez la police de caractères et la couleur qui vous conviennent</t>
  </si>
  <si>
    <t xml:space="preserve">⓿❶❷❸❹❺❻❼❽❾❿⓫⓬⓭⓮⓯⓰⓱⓲⓳⓴  </t>
  </si>
  <si>
    <t xml:space="preserve">  ► ◄  ▲ ▼  ➕ ➖ ➗ ✖️  ✅  »   " #  %  &amp;  '@  ≈  ±  ¼  ½  ¾  ! M² m² cm²  M³ m³ cm³ 😊 ChatGPT</t>
  </si>
  <si>
    <t>◄ Relance et Remédiation ; saisissez un X</t>
  </si>
  <si>
    <t>Affichage des réponses; saisissez un X   ►</t>
  </si>
  <si>
    <t>❶ Supprimer le X des cellules A13 et E13.</t>
  </si>
  <si>
    <t>❷  Saisir un numéro de question en cellule B3.</t>
  </si>
  <si>
    <t>❸ Choisir le niveau souhaité en cellule D3 à l’aide de la liste déroulante.</t>
  </si>
  <si>
    <t>❹ Lire la question, les consignes et les informations affichées aux lignes 5 à 9.</t>
  </si>
  <si>
    <t>❺ Rédiger sa réponse dans la cellule B12.</t>
  </si>
  <si>
    <t>❻ Lire les scores et le diagnostic affichés aux lignes 16 à 21.</t>
  </si>
  <si>
    <t>❼ Analyser les tableaux d’aide, de correction et de remédiation affichés aux lignes 24 à 44.</t>
  </si>
  <si>
    <t>❽ Si la réponse est insuffisante, saisir un X en cellule A13 pour afficher les aides pédagogiques.</t>
  </si>
  <si>
    <t>❾ Modifier sa réponse en B12 en tenant compte des indications affichées, notamment ligne 9.</t>
  </si>
  <si>
    <t>❿ Saisir un X en cellule E13 pour afficher les réponses modèles CFA et PRO aux lignes 20 et 21.</t>
  </si>
  <si>
    <t>⓫ Comparer sa réponse avec les réponses modèles, sans les recopier mot à mot.</t>
  </si>
  <si>
    <t>⓬ Effacer sa réponse en cellule B12.</t>
  </si>
  <si>
    <t>⓭ Supprimer les X des cellules A13 et E13.</t>
  </si>
  <si>
    <t>⓮ Recommencer le test avec une nouvelle question.</t>
  </si>
  <si>
    <t>FIN</t>
  </si>
  <si>
    <t>MOTEUR D’APPRENTISSAGE  TRANSITION ALIMENTAIRE — BANQUE 205 QUESTIONS / RÉPONSES</t>
  </si>
  <si>
    <t>TRAVAILLER L’OFFRE EN FONCTION DES CONVIVES</t>
  </si>
  <si>
    <t>À utiliser pour enrichir les réponses CFA/PRO : une bonne réponse nomme le public et adapte l’offre.</t>
  </si>
  <si>
    <t>Public</t>
  </si>
  <si>
    <t>Ce qu’il faut adapter</t>
  </si>
  <si>
    <t>Exemples réalistes</t>
  </si>
  <si>
    <t>Risques</t>
  </si>
  <si>
    <t>Indicateurs</t>
  </si>
  <si>
    <t>Scolaire</t>
  </si>
  <si>
    <t>Goût accessible, plat identifiable, couleur, sauce, nom attractif, portion adaptée.</t>
  </si>
  <si>
    <t>Dahl doux, chili sin carne, couscous pois chiches, lasagne végétale.</t>
  </si>
  <si>
    <t>goût trop marqué; texture sèche; rejet au self</t>
  </si>
  <si>
    <t>taux de prise; retours plateau; gaspillage</t>
  </si>
  <si>
    <t>Adolescents</t>
  </si>
  <si>
    <t>Plat rassasiant, visuel généreux, assaisonnement plus franc, communication simple.</t>
  </si>
  <si>
    <t>Burger lentilles, burrito haricots, bowl céréales-légumineuses.</t>
  </si>
  <si>
    <t>image plat régime; portion insuffisante</t>
  </si>
  <si>
    <t>prise au self; satisfaction; restes</t>
  </si>
  <si>
    <t>Adultes actifs</t>
  </si>
  <si>
    <t>Équilibre, satiété, diversité, coût, rapidité de service.</t>
  </si>
  <si>
    <t>Curry lentilles-riz, salade complète, chili haricots-maïs.</t>
  </si>
  <si>
    <t>plat perçu comme accompagnement</t>
  </si>
  <si>
    <t>retours convives; coût portion</t>
  </si>
  <si>
    <t>EHPAD / seniors</t>
  </si>
  <si>
    <t>Texture, densité nutritionnelle, protéines, énergie, goût doux, présentation soignée.</t>
  </si>
  <si>
    <t>Purée enrichie légumineuses, dhal mixé, flan salé adapté.</t>
  </si>
  <si>
    <t>dénutrition; texture inadaptée; portions trop grosses</t>
  </si>
  <si>
    <t>consommation réelle; reste assiette</t>
  </si>
  <si>
    <t>Patients / santé</t>
  </si>
  <si>
    <t>Adapter aux prescriptions, allergies, textures modifiées, apport énergétique et protéique.</t>
  </si>
  <si>
    <t>Menus validés selon régime, alternatives maîtrisées.</t>
  </si>
  <si>
    <t>confondre préférence et régime médical</t>
  </si>
  <si>
    <t>validation diététique; incidents</t>
  </si>
  <si>
    <t>Public mixte</t>
  </si>
  <si>
    <t>Proposer plusieurs repères : plat connu + variante végétale + information.</t>
  </si>
  <si>
    <t>Parmentier végétal, couscous légumes pois chiches, risotto légumineuses.</t>
  </si>
  <si>
    <t>plat unique mal accepté</t>
  </si>
  <si>
    <t>choix du plat; questionnaire</t>
  </si>
  <si>
    <t>CONTEXTE — TRANSITION ALIMENTAIRE ET RÉFÉRENTIEL CULINAIRE</t>
  </si>
  <si>
    <t>Objectif : vérifier que la réponse comprend le contexte, pas seulement les ingrédients.</t>
  </si>
  <si>
    <t>Idée à faire ressortir dans une bonne réponse</t>
  </si>
  <si>
    <t>Déclencheurs utiles</t>
  </si>
  <si>
    <t>Traitement moteur</t>
  </si>
  <si>
    <t>Transition alimentaire</t>
  </si>
  <si>
    <t>Faire évoluer les pratiques sans supprimer brutalement les repères culinaires.</t>
  </si>
  <si>
    <t>transition alimentaire; évolution progressive; diversification; pas substitution brutale</t>
  </si>
  <si>
    <t>POS REGLEMENTATION</t>
  </si>
  <si>
    <t>EGAlim / Climat</t>
  </si>
  <si>
    <t>Relier l’offre aux exigences : produits durables, bio, diversification, information convives.</t>
  </si>
  <si>
    <t>egalim; climat résilience; produits durables; 20 % bio; 50 % durable</t>
  </si>
  <si>
    <t>Référentiel culinaire</t>
  </si>
  <si>
    <t>S’appuyer sur les codes déjà connus : gratin, curry, couscous, chili, parmentier, sauce, garniture.</t>
  </si>
  <si>
    <t>référentiel culinaire; plat connu; recette repère; base culinaire</t>
  </si>
  <si>
    <t>POS REGLEMENTATION/CULINAIRE</t>
  </si>
  <si>
    <t>Acceptabilité</t>
  </si>
  <si>
    <t>Ne pas imposer une rupture : nom du plat, goût, texture, couleur et pédagogie.</t>
  </si>
  <si>
    <t>acceptabilité; habitudes alimentaires; donner envie; expliquer le plat</t>
  </si>
  <si>
    <t>POS CONVIVES/CULINAIRE</t>
  </si>
  <si>
    <t>Erreur fréquente</t>
  </si>
  <si>
    <t>Croire que végétal = automatiquement équilibré, accepté ou moins cher.</t>
  </si>
  <si>
    <t>végétal donc équilibré; moins cher automatiquement; les convives doivent s’adapter</t>
  </si>
  <si>
    <t>NEG/CRITIQUE</t>
  </si>
  <si>
    <t>NOUVEAUX INGRÉDIENTS ET SUBSTITUTIONS POSSIBLES</t>
  </si>
  <si>
    <t>Les substitutions doivent être raisonnées : nutrition, allergènes, coût, disponibilité, acceptabilité.</t>
  </si>
  <si>
    <t>Produit</t>
  </si>
  <si>
    <t>Rôle possible</t>
  </si>
  <si>
    <t>Applications collectives</t>
  </si>
  <si>
    <t>Vigilance terrain</t>
  </si>
  <si>
    <t>Lentilles</t>
  </si>
  <si>
    <t>Base protéique végétale, fibres, tenue correcte.</t>
  </si>
  <si>
    <t>Dahl, bolognaise lentilles, salade tiède, parmentier.</t>
  </si>
  <si>
    <t>Rincer/assaisonner; éviter plat sec; sauce utile.</t>
  </si>
  <si>
    <t>POS NUTRITION/CULINAIRE</t>
  </si>
  <si>
    <t>Pois chiches</t>
  </si>
  <si>
    <t>Texture, satiété, cuisine méditerranéenne/orientale.</t>
  </si>
  <si>
    <t>Couscous, curry, houmous, mijoté tomate.</t>
  </si>
  <si>
    <t>Attention allergènes associés dans recette; bien cuire.</t>
  </si>
  <si>
    <t>POS NUTRITION</t>
  </si>
  <si>
    <t>Haricots rouges/blancs</t>
  </si>
  <si>
    <t>Plat complet, texture, coût intéressant.</t>
  </si>
  <si>
    <t>Chili sin carne, cassoulet végétal, salade complète.</t>
  </si>
  <si>
    <t>Éviter fadeur; travailler épices et sauce.</t>
  </si>
  <si>
    <t>Pois cassés</t>
  </si>
  <si>
    <t>Purée, soupe, texture adaptée, intéressant seniors.</t>
  </si>
  <si>
    <t>Velouté pois cassés, purée, dhal.</t>
  </si>
  <si>
    <t>Texture farineuse si mal travaillée.</t>
  </si>
  <si>
    <t>POS NUTRITION/TEXTURE</t>
  </si>
  <si>
    <t>Tofu/tempeh</t>
  </si>
  <si>
    <t>Alternative protéique, intéressant mais à diversifier.</t>
  </si>
  <si>
    <t>Tofu mariné, sauté légumes, curry.</t>
  </si>
  <si>
    <t>Ne pas mettre du soja partout; vigilance soja.</t>
  </si>
  <si>
    <t>INFO RISQUES</t>
  </si>
  <si>
    <t>Seitan</t>
  </si>
  <si>
    <t>Texture proche viande, riche en gluten.</t>
  </si>
  <si>
    <t>Émincé sauce, sauté, garniture.</t>
  </si>
  <si>
    <t>Interdit/inadapté sans gluten; allergène gluten.</t>
  </si>
  <si>
    <t>INFO/CRITIQUE RISQUES</t>
  </si>
  <si>
    <t>Noix de cajou</t>
  </si>
  <si>
    <t>Crème, onctuosité, sauce végétale.</t>
  </si>
  <si>
    <t>Sauce cajou, crème cajou, liaison.</t>
  </si>
  <si>
    <t>Fruit à coque : allergène majeur.</t>
  </si>
  <si>
    <t>Boissons végétales</t>
  </si>
  <si>
    <t>Aide culinaire selon recette, pas équivalence automatique du lait.</t>
  </si>
  <si>
    <t>Sauce, béchamel végétale, dessert.</t>
  </si>
  <si>
    <t>Vérifier calcium/protéines/sucre/allergènes.</t>
  </si>
  <si>
    <t>INFO NUTRITION</t>
  </si>
  <si>
    <t>Texturants / liants</t>
  </si>
  <si>
    <t>Aident tenue, moelleux, liaison.</t>
  </si>
  <si>
    <t>Fécule, chapelure, agar, purée légumineuse.</t>
  </si>
  <si>
    <t>Ne compensent pas une absence de goût ou d’équilibre.</t>
  </si>
  <si>
    <t>POS/INFO CULINAIRE</t>
  </si>
  <si>
    <t>MENUS ÉQUILIBRÉS — APPORTS ET ÉQUIVALENCES ÉNERGÉTIQUES</t>
  </si>
  <si>
    <t>Pour des valeurs chiffrées exactes, utiliser la table CIQUAL/ANSES. Le moteur détecte d’abord la logique : équilibre, apports, portions, vigilance.</t>
  </si>
  <si>
    <t>Notion</t>
  </si>
  <si>
    <t>Utilité dans la correction</t>
  </si>
  <si>
    <t>Ce qu’une réponse doit dire</t>
  </si>
  <si>
    <t>Exemple terrain</t>
  </si>
  <si>
    <t>Score moteur</t>
  </si>
  <si>
    <t>Légumineuse + céréale + légume + sauce</t>
  </si>
  <si>
    <t>Structure de base d’un plat végétal complet.</t>
  </si>
  <si>
    <t>Protéines végétales, fibres, énergie selon céréale, satiété.</t>
  </si>
  <si>
    <t>Dahl lentilles + riz + légumes + sauce yaourt/épices.</t>
  </si>
  <si>
    <t>POS fort</t>
  </si>
  <si>
    <t>Plat végétal sans source protéique</t>
  </si>
  <si>
    <t>Erreur pédagogique fréquente.</t>
  </si>
  <si>
    <t>Apports protéiques insuffisants si uniquement légumes.</t>
  </si>
  <si>
    <t>Poêlée de légumes seule servie comme plat principal.</t>
  </si>
  <si>
    <t>CRITIQUE</t>
  </si>
  <si>
    <t>Tout fromage / tout œuf</t>
  </si>
  <si>
    <t>Solution de facilité, faible diversification.</t>
  </si>
  <si>
    <t>Peut déséquilibrer fréquence, coût, graisses, monotonie.</t>
  </si>
  <si>
    <t>Gratin fromage comme seule alternative répétée.</t>
  </si>
  <si>
    <t>Équivalence énergétique</t>
  </si>
  <si>
    <t>Comparer portion, énergie et satiété, pas seulement nom de l’ingrédient.</t>
  </si>
  <si>
    <t>kcal, kJ, densité énergétique, grammage, ration.</t>
  </si>
  <si>
    <t>Adapter portion selon scolaire/EHPAD/adulte.</t>
  </si>
  <si>
    <t>Fibres</t>
  </si>
  <si>
    <t>Atout des légumes secs et céréales complètes.</t>
  </si>
  <si>
    <t>Satiété, transit, intérêt nutritionnel.</t>
  </si>
  <si>
    <t>Lentilles, haricots, pois chiches.</t>
  </si>
  <si>
    <t>Fer / calcium / protéines</t>
  </si>
  <si>
    <t>À citer selon public et composition du menu.</t>
  </si>
  <si>
    <t>Surtout si menu répété ou public sensible.</t>
  </si>
  <si>
    <t>Associer sources, varier les familles.</t>
  </si>
  <si>
    <t>Texture modifiée / EHPAD</t>
  </si>
  <si>
    <t>Ne pas copier un plat adulte standard.</t>
  </si>
  <si>
    <t>Densité nutritionnelle, facilité de consommation, plaisir.</t>
  </si>
  <si>
    <t>Dhal mixé enrichi, purée légumineuse onctueuse.</t>
  </si>
  <si>
    <t>POS/CRITIQUE si oublié</t>
  </si>
  <si>
    <t>AROMATISATIONS — SAVEURS ET APPORTS PLUS CORSÉS</t>
  </si>
  <si>
    <t>L’aromatisation est un critère clé d’acceptabilité : goût, sauce, texture et identité culinaire.</t>
  </si>
  <si>
    <t>Contenu</t>
  </si>
  <si>
    <t>Intérêt métier</t>
  </si>
  <si>
    <t>Exemples</t>
  </si>
  <si>
    <t>Déclencheurs</t>
  </si>
  <si>
    <t>Saveurs de base</t>
  </si>
  <si>
    <t>Salé, sucré, acide, amer, umami.</t>
  </si>
  <si>
    <t>Équilibrer pour éviter plat plat/fade.</t>
  </si>
  <si>
    <t>Citron/vinaigre pour relief; bouillon pour profondeur.</t>
  </si>
  <si>
    <t>equilibre des saveurs; acidite; umami</t>
  </si>
  <si>
    <t>Saveurs corsées</t>
  </si>
  <si>
    <t>Grillé, rôti, fumé, torréfié, fermenté.</t>
  </si>
  <si>
    <t>Donner du caractère aux légumineuses/céréales.</t>
  </si>
  <si>
    <t>Oignons rôtis, épices torréfiées, sauce soja avec vigilance sel/allergène.</t>
  </si>
  <si>
    <t>torrefaction; grille; fume; fermente</t>
  </si>
  <si>
    <t>Herbes/épices</t>
  </si>
  <si>
    <t>Cumin, curry, paprika, coriandre, thym, romarin, ail, oignon.</t>
  </si>
  <si>
    <t>Identifier une identité culinaire.</t>
  </si>
  <si>
    <t>Chili, curry, couscous, dhal.</t>
  </si>
  <si>
    <t>epices; herbes; marinade</t>
  </si>
  <si>
    <t>Sauces</t>
  </si>
  <si>
    <t>Onctuosité, humidité, liaison, acceptabilité.</t>
  </si>
  <si>
    <t>Éviter plat sec au self.</t>
  </si>
  <si>
    <t>Sauce tomate épicée, sauce yaourt, sauce cajou avec vigilance allergène.</t>
  </si>
  <si>
    <t>sauce; liant; onctueux</t>
  </si>
  <si>
    <t>Marinades</t>
  </si>
  <si>
    <t>Goût + texture + anticipation production.</t>
  </si>
  <si>
    <t>Surtout tofu, tempeh, légumes rôtis.</t>
  </si>
  <si>
    <t>Marinade soja-citron-épices, alternative sans soja.</t>
  </si>
  <si>
    <t>marinade; aromatiser</t>
  </si>
  <si>
    <t>Limite</t>
  </si>
  <si>
    <t>Ne pas cacher un mauvais plat sous trop d’épices ou de sauce.</t>
  </si>
  <si>
    <t>Corriger recette, cuisson, texture, assaisonnement.</t>
  </si>
  <si>
    <t>Trop de curry pour masquer farineux.</t>
  </si>
  <si>
    <t>PRÉSENTER LES PLATS DE FAÇON APPÉTENTE ET ORIGINALE</t>
  </si>
  <si>
    <t>L’objectif n’est pas la décoration gratuite : c’est l’acceptabilité et la prise réelle par les convives.</t>
  </si>
  <si>
    <t>Critère</t>
  </si>
  <si>
    <t>Ce qu’il faut travailler</t>
  </si>
  <si>
    <t>Effet attendu</t>
  </si>
  <si>
    <t>Exemple</t>
  </si>
  <si>
    <t>Couleur</t>
  </si>
  <si>
    <t>Contraste légumes/céréales/sauce/garniture.</t>
  </si>
  <si>
    <t>Assiette plus lisible et plus appétente.</t>
  </si>
  <si>
    <t>Curry jaune + herbes vertes + riz; chili rouge + maïs.</t>
  </si>
  <si>
    <t>couleur; contraste; assiette coloree</t>
  </si>
  <si>
    <t>Volume / hauteur</t>
  </si>
  <si>
    <t>Éviter plat tassé ou triste.</t>
  </si>
  <si>
    <t>Donner une impression généreuse.</t>
  </si>
  <si>
    <t>Bowl, topping, graines, herbes.</t>
  </si>
  <si>
    <t>dressage; garniture; topping</t>
  </si>
  <si>
    <t>Nom du plat</t>
  </si>
  <si>
    <t>Nommer avec un repère culinaire connu.</t>
  </si>
  <si>
    <t>Réduit le rejet du mot végétarien.</t>
  </si>
  <si>
    <t>Chili sin carne maison plutôt que mélange haricots.</t>
  </si>
  <si>
    <t>nom du plat; intitule</t>
  </si>
  <si>
    <t>Mise en avant self</t>
  </si>
  <si>
    <t>Photo, ardoise, explication courte, plat du jour.</t>
  </si>
  <si>
    <t>Suscite la curiosité.</t>
  </si>
  <si>
    <t>Affiche recette, dégustation, animation.</t>
  </si>
  <si>
    <t>mise en avant self; photo du plat</t>
  </si>
  <si>
    <t>Originalité maîtrisée</t>
  </si>
  <si>
    <t>Créatif mais compréhensible.</t>
  </si>
  <si>
    <t>Ne pas perdre les convives.</t>
  </si>
  <si>
    <t>Parmentier végétal, couscous pois chiches, lasagne lentilles.</t>
  </si>
  <si>
    <t>plat signature; recette inspiree</t>
  </si>
  <si>
    <t>Erreur</t>
  </si>
  <si>
    <t>Dire que la présentation n’a pas d’importance.</t>
  </si>
  <si>
    <t>Baisse prise au self et augmente gaspillage.</t>
  </si>
  <si>
    <t>Plat gris, sec, non nommé.</t>
  </si>
  <si>
    <t>NOUVELLE OFFRE ALIMENTAIRE — TYPOLOGIES ET CRÉATIVITÉ CULINAIRE</t>
  </si>
  <si>
    <t>Une bonne réponse doit proposer des typologies de plats, pas seulement une liste d’ingrédients.</t>
  </si>
  <si>
    <t>Typologie</t>
  </si>
  <si>
    <t>Intérêt en collectivité</t>
  </si>
  <si>
    <t>Public pertinent</t>
  </si>
  <si>
    <t>Vigilance</t>
  </si>
  <si>
    <t>Mijoté</t>
  </si>
  <si>
    <t>Dahl, curry, chili sin carne, tajine végétal.</t>
  </si>
  <si>
    <t>Bonne tenue au chaud, sauce, goût.</t>
  </si>
  <si>
    <t>Scolaire, adultes, self</t>
  </si>
  <si>
    <t>Surveiller texture et épices.</t>
  </si>
  <si>
    <t>Gratin / parmentier</t>
  </si>
  <si>
    <t>Parmentier lentilles, gratin légumes-légumineuses.</t>
  </si>
  <si>
    <t>Plat repère, rassurant, facile à servir.</t>
  </si>
  <si>
    <t>Scolaire, EHPAD</t>
  </si>
  <si>
    <t>Éviter tout fromage.</t>
  </si>
  <si>
    <t>Bowl / salade complète</t>
  </si>
  <si>
    <t>Céréale + légumineuse + légumes + sauce.</t>
  </si>
  <si>
    <t>Lisible, personnalisable, couleur.</t>
  </si>
  <si>
    <t>Adultes, ados</t>
  </si>
  <si>
    <t>Tenue froid, sauce séparée si besoin.</t>
  </si>
  <si>
    <t>Pâtes / lasagnes</t>
  </si>
  <si>
    <t>Bolognaise lentilles, lasagne végétale.</t>
  </si>
  <si>
    <t>Repère fort, bonne acceptabilité.</t>
  </si>
  <si>
    <t>Scolaire, public mixte</t>
  </si>
  <si>
    <t>Ne pas faire uniquement féculent + sauce.</t>
  </si>
  <si>
    <t>Couscous / tajine</t>
  </si>
  <si>
    <t>Pois chiches, semoule, légumes, épices douces.</t>
  </si>
  <si>
    <t>Plat connu, légumes secs bien intégrés.</t>
  </si>
  <si>
    <t>Tous publics</t>
  </si>
  <si>
    <t>Adapter piment/épices.</t>
  </si>
  <si>
    <t>Burger / galette maison</t>
  </si>
  <si>
    <t>Galette haricots/lentilles/céréales.</t>
  </si>
  <si>
    <t>Attractif adolescent.</t>
  </si>
  <si>
    <t>Ados, adultes</t>
  </si>
  <si>
    <t>Éviter galette industrielle comme seule réponse.</t>
  </si>
  <si>
    <t>Soupe / velouté enrichi</t>
  </si>
  <si>
    <t>Pois cassés, lentilles corail, légumes, crème adaptée.</t>
  </si>
  <si>
    <t>Texture possible pour seniors.</t>
  </si>
  <si>
    <t>EHPAD, santé</t>
  </si>
  <si>
    <t>Vérifier densité protéique/énergie.</t>
  </si>
  <si>
    <t xml:space="preserve">SOURCES À CONSULTER </t>
  </si>
  <si>
    <t>Les onglets sont opérationnels pour structurer le moteur ; les données nutritionnelles chiffrées doivent être validées avec CIQUAL avant utilisation officielle.</t>
  </si>
  <si>
    <t>Source</t>
  </si>
  <si>
    <t>URL</t>
  </si>
  <si>
    <t>EGAlim / restauration collective</t>
  </si>
  <si>
    <t>Obligations : 50 % produits durables et de qualité, 20 % bio, plan protéines, information convives.</t>
  </si>
  <si>
    <t>https://agriculture.gouv.fr/alimentation-durable-les-nouveautes-2024-pour-la-restauration-collective</t>
  </si>
  <si>
    <t>Manger Bouger / PNNS</t>
  </si>
  <si>
    <t>Recommandations de consommation des légumes secs et repères alimentaires grand public.</t>
  </si>
  <si>
    <t>https://www.mangerbouger.fr/l-essentiel/les-recommandations-sur-l-alimentation-l-activite-physique-et-la-sedentarite/augmenter/augmenter-les-legumes-secs</t>
  </si>
  <si>
    <t>ANSES CIQUAL</t>
  </si>
  <si>
    <t>Base française de référence pour composition nutritionnelle : énergie, protéines, lipides, fibres, vitamines, minéraux.</t>
  </si>
  <si>
    <t>https://ciqual.anses.fr/</t>
  </si>
  <si>
    <t>ADEME gaspillage</t>
  </si>
  <si>
    <t>Repères et outils pour réduire le gaspillage alimentaire en restauration collective.</t>
  </si>
  <si>
    <t>https://librairie.ademe.fr/agriculture-alimentation-foret-bioeconomie/769-reduire-le-gaspillage-alimentaire-en-restauration-collective.html</t>
  </si>
  <si>
    <t>ADEME restauration durable</t>
  </si>
  <si>
    <t>Approche alimentation durable : approvisionnements, pratiques alimentaires, gaspillage.</t>
  </si>
  <si>
    <t>https://economie-circulaire.ademe.fr/restauration-collective</t>
  </si>
  <si>
    <t>Utilité</t>
  </si>
  <si>
    <t>Auteur : Joel Leboucher • Rochefort sur Mer |  Date : 10 Mai 2026  |  heure : 12h30 |  Document réalisé avec l'aide de ChatGPT 😊</t>
  </si>
  <si>
    <t>Réponse attendue CFA — reformulée terrain</t>
  </si>
  <si>
    <t>Réponse attendue PRO</t>
  </si>
  <si>
    <t>rechercher la question  de 1 à 205 ►</t>
  </si>
  <si>
    <t>TRANSITION ALIMENTAIRE — BANQUE 205 QUESTIONS / RÉPONSES</t>
  </si>
  <si>
    <t xml:space="preserve">Auteur : Joel Leboucher • Rochefort sur Mer |  Date : 17 Mai 2026  |  heure : 12h30 |  Document réalisé avec l'aide de ChatGPT </t>
  </si>
  <si>
    <t>Réponse apprenant — saisir votre réponse ICI  ►</t>
  </si>
  <si>
    <t>Saisir une réponse en B12, obtenir score, acquis, manques, pénalités et remédiation.</t>
  </si>
  <si>
    <t>Question ouverte ▼</t>
  </si>
  <si>
    <t>(Je fournis la base. Vous construisez votre outil)</t>
  </si>
  <si>
    <t>Comparer, corriger, puis effacer E11.</t>
  </si>
  <si>
    <t>E11 = X : afficher réponses attendues et commentaire formateur.</t>
  </si>
  <si>
    <t>5</t>
  </si>
  <si>
    <t>La note B est cumulée.</t>
  </si>
  <si>
    <t>B10 ou D10 : améliorer la réponse.</t>
  </si>
  <si>
    <t>4</t>
  </si>
  <si>
    <t>Note, manque, relance.</t>
  </si>
  <si>
    <t>Lire B6/D6, B8/D8 et B9/D9.</t>
  </si>
  <si>
    <t>3</t>
  </si>
  <si>
    <t>B = PRO ; D = CFA.</t>
  </si>
  <si>
    <t>B5 ou D5 : saisir la première réponse.</t>
  </si>
  <si>
    <t>2</t>
  </si>
  <si>
    <t>1 à 100.</t>
  </si>
  <si>
    <t>B2 : choisir la question.</t>
  </si>
  <si>
    <t>1</t>
  </si>
  <si>
    <t>RÉSUMÉ ULTRA COURT À DONNER À L’UTILISATEUR</t>
  </si>
  <si>
    <t>Contrôle réalisé par inspection du classeur et du XML.</t>
  </si>
  <si>
    <t>Mode d’emploi adapté / moteur non validé par réouverture Excel desktop.</t>
  </si>
  <si>
    <t>Statut prudent</t>
  </si>
  <si>
    <t>Cette demande portait sur l’adaptation du mode d’emploi, pas sur une reconstruction complète du moteur.</t>
  </si>
  <si>
    <t>Le classeur source contient des formules XML partagées et un calcChain.</t>
  </si>
  <si>
    <t>Point technique non neutralisé ici</t>
  </si>
  <si>
    <t>La mécanique du moteur n’a pas été volontairement modifiée.</t>
  </si>
  <si>
    <t>Le mode d’emploi est maintenant calé sur les cellules réelles du moteur.</t>
  </si>
  <si>
    <t>Correction</t>
  </si>
  <si>
    <t>Plusieurs cellules indiquées ne correspondent pas à la feuille MOTEUR_TRANSITION.</t>
  </si>
  <si>
    <t>L’ancien mode d’emploi était utilisable comme logique générale, mais faux pour ce moteur.</t>
  </si>
  <si>
    <t>Constat</t>
  </si>
  <si>
    <t>VERDICT D’AUDIT POUR CE MODE D’EMPLOI</t>
  </si>
  <si>
    <t>Elles servent à comprendre le niveau attendu ; l’apprenant doit reformuler avec les bonnes idées.</t>
  </si>
  <si>
    <t>Réponses attendues</t>
  </si>
  <si>
    <t>Ne pas copier mot pour mot</t>
  </si>
  <si>
    <t>B5/D5 = réponse initiale ; B10/D10 = correction complémentaire.</t>
  </si>
  <si>
    <t>B5/D5 et B10/D10</t>
  </si>
  <si>
    <t>Ne pas confondre</t>
  </si>
  <si>
    <t>Ces cellules contiennent la mécanique d’affichage et de notation.</t>
  </si>
  <si>
    <t>B20, A15, B3:D19, B6:D14</t>
  </si>
  <si>
    <t>Ne pas écraser</t>
  </si>
  <si>
    <t>Les formules du moteur pointent vers ces plages.</t>
  </si>
  <si>
    <t>A27:N127 et A187:AE1687</t>
  </si>
  <si>
    <t>Ne pas déplacer</t>
  </si>
  <si>
    <t>Ces références appartiennent à un ancien moteur et ne correspondent pas à cette feuille.</t>
  </si>
  <si>
    <t>B4 comme choix de question ; E4 comme profil ; H4:I17 comme notation ; A14 comme bouton d’affichage.</t>
  </si>
  <si>
    <t>Anciennes références à supprimer</t>
  </si>
  <si>
    <t>ERREURS À ÉVITER</t>
  </si>
  <si>
    <t>Les attendus doivent s’afficher en B16:D19. Quand E11 est vide, les zones attendues sont masquées.</t>
  </si>
  <si>
    <t>E11 = X</t>
  </si>
  <si>
    <t>Test 4</t>
  </si>
  <si>
    <t>Ajouter des éléments attendus : seuil, preuve, facture, suivi, pesée, responsable, correction. La note B doit progresser.</t>
  </si>
  <si>
    <t>Complément en B10 ou D10</t>
  </si>
  <si>
    <t>Test 3</t>
  </si>
  <si>
    <t>La note A doit être basse ou partielle si la réponse ne contient qu’une intention vague.</t>
  </si>
  <si>
    <t>Réponse courte en B5 ou D5</t>
  </si>
  <si>
    <t>Test 2</t>
  </si>
  <si>
    <t>Vérifier que B20 affiche Q001, que D2 affiche le domaine et que les questions B3/D3 se mettent à jour.</t>
  </si>
  <si>
    <t>B2 = 1</t>
  </si>
  <si>
    <t>Test 1</t>
  </si>
  <si>
    <t>TEST MÉTIER CONSEILLÉ AVANT UTILISATION</t>
  </si>
  <si>
    <t>Permettent de remonter le manque prioritaire.</t>
  </si>
  <si>
    <t>Rangs des manques</t>
  </si>
  <si>
    <t>AB:AE</t>
  </si>
  <si>
    <t>Scores élémentaires utilisés par les notes.</t>
  </si>
  <si>
    <t>Scores</t>
  </si>
  <si>
    <t>X:AA</t>
  </si>
  <si>
    <t>Indique si le mot-clé est trouvé dans la réponse A ou B.</t>
  </si>
  <si>
    <t>Détection</t>
  </si>
  <si>
    <t>T:W</t>
  </si>
  <si>
    <t>Détermine si le critère compte dans le profil.</t>
  </si>
  <si>
    <t>Actif PRO / CFA</t>
  </si>
  <si>
    <t>R:S</t>
  </si>
  <si>
    <t>Traçabilité du critère.</t>
  </si>
  <si>
    <t>Source et statut</t>
  </si>
  <si>
    <t>P:Q</t>
  </si>
  <si>
    <t>Termes recherchés dans les réponses A et B.</t>
  </si>
  <si>
    <t>Mots-clés</t>
  </si>
  <si>
    <t>M:O</t>
  </si>
  <si>
    <t>Textes utilisés pour B9/D9 puis B13/D13.</t>
  </si>
  <si>
    <t>Relances formateur</t>
  </si>
  <si>
    <t>K:L</t>
  </si>
  <si>
    <t>Textes utilisés pour B8/D8.</t>
  </si>
  <si>
    <t>Manques affichables</t>
  </si>
  <si>
    <t>I:J</t>
  </si>
  <si>
    <t>Poids PRO et poids CFA. Ne pas modifier sans revoir le barème.</t>
  </si>
  <si>
    <t>Poids de notation</t>
  </si>
  <si>
    <t>G:H</t>
  </si>
  <si>
    <t>Sépare PRO/CFA et ordonne les critères.</t>
  </si>
  <si>
    <t>Profil et priorité</t>
  </si>
  <si>
    <t>D:F</t>
  </si>
  <si>
    <t>Clé question, numéro, domaine.</t>
  </si>
  <si>
    <t>Identification</t>
  </si>
  <si>
    <t>A:C</t>
  </si>
  <si>
    <t>Utilisation</t>
  </si>
  <si>
    <t>Rôle</t>
  </si>
  <si>
    <t>Zone</t>
  </si>
  <si>
    <t>MATRICE CRITÈRES — A187:AE1687</t>
  </si>
  <si>
    <t>Conseil de conduite pédagogique spécifique à la question.</t>
  </si>
  <si>
    <t>Commentaire_formateur</t>
  </si>
  <si>
    <t>N</t>
  </si>
  <si>
    <t>État de validation ou remarque de prudence.</t>
  </si>
  <si>
    <t>Statut</t>
  </si>
  <si>
    <t>M</t>
  </si>
  <si>
    <t>Lien ou origine pédagogique/réglementaire.</t>
  </si>
  <si>
    <t>L</t>
  </si>
  <si>
    <t>Mémo court pour retenir les gestes CFA.</t>
  </si>
  <si>
    <t>Mnemotechnique_CFA</t>
  </si>
  <si>
    <t>K</t>
  </si>
  <si>
    <t>Mémo court pour structurer la réponse PRO.</t>
  </si>
  <si>
    <t>Mnemotechnique_PRO</t>
  </si>
  <si>
    <t>J</t>
  </si>
  <si>
    <t>Réponse attendue simplifiée mais juste côté terrain.</t>
  </si>
  <si>
    <t>Reponse_attendue_CFA</t>
  </si>
  <si>
    <t>I</t>
  </si>
  <si>
    <t>Réponse complète attendue côté professionnel.</t>
  </si>
  <si>
    <t>Reponse_attendue_PRO</t>
  </si>
  <si>
    <t>H</t>
  </si>
  <si>
    <t>Consigne détaillée pour réponse apprenant/terrain.</t>
  </si>
  <si>
    <t>Consigne_CFA</t>
  </si>
  <si>
    <t>G</t>
  </si>
  <si>
    <t>Consigne détaillée pour réponse structurée.</t>
  </si>
  <si>
    <t>Consigne_PRO</t>
  </si>
  <si>
    <t>F</t>
  </si>
  <si>
    <t>Question reformulée en langage terrain.</t>
  </si>
  <si>
    <t>Question_CFA</t>
  </si>
  <si>
    <t>E</t>
  </si>
  <si>
    <t>Question formulée en vocabulaire professionnel.</t>
  </si>
  <si>
    <t>Question_PRO</t>
  </si>
  <si>
    <t>D</t>
  </si>
  <si>
    <t>Famille : EGAlim, achats, protéines, gaspillage, plastique, pilotage…</t>
  </si>
  <si>
    <t>Domaine</t>
  </si>
  <si>
    <t>C</t>
  </si>
  <si>
    <t>Numéro simple de la question.</t>
  </si>
  <si>
    <t>Numero</t>
  </si>
  <si>
    <t>B</t>
  </si>
  <si>
    <t>Clé Q001 à Q100 utilisée par le moteur.</t>
  </si>
  <si>
    <t>Cle_question</t>
  </si>
  <si>
    <t>A</t>
  </si>
  <si>
    <t>Nom</t>
  </si>
  <si>
    <t>Colonne</t>
  </si>
  <si>
    <t>MATRICE QUESTIONS — A27:N127</t>
  </si>
  <si>
    <t>Ne pas demander au CFA une réponse administrative complète ; ne pas accepter du PRO une réponse seulement intuitive.</t>
  </si>
  <si>
    <t>La question peut traiter le même thème, mais le niveau de preuve et de vocabulaire change.</t>
  </si>
  <si>
    <t>Point important</t>
  </si>
  <si>
    <t>Expliquer ce que l’on fait concrètement : je vérifie, je note, je pèse, je garde une facture/menu/photo/fiche, je préviens le responsable si écart.</t>
  </si>
  <si>
    <t>Réponse terrain attendue</t>
  </si>
  <si>
    <t>CFA</t>
  </si>
  <si>
    <t>Structurer : diagnostic → action → contrôle → preuve → correction. Utiliser les termes seuil, conformité, indicateur, traçabilité, responsable, déclaration, plan d’action.</t>
  </si>
  <si>
    <t>Réponse professionnelle attendue</t>
  </si>
  <si>
    <t>PRO</t>
  </si>
  <si>
    <t>DIFFÉRENCE PRO / CFA</t>
  </si>
  <si>
    <t>B19 affiche la source ; D19 affiche le commentaire formateur de la question.</t>
  </si>
  <si>
    <t>Source pédagogique / commentaire formateur</t>
  </si>
  <si>
    <t>B19 / D19</t>
  </si>
  <si>
    <t>Mnémoniques : synthèse courte du raisonnement attendu.</t>
  </si>
  <si>
    <t>Mémos PRO / CFA</t>
  </si>
  <si>
    <t>B18 / D18</t>
  </si>
  <si>
    <t>Modèles de réponses pour comparer et améliorer.</t>
  </si>
  <si>
    <t>Réponses attendues PRO / CFA</t>
  </si>
  <si>
    <t>B17 / D17</t>
  </si>
  <si>
    <t>Rappel affiché quand E11 contient X.</t>
  </si>
  <si>
    <t>Rappel question PRO / CFA</t>
  </si>
  <si>
    <t>B16 / D16</t>
  </si>
  <si>
    <t>Ne pas saisir. Reprend E11 pour piloter l’affichage.</t>
  </si>
  <si>
    <t>Helper d’affichage</t>
  </si>
  <si>
    <t>A15</t>
  </si>
  <si>
    <t>Saisir X pour afficher les attendus ; laisser vide pour masquer.</t>
  </si>
  <si>
    <t>Commande d’affichage</t>
  </si>
  <si>
    <t>E11</t>
  </si>
  <si>
    <t>Écart entre note B et note A.</t>
  </si>
  <si>
    <t>Progression</t>
  </si>
  <si>
    <t>B14 / D14</t>
  </si>
  <si>
    <t>Ce qui manque encore après correction.</t>
  </si>
  <si>
    <t>Relance prioritaire restante</t>
  </si>
  <si>
    <t>B13 / D13</t>
  </si>
  <si>
    <t>Diagnostic après correction.</t>
  </si>
  <si>
    <t>Diagnostic B</t>
  </si>
  <si>
    <t>B12 / D12</t>
  </si>
  <si>
    <t>Note après réponse complémentaire.</t>
  </si>
  <si>
    <t>Note B cumulée /20</t>
  </si>
  <si>
    <t>B11 / D11</t>
  </si>
  <si>
    <t>Saisir une amélioration après lecture du manque et de la relance.</t>
  </si>
  <si>
    <t>Réponse B complémentaire</t>
  </si>
  <si>
    <t>B10 / D10</t>
  </si>
  <si>
    <t>Question ou conseil formateur pour améliorer la réponse.</t>
  </si>
  <si>
    <t>Relance A</t>
  </si>
  <si>
    <t>B9 / D9</t>
  </si>
  <si>
    <t>Premier élément prioritaire absent dans la réponse initiale.</t>
  </si>
  <si>
    <t>Premier manque A</t>
  </si>
  <si>
    <t>B8 / D8</t>
  </si>
  <si>
    <t>Lecture qualitative : complet, partiel ou insuffisant.</t>
  </si>
  <si>
    <t>Diagnostic A</t>
  </si>
  <si>
    <t>B7 / D7</t>
  </si>
  <si>
    <t>Première note calculée selon les critères PRO ou CFA.</t>
  </si>
  <si>
    <t>Note A /20</t>
  </si>
  <si>
    <t>B6 / D6</t>
  </si>
  <si>
    <t>Cellules de saisie libre pour tester la première réponse.</t>
  </si>
  <si>
    <t>Réponse A initiale</t>
  </si>
  <si>
    <t>B5 / D5</t>
  </si>
  <si>
    <t>Lire avant de répondre : la consigne précise le niveau attendu.</t>
  </si>
  <si>
    <t>Consigne PRO / consigne CFA</t>
  </si>
  <si>
    <t>B4 / D4</t>
  </si>
  <si>
    <t>B3 formule la question professionnelle ; D3 traduit la question en langage terrain CFA.</t>
  </si>
  <si>
    <t>Question PRO / question CFA</t>
  </si>
  <si>
    <t>B3 / D3</t>
  </si>
  <si>
    <t>Lecture automatique du domaine de la question.</t>
  </si>
  <si>
    <t>D2</t>
  </si>
  <si>
    <t>Ne pas saisir. Le moteur transforme B2 en Q001, Q002… Q100.</t>
  </si>
  <si>
    <t>Clé technique active</t>
  </si>
  <si>
    <t>B20</t>
  </si>
  <si>
    <t>Saisir uniquement un nombre de 1 à 100.</t>
  </si>
  <si>
    <t>Numéro de question active</t>
  </si>
  <si>
    <t>B2</t>
  </si>
  <si>
    <t>Comment l’utiliser</t>
  </si>
  <si>
    <t>Cellule</t>
  </si>
  <si>
    <t>CELLULES À UTILISER — lecture directe du moteur</t>
  </si>
  <si>
    <t>Ne pas effacer B20 ni A15 : ce sont des cellules helper.</t>
  </si>
  <si>
    <t>Effacer B5, D5, B10, D10 et E11, puis changer B2.</t>
  </si>
  <si>
    <t>⑧ Recommencer proprement</t>
  </si>
  <si>
    <t>Les réponses attendues, mémos, source et commentaire formateur s’affichent en B16:D19. Effacer E11 pour masquer.</t>
  </si>
  <si>
    <t>Saisir X en E11.</t>
  </si>
  <si>
    <t>⑦ Afficher les attendus</t>
  </si>
  <si>
    <t>B12/D12 donnent le diagnostic corrigé ; B13/D13 donnent la relance encore prioritaire ; B14/D14 mesurent la progression.</t>
  </si>
  <si>
    <t>B11 = note B PRO ; D11 = note B CFA.</t>
  </si>
  <si>
    <t>⑥ Lire la correction</t>
  </si>
  <si>
    <t>La note B est cumulée : elle tient compte de la réponse initiale + du complément.</t>
  </si>
  <si>
    <t>Écrire le complément PRO en B10 et/ou le complément CFA en D10.</t>
  </si>
  <si>
    <t>⑤ Améliorer la réponse</t>
  </si>
  <si>
    <t>B7/D7 donnent le diagnostic ; B8/D8 indiquent le premier manque ; B9/D9 donnent la relance formateur.</t>
  </si>
  <si>
    <t>B6 = note A PRO ; D6 = note A CFA.</t>
  </si>
  <si>
    <t>④ Lire la première notation</t>
  </si>
  <si>
    <t>PRO = réponse structurée, preuve, contrôle, indicateur. CFA = gestes terrain, mots simples, trace concrète.</t>
  </si>
  <si>
    <t>Écrire la première réponse PRO en B5 et/ou la première réponse CFA en D5.</t>
  </si>
  <si>
    <t>③ Saisir la réponse A</t>
  </si>
  <si>
    <t>Le domaine s’affiche en D2. Les consignes détaillées sont en B4 et D4.</t>
  </si>
  <si>
    <t>Lire B3 pour la question PRO et D3 pour la question CFA.</t>
  </si>
  <si>
    <t>② Lire le sujet</t>
  </si>
  <si>
    <t>Le moteur fabrique automatiquement la clé Q001 à Q100 en B20.</t>
  </si>
  <si>
    <t>Saisir un numéro de 1 à 100 en B2.</t>
  </si>
  <si>
    <t>① Choisir la question</t>
  </si>
  <si>
    <t>MODE RAPIDE — utilisation en 8 étapes</t>
  </si>
  <si>
    <t>B20 fabrique la clé Q001 à Q100 ; A15 reprend le X de E11 ; les autres cellules alimentent la notation.</t>
  </si>
  <si>
    <t>B20, A15, B3:D19, A27:N127, A187:AE1687</t>
  </si>
  <si>
    <t>Cellules de mécanique à ne pas modifier</t>
  </si>
  <si>
    <t>1500 critères : environ 15 critères par question, séparés PRO/CFA, avec poids, manques, relances, mots-clés et colonnes de détection.</t>
  </si>
  <si>
    <t>A187:AE1687</t>
  </si>
  <si>
    <t>Matrice critères</t>
  </si>
  <si>
    <t>100 questions : Q001 à Q100, avec textes PRO/CFA, consignes, attendus, mémos, sources, statut, commentaire formateur.</t>
  </si>
  <si>
    <t>A27:N127</t>
  </si>
  <si>
    <t>Matrice questions</t>
  </si>
  <si>
    <t>Zone visible de saisie, notes, diagnostics, relances et affichage des attendus.</t>
  </si>
  <si>
    <t>A1:F20</t>
  </si>
  <si>
    <t>Interface utilisateur</t>
  </si>
  <si>
    <t>Plage utilisée : A1:AE1687</t>
  </si>
  <si>
    <t>MOTEUR_TRANSITION</t>
  </si>
  <si>
    <t>Feuille contrôlée</t>
  </si>
  <si>
    <t>AUDIT DU MOTEUR — points utiles pour le mode d’emploi</t>
  </si>
  <si>
    <t>Évaluer une réponse PRO et/ou CFA sur la transition alimentaire en restauration collective : obligations EGAlim, achats durables, diversification des protéines, gaspillage, plastique, pilotage et preuves.</t>
  </si>
  <si>
    <t>But du moteur</t>
  </si>
  <si>
    <t>Contrôle réalisé sur les vraies cellules du moteur</t>
  </si>
  <si>
    <t>Version adaptée à la feuille MOTEUR_TRANSITION</t>
  </si>
  <si>
    <t>MODE D’EMPLOI ADAPTÉ — MOTEUR TRANSITION ALIMENTAIRE CFA / PRO</t>
  </si>
  <si>
    <t>Auteur : Joel Leboucher • Rochefort sur Mer |  Date : 22 Avril 2026  |  heure : 16h30 |  Document réalisé avec l'aide de ChatGPT 😊</t>
  </si>
  <si>
    <t>critère source + reformulation terrain</t>
  </si>
  <si>
    <t>alerter</t>
  </si>
  <si>
    <t>Ajoute le geste terrain : alerter, puis dis ce que tu notes ou qui tu préviens.</t>
  </si>
  <si>
    <t>Cuisine terrain / organisation production</t>
  </si>
  <si>
    <t>Q100</t>
  </si>
  <si>
    <t>Ajoute le geste terrain : noter, puis dis ce que tu notes ou qui tu préviens.</t>
  </si>
  <si>
    <t>agent</t>
  </si>
  <si>
    <t>Ajoute le geste terrain : agent, puis dis ce que tu notes ou qui tu préviens.</t>
  </si>
  <si>
    <t>Ajoute le geste terrain : commentaire, puis dis ce que tu notes ou qui tu préviens.</t>
  </si>
  <si>
    <t>Ajoute le geste terrain : restes, puis dis ce que tu notes ou qui tu préviens.</t>
  </si>
  <si>
    <t>après service</t>
  </si>
  <si>
    <t>Ajoute le geste terrain : après service, puis dis ce que tu notes ou qui tu préviens.</t>
  </si>
  <si>
    <t>retour cuisine</t>
  </si>
  <si>
    <t>Ajoute le geste terrain : retour cuisine, puis dis ce que tu notes ou qui tu préviens.</t>
  </si>
  <si>
    <t>critère source + reformulation métier</t>
  </si>
  <si>
    <t>Ajoute l'élément professionnel : suivi, avec preuve, seuil ou décision.</t>
  </si>
  <si>
    <t>Ajoute l'élément professionnel : preuve, avec preuve, seuil ou décision.</t>
  </si>
  <si>
    <t>Ajoute l'élément professionnel : cause, avec preuve, seuil ou décision.</t>
  </si>
  <si>
    <t>Ajoute l'élément professionnel : agent, avec preuve, seuil ou décision.</t>
  </si>
  <si>
    <t>Ajoute l'élément professionnel : commentaire, avec preuve, seuil ou décision.</t>
  </si>
  <si>
    <t>Ajoute l'élément professionnel : restes, avec preuve, seuil ou décision.</t>
  </si>
  <si>
    <t>Ajoute l'élément professionnel : après service, avec preuve, seuil ou décision.</t>
  </si>
  <si>
    <t>Ajoute l'élément professionnel : retour cuisine, avec preuve, seuil ou décision.</t>
  </si>
  <si>
    <t>Q099</t>
  </si>
  <si>
    <t>âge</t>
  </si>
  <si>
    <t>Ajoute le geste terrain : âge, puis dis ce que tu notes ou qui tu préviens.</t>
  </si>
  <si>
    <t>Ajoute le geste terrain : grammage, puis dis ce que tu notes ou qui tu préviens.</t>
  </si>
  <si>
    <t>ustensile</t>
  </si>
  <si>
    <t>Ajoute le geste terrain : ustensile, puis dis ce que tu notes ou qui tu préviens.</t>
  </si>
  <si>
    <t>Ajoute le geste terrain : service, puis dis ce que tu notes ou qui tu préviens.</t>
  </si>
  <si>
    <t>justes</t>
  </si>
  <si>
    <t>portions justes</t>
  </si>
  <si>
    <t>Ajoute le geste terrain : portions justes, puis dis ce que tu notes ou qui tu préviens.</t>
  </si>
  <si>
    <t>demande</t>
  </si>
  <si>
    <t>Ajoute l'élément professionnel : demande, avec preuve, seuil ou décision.</t>
  </si>
  <si>
    <t>Ajoute l'élément professionnel : âge, avec preuve, seuil ou décision.</t>
  </si>
  <si>
    <t>Ajoute l'élément professionnel : grammage, avec preuve, seuil ou décision.</t>
  </si>
  <si>
    <t>Ajoute l'élément professionnel : ustensile, avec preuve, seuil ou décision.</t>
  </si>
  <si>
    <t>Ajoute l'élément professionnel : service, avec preuve, seuil ou décision.</t>
  </si>
  <si>
    <t>Ajoute l'élément professionnel : portions justes, avec preuve, seuil ou décision.</t>
  </si>
  <si>
    <t>Q098</t>
  </si>
  <si>
    <t>Ajoute le geste terrain : fiche technique, puis dis ce que tu notes ou qui tu préviens.</t>
  </si>
  <si>
    <t>Ajoute le geste terrain : substitution, puis dis ce que tu notes ou qui tu préviens.</t>
  </si>
  <si>
    <t>Ajoute le geste terrain : saison, puis dis ce que tu notes ou qui tu préviens.</t>
  </si>
  <si>
    <t>base</t>
  </si>
  <si>
    <t>Ajoute le geste terrain : base, puis dis ce que tu notes ou qui tu préviens.</t>
  </si>
  <si>
    <t>modulable</t>
  </si>
  <si>
    <t>recette modulable</t>
  </si>
  <si>
    <t>Ajoute le geste terrain : recette modulable, puis dis ce que tu notes ou qui tu préviens.</t>
  </si>
  <si>
    <t>Ajoute l'élément professionnel : coût, avec preuve, seuil ou décision.</t>
  </si>
  <si>
    <t>Ajoute l'élément professionnel : fiche technique, avec preuve, seuil ou décision.</t>
  </si>
  <si>
    <t>Ajoute l'élément professionnel : substitution, avec preuve, seuil ou décision.</t>
  </si>
  <si>
    <t>Ajoute l'élément professionnel : saison, avec preuve, seuil ou décision.</t>
  </si>
  <si>
    <t>Ajoute l'élément professionnel : base, avec preuve, seuil ou décision.</t>
  </si>
  <si>
    <t>Ajoute l'élément professionnel : recette modulable, avec preuve, seuil ou décision.</t>
  </si>
  <si>
    <t>Q097</t>
  </si>
  <si>
    <t>Ajoute le geste terrain : DLC, puis dis ce que tu notes ou qui tu préviens.</t>
  </si>
  <si>
    <t>Ajoute le geste terrain : traçabilité, puis dis ce que tu notes ou qui tu préviens.</t>
  </si>
  <si>
    <t>excédent</t>
  </si>
  <si>
    <t>Ajoute le geste terrain : excédent, puis dis ce que tu notes ou qui tu préviens.</t>
  </si>
  <si>
    <t>Ajoute le geste terrain : refroidissement, puis dis ce que tu notes ou qui tu préviens.</t>
  </si>
  <si>
    <t>Ajoute le geste terrain : cuisson, puis dis ce que tu notes ou qui tu préviens.</t>
  </si>
  <si>
    <t>Ajoute l'élément professionnel : température, avec preuve, seuil ou décision.</t>
  </si>
  <si>
    <t>Ajoute l'élément professionnel : DLC, avec preuve, seuil ou décision.</t>
  </si>
  <si>
    <t>Ajoute l'élément professionnel : traçabilité, avec preuve, seuil ou décision.</t>
  </si>
  <si>
    <t>Ajoute l'élément professionnel : excédent, avec preuve, seuil ou décision.</t>
  </si>
  <si>
    <t>Ajoute l'élément professionnel : refroidissement, avec preuve, seuil ou décision.</t>
  </si>
  <si>
    <t>Ajoute l'élément professionnel : cuisson, avec preuve, seuil ou décision.</t>
  </si>
  <si>
    <t>Q096</t>
  </si>
  <si>
    <t>jus</t>
  </si>
  <si>
    <t>Ajoute le geste terrain : jus, puis dis ce que tu notes ou qui tu préviens.</t>
  </si>
  <si>
    <t>Ajoute le geste terrain : herbes, puis dis ce que tu notes ou qui tu préviens.</t>
  </si>
  <si>
    <t>Ajoute le geste terrain : épices, puis dis ce que tu notes ou qui tu préviens.</t>
  </si>
  <si>
    <t>carné</t>
  </si>
  <si>
    <t>moins carné</t>
  </si>
  <si>
    <t>Ajoute le geste terrain : moins carné, puis dis ce que tu notes ou qui tu préviens.</t>
  </si>
  <si>
    <t>Ajoute le geste terrain : assaisonnement, puis dis ce que tu notes ou qui tu préviens.</t>
  </si>
  <si>
    <t>Ajoute l'élément professionnel : texture, avec preuve, seuil ou décision.</t>
  </si>
  <si>
    <t>Ajoute l'élément professionnel : jus, avec preuve, seuil ou décision.</t>
  </si>
  <si>
    <t>Ajoute l'élément professionnel : herbes, avec preuve, seuil ou décision.</t>
  </si>
  <si>
    <t>Ajoute l'élément professionnel : épices, avec preuve, seuil ou décision.</t>
  </si>
  <si>
    <t>Ajoute l'élément professionnel : moins carné, avec preuve, seuil ou décision.</t>
  </si>
  <si>
    <t>Ajoute l'élément professionnel : assaisonnement, avec preuve, seuil ou décision.</t>
  </si>
  <si>
    <t>Q095</t>
  </si>
  <si>
    <t>Ajoute le geste terrain : rendement, puis dis ce que tu notes ou qui tu préviens.</t>
  </si>
  <si>
    <t>parage</t>
  </si>
  <si>
    <t>Ajoute le geste terrain : parage, puis dis ce que tu notes ou qui tu préviens.</t>
  </si>
  <si>
    <t>épluchage</t>
  </si>
  <si>
    <t>Ajoute le geste terrain : épluchage, puis dis ce que tu notes ou qui tu préviens.</t>
  </si>
  <si>
    <t>préparation</t>
  </si>
  <si>
    <t>technique préparation</t>
  </si>
  <si>
    <t>Ajoute le geste terrain : technique préparation, puis dis ce que tu notes ou qui tu préviens.</t>
  </si>
  <si>
    <t>matière</t>
  </si>
  <si>
    <t>perte matière</t>
  </si>
  <si>
    <t>Ajoute le geste terrain : perte matière, puis dis ce que tu notes ou qui tu préviens.</t>
  </si>
  <si>
    <t>Ajoute l'élément professionnel : formation, avec preuve, seuil ou décision.</t>
  </si>
  <si>
    <t>Ajoute l'élément professionnel : rendement, avec preuve, seuil ou décision.</t>
  </si>
  <si>
    <t>Ajoute l'élément professionnel : parage, avec preuve, seuil ou décision.</t>
  </si>
  <si>
    <t>Ajoute l'élément professionnel : épluchage, avec preuve, seuil ou décision.</t>
  </si>
  <si>
    <t>Ajoute l'élément professionnel : technique préparation, avec preuve, seuil ou décision.</t>
  </si>
  <si>
    <t>Ajoute l'élément professionnel : perte matière, avec preuve, seuil ou décision.</t>
  </si>
  <si>
    <t>Q094</t>
  </si>
  <si>
    <t>maturité</t>
  </si>
  <si>
    <t>Ajoute le geste terrain : maturité, puis dis ce que tu notes ou qui tu préviens.</t>
  </si>
  <si>
    <t>contrôle qualité</t>
  </si>
  <si>
    <t>Ajoute le geste terrain : contrôle qualité, puis dis ce que tu notes ou qui tu préviens.</t>
  </si>
  <si>
    <t>durables</t>
  </si>
  <si>
    <t>Ajoute le geste terrain : durables, puis dis ce que tu notes ou qui tu préviens.</t>
  </si>
  <si>
    <t>produits frais</t>
  </si>
  <si>
    <t>Ajoute le geste terrain : produits frais, puis dis ce que tu notes ou qui tu préviens.</t>
  </si>
  <si>
    <t>réception</t>
  </si>
  <si>
    <t>Ajoute le geste terrain : réception, puis dis ce que tu notes ou qui tu préviens.</t>
  </si>
  <si>
    <t>Ajoute l'élément professionnel : maturité, avec preuve, seuil ou décision.</t>
  </si>
  <si>
    <t>Ajoute l'élément professionnel : contrôle qualité, avec preuve, seuil ou décision.</t>
  </si>
  <si>
    <t>Ajoute l'élément professionnel : durables, avec preuve, seuil ou décision.</t>
  </si>
  <si>
    <t>Ajoute l'élément professionnel : produits frais, avec preuve, seuil ou décision.</t>
  </si>
  <si>
    <t>Ajoute l'élément professionnel : réception, avec preuve, seuil ou décision.</t>
  </si>
  <si>
    <t>Q093</t>
  </si>
  <si>
    <t>longue</t>
  </si>
  <si>
    <t>cuisson longue</t>
  </si>
  <si>
    <t>Ajoute le geste terrain : cuisson longue, puis dis ce que tu notes ou qui tu préviens.</t>
  </si>
  <si>
    <t>Ajoute le geste terrain : trempage, puis dis ce que tu notes ou qui tu préviens.</t>
  </si>
  <si>
    <t>légumineuses</t>
  </si>
  <si>
    <t>Ajoute le geste terrain : légumineuses, puis dis ce que tu notes ou qui tu préviens.</t>
  </si>
  <si>
    <t>planning production</t>
  </si>
  <si>
    <t>Ajoute le geste terrain : planning production, puis dis ce que tu notes ou qui tu préviens.</t>
  </si>
  <si>
    <t>stockage</t>
  </si>
  <si>
    <t>Ajoute l'élément professionnel : stockage, avec preuve, seuil ou décision.</t>
  </si>
  <si>
    <t>Ajoute l'élément professionnel : cuisson longue, avec preuve, seuil ou décision.</t>
  </si>
  <si>
    <t>Ajoute l'élément professionnel : trempage, avec preuve, seuil ou décision.</t>
  </si>
  <si>
    <t>Ajoute l'élément professionnel : légumineuses, avec preuve, seuil ou décision.</t>
  </si>
  <si>
    <t>Ajoute l'élément professionnel : planning production, avec preuve, seuil ou décision.</t>
  </si>
  <si>
    <t>Q092</t>
  </si>
  <si>
    <t>procédé</t>
  </si>
  <si>
    <t>Ajoute le geste terrain : procédé, puis dis ce que tu notes ou qui tu préviens.</t>
  </si>
  <si>
    <t>végétal</t>
  </si>
  <si>
    <t>recette végétale</t>
  </si>
  <si>
    <t>Ajoute le geste terrain : recette végétale, puis dis ce que tu notes ou qui tu préviens.</t>
  </si>
  <si>
    <t>standardiser</t>
  </si>
  <si>
    <t>Ajoute le geste terrain : standardiser, puis dis ce que tu notes ou qui tu préviens.</t>
  </si>
  <si>
    <t>Ajoute l'élément professionnel : procédé, avec preuve, seuil ou décision.</t>
  </si>
  <si>
    <t>Ajoute l'élément professionnel : recette végétale, avec preuve, seuil ou décision.</t>
  </si>
  <si>
    <t>Ajoute l'élément professionnel : standardiser, avec preuve, seuil ou décision.</t>
  </si>
  <si>
    <t>Q091</t>
  </si>
  <si>
    <t>Ajoute le geste terrain : coût, puis dis ce que tu notes ou qui tu préviens.</t>
  </si>
  <si>
    <t>fiche essai</t>
  </si>
  <si>
    <t>Ajoute le geste terrain : fiche essai, puis dis ce que tu notes ou qui tu préviens.</t>
  </si>
  <si>
    <t>série</t>
  </si>
  <si>
    <t>petite série</t>
  </si>
  <si>
    <t>Ajoute le geste terrain : petite série, puis dis ce que tu notes ou qui tu préviens.</t>
  </si>
  <si>
    <t>Ajoute le geste terrain : durable, puis dis ce que tu notes ou qui tu préviens.</t>
  </si>
  <si>
    <t>test recette</t>
  </si>
  <si>
    <t>Ajoute le geste terrain : test recette, puis dis ce que tu notes ou qui tu préviens.</t>
  </si>
  <si>
    <t>Ajoute l'élément professionnel : goût, avec preuve, seuil ou décision.</t>
  </si>
  <si>
    <t>Ajoute l'élément professionnel : fiche essai, avec preuve, seuil ou décision.</t>
  </si>
  <si>
    <t>Ajoute l'élément professionnel : petite série, avec preuve, seuil ou décision.</t>
  </si>
  <si>
    <t>Ajoute l'élément professionnel : durable, avec preuve, seuil ou décision.</t>
  </si>
  <si>
    <t>Ajoute l'élément professionnel : test recette, avec preuve, seuil ou décision.</t>
  </si>
  <si>
    <t>Information convives / pédagogie</t>
  </si>
  <si>
    <t>Q090</t>
  </si>
  <si>
    <t>merci</t>
  </si>
  <si>
    <t>Ajoute le geste terrain : merci, puis dis ce que tu notes ou qui tu préviens.</t>
  </si>
  <si>
    <t>Ajoute le geste terrain : convives, puis dis ce que tu notes ou qui tu préviens.</t>
  </si>
  <si>
    <t>Ajoute le geste terrain : résultat, puis dis ce que tu notes ou qui tu préviens.</t>
  </si>
  <si>
    <t>Ajoute le geste terrain : amélioration, puis dis ce que tu notes ou qui tu préviens.</t>
  </si>
  <si>
    <t>retour visible</t>
  </si>
  <si>
    <t>Ajoute le geste terrain : retour visible, puis dis ce que tu notes ou qui tu préviens.</t>
  </si>
  <si>
    <t>nouveau</t>
  </si>
  <si>
    <t>nouveau menu</t>
  </si>
  <si>
    <t>Ajoute l'élément professionnel : nouveau menu, avec preuve, seuil ou décision.</t>
  </si>
  <si>
    <t>Ajoute l'élément professionnel : merci, avec preuve, seuil ou décision.</t>
  </si>
  <si>
    <t>Ajoute l'élément professionnel : convives, avec preuve, seuil ou décision.</t>
  </si>
  <si>
    <t>Ajoute l'élément professionnel : résultat, avec preuve, seuil ou décision.</t>
  </si>
  <si>
    <t>Ajoute l'élément professionnel : amélioration, avec preuve, seuil ou décision.</t>
  </si>
  <si>
    <t>Ajoute l'élément professionnel : retour visible, avec preuve, seuil ou décision.</t>
  </si>
  <si>
    <t>Q089</t>
  </si>
  <si>
    <t>Ajoute le geste terrain : allergènes, puis dis ce que tu notes ou qui tu préviens.</t>
  </si>
  <si>
    <t>Ajoute le geste terrain : plat, puis dis ce que tu notes ou qui tu préviens.</t>
  </si>
  <si>
    <t>message</t>
  </si>
  <si>
    <t>Ajoute le geste terrain : message, puis dis ce que tu notes ou qui tu préviens.</t>
  </si>
  <si>
    <t>surveillants</t>
  </si>
  <si>
    <t>Ajoute le geste terrain : surveillants, puis dis ce que tu notes ou qui tu préviens.</t>
  </si>
  <si>
    <t>agents service</t>
  </si>
  <si>
    <t>Ajoute le geste terrain : agents service, puis dis ce que tu notes ou qui tu préviens.</t>
  </si>
  <si>
    <t>Ajoute l'élément professionnel : origine, avec preuve, seuil ou décision.</t>
  </si>
  <si>
    <t>Ajoute l'élément professionnel : allergènes, avec preuve, seuil ou décision.</t>
  </si>
  <si>
    <t>Ajoute l'élément professionnel : plat, avec preuve, seuil ou décision.</t>
  </si>
  <si>
    <t>Ajoute l'élément professionnel : message, avec preuve, seuil ou décision.</t>
  </si>
  <si>
    <t>Ajoute l'élément professionnel : surveillants, avec preuve, seuil ou décision.</t>
  </si>
  <si>
    <t>Ajoute l'élément professionnel : agents service, avec preuve, seuil ou décision.</t>
  </si>
  <si>
    <t>Q088</t>
  </si>
  <si>
    <t>Ajoute le geste terrain : goût, puis dis ce que tu notes ou qui tu préviens.</t>
  </si>
  <si>
    <t>neutralité</t>
  </si>
  <si>
    <t>Ajoute le geste terrain : neutralité, puis dis ce que tu notes ou qui tu préviens.</t>
  </si>
  <si>
    <t>échantillon</t>
  </si>
  <si>
    <t>Ajoute le geste terrain : échantillon, puis dis ce que tu notes ou qui tu préviens.</t>
  </si>
  <si>
    <t>Ajoute le geste terrain : questionnaire, puis dis ce que tu notes ou qui tu préviens.</t>
  </si>
  <si>
    <t>avis convives</t>
  </si>
  <si>
    <t>Ajoute le geste terrain : avis convives, puis dis ce que tu notes ou qui tu préviens.</t>
  </si>
  <si>
    <t>Ajoute l'élément professionnel : portion, avec preuve, seuil ou décision.</t>
  </si>
  <si>
    <t>Ajoute l'élément professionnel : neutralité, avec preuve, seuil ou décision.</t>
  </si>
  <si>
    <t>Ajoute l'élément professionnel : échantillon, avec preuve, seuil ou décision.</t>
  </si>
  <si>
    <t>Ajoute l'élément professionnel : questionnaire, avec preuve, seuil ou décision.</t>
  </si>
  <si>
    <t>Ajoute l'élément professionnel : avis convives, avec preuve, seuil ou décision.</t>
  </si>
  <si>
    <t>Q087</t>
  </si>
  <si>
    <t>Ajoute le geste terrain : dégustation, puis dis ce que tu notes ou qui tu préviens.</t>
  </si>
  <si>
    <t>Ajoute le geste terrain : origine, puis dis ce que tu notes ou qui tu préviens.</t>
  </si>
  <si>
    <t>filière</t>
  </si>
  <si>
    <t>Ajoute le geste terrain : filière, puis dis ce que tu notes ou qui tu préviens.</t>
  </si>
  <si>
    <t>producteur</t>
  </si>
  <si>
    <t>Ajoute le geste terrain : producteur, puis dis ce que tu notes ou qui tu préviens.</t>
  </si>
  <si>
    <t>animation</t>
  </si>
  <si>
    <t>Ajoute le geste terrain : animation, puis dis ce que tu notes ou qui tu préviens.</t>
  </si>
  <si>
    <t>questions</t>
  </si>
  <si>
    <t>Ajoute l'élément professionnel : questions, avec preuve, seuil ou décision.</t>
  </si>
  <si>
    <t>Ajoute l'élément professionnel : dégustation, avec preuve, seuil ou décision.</t>
  </si>
  <si>
    <t>Ajoute l'élément professionnel : filière, avec preuve, seuil ou décision.</t>
  </si>
  <si>
    <t>Ajoute l'élément professionnel : producteur, avec preuve, seuil ou décision.</t>
  </si>
  <si>
    <t>Ajoute l'élément professionnel : animation, avec preuve, seuil ou décision.</t>
  </si>
  <si>
    <t>Q086</t>
  </si>
  <si>
    <t>Ajoute le geste terrain : qualité, puis dis ce que tu notes ou qui tu préviens.</t>
  </si>
  <si>
    <t>calendrier</t>
  </si>
  <si>
    <t>Ajoute le geste terrain : calendrier, puis dis ce que tu notes ou qui tu préviens.</t>
  </si>
  <si>
    <t>explication</t>
  </si>
  <si>
    <t>Ajoute le geste terrain : explication, puis dis ce que tu notes ou qui tu préviens.</t>
  </si>
  <si>
    <t>attentes convives</t>
  </si>
  <si>
    <t>Ajoute le geste terrain : attentes convives, puis dis ce que tu notes ou qui tu préviens.</t>
  </si>
  <si>
    <t>saisonnalité</t>
  </si>
  <si>
    <t>Ajoute le geste terrain : saisonnalité, puis dis ce que tu notes ou qui tu préviens.</t>
  </si>
  <si>
    <t>prix</t>
  </si>
  <si>
    <t>Ajoute l'élément professionnel : prix, avec preuve, seuil ou décision.</t>
  </si>
  <si>
    <t>Ajoute l'élément professionnel : qualité, avec preuve, seuil ou décision.</t>
  </si>
  <si>
    <t>Ajoute l'élément professionnel : calendrier, avec preuve, seuil ou décision.</t>
  </si>
  <si>
    <t>Ajoute l'élément professionnel : explication, avec preuve, seuil ou décision.</t>
  </si>
  <si>
    <t>Ajoute l'élément professionnel : attentes convives, avec preuve, seuil ou décision.</t>
  </si>
  <si>
    <t>Ajoute l'élément professionnel : saisonnalité, avec preuve, seuil ou décision.</t>
  </si>
  <si>
    <t>Q085</t>
  </si>
  <si>
    <t>responsabilisation</t>
  </si>
  <si>
    <t>Ajoute le geste terrain : responsabilisation, puis dis ce que tu notes ou qui tu préviens.</t>
  </si>
  <si>
    <t>table</t>
  </si>
  <si>
    <t>table de tri</t>
  </si>
  <si>
    <t>Ajoute le geste terrain : table de tri, puis dis ce que tu notes ou qui tu préviens.</t>
  </si>
  <si>
    <t>atelier</t>
  </si>
  <si>
    <t>Ajoute le geste terrain : atelier, puis dis ce que tu notes ou qui tu préviens.</t>
  </si>
  <si>
    <t>mesure restes</t>
  </si>
  <si>
    <t>Ajoute le geste terrain : mesure restes, puis dis ce que tu notes ou qui tu préviens.</t>
  </si>
  <si>
    <t>élèves</t>
  </si>
  <si>
    <t>Ajoute le geste terrain : élèves, puis dis ce que tu notes ou qui tu préviens.</t>
  </si>
  <si>
    <t>encadrement</t>
  </si>
  <si>
    <t>Ajoute l'élément professionnel : encadrement, avec preuve, seuil ou décision.</t>
  </si>
  <si>
    <t>Ajoute l'élément professionnel : responsabilisation, avec preuve, seuil ou décision.</t>
  </si>
  <si>
    <t>Ajoute l'élément professionnel : table de tri, avec preuve, seuil ou décision.</t>
  </si>
  <si>
    <t>Ajoute l'élément professionnel : atelier, avec preuve, seuil ou décision.</t>
  </si>
  <si>
    <t>Ajoute l'élément professionnel : mesure restes, avec preuve, seuil ou décision.</t>
  </si>
  <si>
    <t>Ajoute l'élément professionnel : élèves, avec preuve, seuil ou décision.</t>
  </si>
  <si>
    <t>Q084</t>
  </si>
  <si>
    <t>après</t>
  </si>
  <si>
    <t>avant après</t>
  </si>
  <si>
    <t>Ajoute le geste terrain : avant après, puis dis ce que tu notes ou qui tu préviens.</t>
  </si>
  <si>
    <t>repas</t>
  </si>
  <si>
    <t>Ajoute le geste terrain : repas, puis dis ce que tu notes ou qui tu préviens.</t>
  </si>
  <si>
    <t>grammes</t>
  </si>
  <si>
    <t>Ajoute le geste terrain : grammes, puis dis ce que tu notes ou qui tu préviens.</t>
  </si>
  <si>
    <t>chiffres</t>
  </si>
  <si>
    <t>Ajoute le geste terrain : chiffres, puis dis ce que tu notes ou qui tu préviens.</t>
  </si>
  <si>
    <t>communiquer gaspillage</t>
  </si>
  <si>
    <t>Ajoute le geste terrain : communiquer gaspillage, puis dis ce que tu notes ou qui tu préviens.</t>
  </si>
  <si>
    <t>objectif</t>
  </si>
  <si>
    <t>Ajoute l'élément professionnel : objectif, avec preuve, seuil ou décision.</t>
  </si>
  <si>
    <t>Ajoute l'élément professionnel : avant après, avec preuve, seuil ou décision.</t>
  </si>
  <si>
    <t>Ajoute l'élément professionnel : repas, avec preuve, seuil ou décision.</t>
  </si>
  <si>
    <t>Ajoute l'élément professionnel : grammes, avec preuve, seuil ou décision.</t>
  </si>
  <si>
    <t>Ajoute l'élément professionnel : chiffres, avec preuve, seuil ou décision.</t>
  </si>
  <si>
    <t>Ajoute l'élément professionnel : communiquer gaspillage, avec preuve, seuil ou décision.</t>
  </si>
  <si>
    <t>Q083</t>
  </si>
  <si>
    <t>période</t>
  </si>
  <si>
    <t>Ajoute le geste terrain : période, puis dis ce que tu notes ou qui tu préviens.</t>
  </si>
  <si>
    <t>lisible</t>
  </si>
  <si>
    <t>Ajoute le geste terrain : lisible, puis dis ce que tu notes ou qui tu préviens.</t>
  </si>
  <si>
    <t>Ajoute le geste terrain : bio, puis dis ce que tu notes ou qui tu préviens.</t>
  </si>
  <si>
    <t>afficher</t>
  </si>
  <si>
    <t>afficher taux</t>
  </si>
  <si>
    <t>Ajoute le geste terrain : afficher taux, puis dis ce que tu notes ou qui tu préviens.</t>
  </si>
  <si>
    <t>source</t>
  </si>
  <si>
    <t>Ajoute l'élément professionnel : source, avec preuve, seuil ou décision.</t>
  </si>
  <si>
    <t>Ajoute l'élément professionnel : période, avec preuve, seuil ou décision.</t>
  </si>
  <si>
    <t>Ajoute l'élément professionnel : lisible, avec preuve, seuil ou décision.</t>
  </si>
  <si>
    <t>Ajoute l'élément professionnel : bio, avec preuve, seuil ou décision.</t>
  </si>
  <si>
    <t>Ajoute l'élément professionnel : afficher taux, avec preuve, seuil ou décision.</t>
  </si>
  <si>
    <t>Q082</t>
  </si>
  <si>
    <t>positif</t>
  </si>
  <si>
    <t>nom positif</t>
  </si>
  <si>
    <t>Ajoute le geste terrain : nom positif, puis dis ce que tu notes ou qui tu préviens.</t>
  </si>
  <si>
    <t>végétarien</t>
  </si>
  <si>
    <t>plat végétarien</t>
  </si>
  <si>
    <t>Ajoute le geste terrain : plat végétarien, puis dis ce que tu notes ou qui tu préviens.</t>
  </si>
  <si>
    <t>Ajoute le geste terrain : valoriser, puis dis ce que tu notes ou qui tu préviens.</t>
  </si>
  <si>
    <t>pédagogie</t>
  </si>
  <si>
    <t>Ajoute l'élément professionnel : pédagogie, avec preuve, seuil ou décision.</t>
  </si>
  <si>
    <t>Ajoute l'élément professionnel : nom positif, avec preuve, seuil ou décision.</t>
  </si>
  <si>
    <t>Ajoute l'élément professionnel : plat végétarien, avec preuve, seuil ou décision.</t>
  </si>
  <si>
    <t>Ajoute l'élément professionnel : valoriser, avec preuve, seuil ou décision.</t>
  </si>
  <si>
    <t>Q081</t>
  </si>
  <si>
    <t>Ajoute le geste terrain : menu, puis dis ce que tu notes ou qui tu préviens.</t>
  </si>
  <si>
    <t>message simple</t>
  </si>
  <si>
    <t>Ajoute le geste terrain : message simple, puis dis ce que tu notes ou qui tu préviens.</t>
  </si>
  <si>
    <t>alimentaire</t>
  </si>
  <si>
    <t>Ajoute le geste terrain : transition alimentaire, puis dis ce que tu notes ou qui tu préviens.</t>
  </si>
  <si>
    <t>Ajoute le geste terrain : expliquer, puis dis ce que tu notes ou qui tu préviens.</t>
  </si>
  <si>
    <t>Ajoute l'élément professionnel : affichage, avec preuve, seuil ou décision.</t>
  </si>
  <si>
    <t>Ajoute l'élément professionnel : menu, avec preuve, seuil ou décision.</t>
  </si>
  <si>
    <t>Ajoute l'élément professionnel : message simple, avec preuve, seuil ou décision.</t>
  </si>
  <si>
    <t>Ajoute l'élément professionnel : transition alimentaire, avec preuve, seuil ou décision.</t>
  </si>
  <si>
    <t>Ajoute l'élément professionnel : expliquer, avec preuve, seuil ou décision.</t>
  </si>
  <si>
    <t>Pilotage / diagnostic / indicateurs</t>
  </si>
  <si>
    <t>Q080</t>
  </si>
  <si>
    <t>Ajoute le geste terrain : correction, puis dis ce que tu notes ou qui tu préviens.</t>
  </si>
  <si>
    <t>Ajoute le geste terrain : cause, puis dis ce que tu notes ou qui tu préviens.</t>
  </si>
  <si>
    <t>Ajoute le geste terrain : écart, puis dis ce que tu notes ou qui tu préviens.</t>
  </si>
  <si>
    <t>jour</t>
  </si>
  <si>
    <t>mise à jour</t>
  </si>
  <si>
    <t>Ajoute le geste terrain : mise à jour, puis dis ce que tu notes ou qui tu préviens.</t>
  </si>
  <si>
    <t>retour terrain</t>
  </si>
  <si>
    <t>Ajoute le geste terrain : retour terrain, puis dis ce que tu notes ou qui tu préviens.</t>
  </si>
  <si>
    <t>nouvel objectif</t>
  </si>
  <si>
    <t>Ajoute l'élément professionnel : nouvel objectif, avec preuve, seuil ou décision.</t>
  </si>
  <si>
    <t>Ajoute l'élément professionnel : correction, avec preuve, seuil ou décision.</t>
  </si>
  <si>
    <t>Ajoute l'élément professionnel : écart, avec preuve, seuil ou décision.</t>
  </si>
  <si>
    <t>Ajoute l'élément professionnel : mise à jour, avec preuve, seuil ou décision.</t>
  </si>
  <si>
    <t>Ajoute l'élément professionnel : retour terrain, avec preuve, seuil ou décision.</t>
  </si>
  <si>
    <t>Q079</t>
  </si>
  <si>
    <t>Ajoute le geste terrain : gaspillage, puis dis ce que tu notes ou qui tu préviens.</t>
  </si>
  <si>
    <t>Ajoute le geste terrain : énergie, puis dis ce que tu notes ou qui tu préviens.</t>
  </si>
  <si>
    <t>uvre</t>
  </si>
  <si>
    <t>main d'œuvre</t>
  </si>
  <si>
    <t>Ajoute le geste terrain : main d'œuvre, puis dis ce que tu notes ou qui tu préviens.</t>
  </si>
  <si>
    <t>denrées</t>
  </si>
  <si>
    <t>Ajoute le geste terrain : denrées, puis dis ce que tu notes ou qui tu préviens.</t>
  </si>
  <si>
    <t>réel</t>
  </si>
  <si>
    <t>Ajoute le geste terrain : coût réel, puis dis ce que tu notes ou qui tu préviens.</t>
  </si>
  <si>
    <t>Ajoute l'élément professionnel : gaspillage, avec preuve, seuil ou décision.</t>
  </si>
  <si>
    <t>Ajoute l'élément professionnel : énergie, avec preuve, seuil ou décision.</t>
  </si>
  <si>
    <t>Ajoute l'élément professionnel : main d'œuvre, avec preuve, seuil ou décision.</t>
  </si>
  <si>
    <t>Ajoute l'élément professionnel : denrées, avec preuve, seuil ou décision.</t>
  </si>
  <si>
    <t>Ajoute l'élément professionnel : coût réel, avec preuve, seuil ou décision.</t>
  </si>
  <si>
    <t>Q078</t>
  </si>
  <si>
    <t>progressivité</t>
  </si>
  <si>
    <t>Ajoute le geste terrain : progressivité, puis dis ce que tu notes ou qui tu préviens.</t>
  </si>
  <si>
    <t>Ajoute le geste terrain : test, puis dis ce que tu notes ou qui tu préviens.</t>
  </si>
  <si>
    <t>écoute</t>
  </si>
  <si>
    <t>Ajoute le geste terrain : écoute, puis dis ce que tu notes ou qui tu préviens.</t>
  </si>
  <si>
    <t>résistance</t>
  </si>
  <si>
    <t>Ajoute le geste terrain : résistance, puis dis ce que tu notes ou qui tu préviens.</t>
  </si>
  <si>
    <t>Ajoute l'élément professionnel : retour, avec preuve, seuil ou décision.</t>
  </si>
  <si>
    <t>Ajoute l'élément professionnel : progressivité, avec preuve, seuil ou décision.</t>
  </si>
  <si>
    <t>Ajoute l'élément professionnel : test, avec preuve, seuil ou décision.</t>
  </si>
  <si>
    <t>Ajoute l'élément professionnel : écoute, avec preuve, seuil ou décision.</t>
  </si>
  <si>
    <t>Ajoute l'élément professionnel : résistance, avec preuve, seuil ou décision.</t>
  </si>
  <si>
    <t>Q077</t>
  </si>
  <si>
    <t>Ajoute le geste terrain : menus, puis dis ce que tu notes ou qui tu préviens.</t>
  </si>
  <si>
    <t>factures</t>
  </si>
  <si>
    <t>Ajoute le geste terrain : factures, puis dis ce que tu notes ou qui tu préviens.</t>
  </si>
  <si>
    <t>Ajoute le geste terrain : bilan, puis dis ce que tu notes ou qui tu préviens.</t>
  </si>
  <si>
    <t>audit</t>
  </si>
  <si>
    <t>Ajoute le geste terrain : audit, puis dis ce que tu notes ou qui tu préviens.</t>
  </si>
  <si>
    <t>preuves</t>
  </si>
  <si>
    <t>Ajoute le geste terrain : preuves, puis dis ce que tu notes ou qui tu préviens.</t>
  </si>
  <si>
    <t>pesées</t>
  </si>
  <si>
    <t>Ajoute l'élément professionnel : pesées, avec preuve, seuil ou décision.</t>
  </si>
  <si>
    <t>Ajoute l'élément professionnel : menus, avec preuve, seuil ou décision.</t>
  </si>
  <si>
    <t>Ajoute l'élément professionnel : factures, avec preuve, seuil ou décision.</t>
  </si>
  <si>
    <t>Ajoute l'élément professionnel : bilan, avec preuve, seuil ou décision.</t>
  </si>
  <si>
    <t>Ajoute l'élément professionnel : audit, avec preuve, seuil ou décision.</t>
  </si>
  <si>
    <t>Ajoute l'élément professionnel : preuves, avec preuve, seuil ou décision.</t>
  </si>
  <si>
    <t>Q076</t>
  </si>
  <si>
    <t>Ajoute le geste terrain : temps, puis dis ce que tu notes ou qui tu préviens.</t>
  </si>
  <si>
    <t>démonstration</t>
  </si>
  <si>
    <t>Ajoute le geste terrain : démonstration, puis dis ce que tu notes ou qui tu préviens.</t>
  </si>
  <si>
    <t>fiche simple</t>
  </si>
  <si>
    <t>Ajoute le geste terrain : fiche simple, puis dis ce que tu notes ou qui tu préviens.</t>
  </si>
  <si>
    <t>pratique</t>
  </si>
  <si>
    <t>Ajoute le geste terrain : pratique, puis dis ce que tu notes ou qui tu préviens.</t>
  </si>
  <si>
    <t>agents</t>
  </si>
  <si>
    <t>formation agents</t>
  </si>
  <si>
    <t>Ajoute le geste terrain : formation agents, puis dis ce que tu notes ou qui tu préviens.</t>
  </si>
  <si>
    <t>Ajoute l'élément professionnel : priorité, avec preuve, seuil ou décision.</t>
  </si>
  <si>
    <t>Ajoute l'élément professionnel : temps, avec preuve, seuil ou décision.</t>
  </si>
  <si>
    <t>Ajoute l'élément professionnel : démonstration, avec preuve, seuil ou décision.</t>
  </si>
  <si>
    <t>Ajoute l'élément professionnel : fiche simple, avec preuve, seuil ou décision.</t>
  </si>
  <si>
    <t>Ajoute l'élément professionnel : pratique, avec preuve, seuil ou décision.</t>
  </si>
  <si>
    <t>Ajoute l'élément professionnel : formation agents, avec preuve, seuil ou décision.</t>
  </si>
  <si>
    <t>Q075</t>
  </si>
  <si>
    <t>élus</t>
  </si>
  <si>
    <t>Ajoute le geste terrain : élus, puis dis ce que tu notes ou qui tu préviens.</t>
  </si>
  <si>
    <t>gestion</t>
  </si>
  <si>
    <t>Ajoute le geste terrain : gestion, puis dis ce que tu notes ou qui tu préviens.</t>
  </si>
  <si>
    <t>Ajoute le geste terrain : cuisine, puis dis ce que tu notes ou qui tu préviens.</t>
  </si>
  <si>
    <t>gouvernance</t>
  </si>
  <si>
    <t>Ajoute le geste terrain : gouvernance, puis dis ce que tu notes ou qui tu préviens.</t>
  </si>
  <si>
    <t>réunion</t>
  </si>
  <si>
    <t>Ajoute l'élément professionnel : réunion, avec preuve, seuil ou décision.</t>
  </si>
  <si>
    <t>Ajoute l'élément professionnel : élus, avec preuve, seuil ou décision.</t>
  </si>
  <si>
    <t>Ajoute l'élément professionnel : gestion, avec preuve, seuil ou décision.</t>
  </si>
  <si>
    <t>Ajoute l'élément professionnel : cuisine, avec preuve, seuil ou décision.</t>
  </si>
  <si>
    <t>Ajoute l'élément professionnel : gouvernance, avec preuve, seuil ou décision.</t>
  </si>
  <si>
    <t>Q074</t>
  </si>
  <si>
    <t>Ajoute le geste terrain : végétarien, puis dis ce que tu notes ou qui tu préviens.</t>
  </si>
  <si>
    <t>taux durable</t>
  </si>
  <si>
    <t>Ajoute le geste terrain : taux durable, puis dis ce que tu notes ou qui tu préviens.</t>
  </si>
  <si>
    <t>taux bio</t>
  </si>
  <si>
    <t>Ajoute le geste terrain : taux bio, puis dis ce que tu notes ou qui tu préviens.</t>
  </si>
  <si>
    <t>mensuels</t>
  </si>
  <si>
    <t>indicateurs mensuels</t>
  </si>
  <si>
    <t>Ajoute le geste terrain : indicateurs mensuels, puis dis ce que tu notes ou qui tu préviens.</t>
  </si>
  <si>
    <t>Ajoute l'élément professionnel : budget, avec preuve, seuil ou décision.</t>
  </si>
  <si>
    <t>Ajoute l'élément professionnel : végétarien, avec preuve, seuil ou décision.</t>
  </si>
  <si>
    <t>Ajoute l'élément professionnel : taux durable, avec preuve, seuil ou décision.</t>
  </si>
  <si>
    <t>Ajoute l'élément professionnel : taux bio, avec preuve, seuil ou décision.</t>
  </si>
  <si>
    <t>Ajoute l'élément professionnel : indicateurs mensuels, avec preuve, seuil ou décision.</t>
  </si>
  <si>
    <t>Q073</t>
  </si>
  <si>
    <t>Ajoute le geste terrain : indicateur, puis dis ce que tu notes ou qui tu préviens.</t>
  </si>
  <si>
    <t>Ajoute le geste terrain : délai, puis dis ce que tu notes ou qui tu préviens.</t>
  </si>
  <si>
    <t>Ajoute le geste terrain : responsable, puis dis ce que tu notes ou qui tu préviens.</t>
  </si>
  <si>
    <t>Ajoute le geste terrain : objectif, puis dis ce que tu notes ou qui tu préviens.</t>
  </si>
  <si>
    <t>plan d'action</t>
  </si>
  <si>
    <t>Ajoute le geste terrain : plan d'action, puis dis ce que tu notes ou qui tu préviens.</t>
  </si>
  <si>
    <t>moyen</t>
  </si>
  <si>
    <t>Ajoute l'élément professionnel : moyen, avec preuve, seuil ou décision.</t>
  </si>
  <si>
    <t>Ajoute l'élément professionnel : indicateur, avec preuve, seuil ou décision.</t>
  </si>
  <si>
    <t>Ajoute l'élément professionnel : délai, avec preuve, seuil ou décision.</t>
  </si>
  <si>
    <t>Ajoute l'élément professionnel : responsable, avec preuve, seuil ou décision.</t>
  </si>
  <si>
    <t>Ajoute l'élément professionnel : plan d'action, avec preuve, seuil ou décision.</t>
  </si>
  <si>
    <t>Q072</t>
  </si>
  <si>
    <t>Ajoute le geste terrain : urgence, puis dis ce que tu notes ou qui tu préviens.</t>
  </si>
  <si>
    <t>Ajoute le geste terrain : faisabilité, puis dis ce que tu notes ou qui tu préviens.</t>
  </si>
  <si>
    <t>Ajoute le geste terrain : budget, puis dis ce que tu notes ou qui tu préviens.</t>
  </si>
  <si>
    <t>Ajoute le geste terrain : impact, puis dis ce que tu notes ou qui tu préviens.</t>
  </si>
  <si>
    <t>priorisation</t>
  </si>
  <si>
    <t>Ajoute le geste terrain : priorisation, puis dis ce que tu notes ou qui tu préviens.</t>
  </si>
  <si>
    <t>ressources</t>
  </si>
  <si>
    <t>Ajoute l'élément professionnel : ressources, avec preuve, seuil ou décision.</t>
  </si>
  <si>
    <t>Ajoute l'élément professionnel : urgence, avec preuve, seuil ou décision.</t>
  </si>
  <si>
    <t>Ajoute l'élément professionnel : faisabilité, avec preuve, seuil ou décision.</t>
  </si>
  <si>
    <t>Ajoute l'élément professionnel : impact, avec preuve, seuil ou décision.</t>
  </si>
  <si>
    <t>Ajoute l'élément professionnel : priorisation, avec preuve, seuil ou décision.</t>
  </si>
  <si>
    <t>Q071</t>
  </si>
  <si>
    <t>équipements</t>
  </si>
  <si>
    <t>Ajoute le geste terrain : équipements, puis dis ce que tu notes ou qui tu préviens.</t>
  </si>
  <si>
    <t>achats</t>
  </si>
  <si>
    <t>Ajoute le geste terrain : achats, puis dis ce que tu notes ou qui tu préviens.</t>
  </si>
  <si>
    <t>initial</t>
  </si>
  <si>
    <t>diagnostic initial</t>
  </si>
  <si>
    <t>Ajoute le geste terrain : diagnostic initial, puis dis ce que tu notes ou qui tu préviens.</t>
  </si>
  <si>
    <t>compétences</t>
  </si>
  <si>
    <t>Ajoute l'élément professionnel : compétences, avec preuve, seuil ou décision.</t>
  </si>
  <si>
    <t>Ajoute l'élément professionnel : équipements, avec preuve, seuil ou décision.</t>
  </si>
  <si>
    <t>Ajoute l'élément professionnel : achats, avec preuve, seuil ou décision.</t>
  </si>
  <si>
    <t>Ajoute l'élément professionnel : diagnostic initial, avec preuve, seuil ou décision.</t>
  </si>
  <si>
    <t>Déchets / plastique / contenants</t>
  </si>
  <si>
    <t>Q070</t>
  </si>
  <si>
    <t>don</t>
  </si>
  <si>
    <t>Ajoute le geste terrain : don, puis dis ce que tu notes ou qui tu préviens.</t>
  </si>
  <si>
    <t>contenants</t>
  </si>
  <si>
    <t>Ajoute le geste terrain : contenants, puis dis ce que tu notes ou qui tu préviens.</t>
  </si>
  <si>
    <t>Ajoute le geste terrain : hygiène, puis dis ce que tu notes ou qui tu préviens.</t>
  </si>
  <si>
    <t>PMS</t>
  </si>
  <si>
    <t>Ajoute le geste terrain : PMS, puis dis ce que tu notes ou qui tu préviens.</t>
  </si>
  <si>
    <t>transition</t>
  </si>
  <si>
    <t>Ajoute le geste terrain : transition, puis dis ce que tu notes ou qui tu préviens.</t>
  </si>
  <si>
    <t>réemploi</t>
  </si>
  <si>
    <t>Ajoute l'élément professionnel : réemploi, avec preuve, seuil ou décision.</t>
  </si>
  <si>
    <t>Ajoute l'élément professionnel : don, avec preuve, seuil ou décision.</t>
  </si>
  <si>
    <t>Ajoute l'élément professionnel : contenants, avec preuve, seuil ou décision.</t>
  </si>
  <si>
    <t>Ajoute l'élément professionnel : hygiène, avec preuve, seuil ou décision.</t>
  </si>
  <si>
    <t>Ajoute l'élément professionnel : PMS, avec preuve, seuil ou décision.</t>
  </si>
  <si>
    <t>Ajoute l'élément professionnel : transition, avec preuve, seuil ou décision.</t>
  </si>
  <si>
    <t>Q069</t>
  </si>
  <si>
    <t>Ajoute le geste terrain : contrôle, puis dis ce que tu notes ou qui tu préviens.</t>
  </si>
  <si>
    <t>Ajoute le geste terrain : formation, puis dis ce que tu notes ou qui tu préviens.</t>
  </si>
  <si>
    <t>signalétique</t>
  </si>
  <si>
    <t>Ajoute le geste terrain : signalétique, puis dis ce que tu notes ou qui tu préviens.</t>
  </si>
  <si>
    <t>geste</t>
  </si>
  <si>
    <t>mauvais geste</t>
  </si>
  <si>
    <t>Ajoute le geste terrain : mauvais geste, puis dis ce que tu notes ou qui tu préviens.</t>
  </si>
  <si>
    <t>contamination tri</t>
  </si>
  <si>
    <t>Ajoute le geste terrain : contamination tri, puis dis ce que tu notes ou qui tu préviens.</t>
  </si>
  <si>
    <t>Ajoute l'élément professionnel : contrôle, avec preuve, seuil ou décision.</t>
  </si>
  <si>
    <t>Ajoute l'élément professionnel : signalétique, avec preuve, seuil ou décision.</t>
  </si>
  <si>
    <t>Ajoute l'élément professionnel : mauvais geste, avec preuve, seuil ou décision.</t>
  </si>
  <si>
    <t>Ajoute l'élément professionnel : contamination tri, avec preuve, seuil ou décision.</t>
  </si>
  <si>
    <t>Q068</t>
  </si>
  <si>
    <t>Ajoute le geste terrain : comparaison, puis dis ce que tu notes ou qui tu préviens.</t>
  </si>
  <si>
    <t>Ajoute le geste terrain : mesure, puis dis ce que tu notes ou qui tu préviens.</t>
  </si>
  <si>
    <t>action menu</t>
  </si>
  <si>
    <t>Ajoute le geste terrain : action menu, puis dis ce que tu notes ou qui tu préviens.</t>
  </si>
  <si>
    <t>déchets</t>
  </si>
  <si>
    <t>poids biodéchets</t>
  </si>
  <si>
    <t>Ajoute le geste terrain : poids biodéchets, puis dis ce que tu notes ou qui tu préviens.</t>
  </si>
  <si>
    <t>Ajoute l'élément professionnel : comparaison, avec preuve, seuil ou décision.</t>
  </si>
  <si>
    <t>Ajoute l'élément professionnel : mesure, avec preuve, seuil ou décision.</t>
  </si>
  <si>
    <t>Ajoute l'élément professionnel : action menu, avec preuve, seuil ou décision.</t>
  </si>
  <si>
    <t>Ajoute l'élément professionnel : poids biodéchets, avec preuve, seuil ou décision.</t>
  </si>
  <si>
    <t>Q067</t>
  </si>
  <si>
    <t>Ajoute le geste terrain : portion, puis dis ce que tu notes ou qui tu préviens.</t>
  </si>
  <si>
    <t>maîtrisé</t>
  </si>
  <si>
    <t>vrac maîtrisé</t>
  </si>
  <si>
    <t>Ajoute le geste terrain : vrac maîtrisé, puis dis ce que tu notes ou qui tu préviens.</t>
  </si>
  <si>
    <t>raisonné</t>
  </si>
  <si>
    <t>service raisonné</t>
  </si>
  <si>
    <t>Ajoute le geste terrain : service raisonné, puis dis ce que tu notes ou qui tu préviens.</t>
  </si>
  <si>
    <t>individuelles</t>
  </si>
  <si>
    <t>dosettes individuelles</t>
  </si>
  <si>
    <t>Ajoute le geste terrain : dosettes individuelles, puis dis ce que tu notes ou qui tu préviens.</t>
  </si>
  <si>
    <t>Ajoute l'élément professionnel : vrac maîtrisé, avec preuve, seuil ou décision.</t>
  </si>
  <si>
    <t>Ajoute l'élément professionnel : service raisonné, avec preuve, seuil ou décision.</t>
  </si>
  <si>
    <t>Ajoute l'élément professionnel : dosettes individuelles, avec preuve, seuil ou décision.</t>
  </si>
  <si>
    <t>Q066</t>
  </si>
  <si>
    <t>charge</t>
  </si>
  <si>
    <t>Ajoute le geste terrain : charge, puis dis ce que tu notes ou qui tu préviens.</t>
  </si>
  <si>
    <t>vaisselle</t>
  </si>
  <si>
    <t>lave-vaisselle</t>
  </si>
  <si>
    <t>Ajoute le geste terrain : lave-vaisselle, puis dis ce que tu notes ou qui tu préviens.</t>
  </si>
  <si>
    <t>réutilisables</t>
  </si>
  <si>
    <t>contenants réutilisables</t>
  </si>
  <si>
    <t>Ajoute le geste terrain : contenants réutilisables, puis dis ce que tu notes ou qui tu préviens.</t>
  </si>
  <si>
    <t>lavage</t>
  </si>
  <si>
    <t>Ajoute le geste terrain : lavage, puis dis ce que tu notes ou qui tu préviens.</t>
  </si>
  <si>
    <t>Ajoute l'élément professionnel : charge, avec preuve, seuil ou décision.</t>
  </si>
  <si>
    <t>Ajoute l'élément professionnel : lave-vaisselle, avec preuve, seuil ou décision.</t>
  </si>
  <si>
    <t>Ajoute l'élément professionnel : contenants réutilisables, avec preuve, seuil ou décision.</t>
  </si>
  <si>
    <t>Ajoute l'élément professionnel : lavage, avec preuve, seuil ou décision.</t>
  </si>
  <si>
    <t>Q065</t>
  </si>
  <si>
    <t>Ajoute le geste terrain : self, puis dis ce que tu notes ou qui tu préviens.</t>
  </si>
  <si>
    <t>emballages</t>
  </si>
  <si>
    <t>Ajoute le geste terrain : emballages, puis dis ce que tu notes ou qui tu préviens.</t>
  </si>
  <si>
    <t>alimentaires</t>
  </si>
  <si>
    <t>déchets alimentaires</t>
  </si>
  <si>
    <t>Ajoute le geste terrain : déchets alimentaires, puis dis ce que tu notes ou qui tu préviens.</t>
  </si>
  <si>
    <t>Ajoute l'élément professionnel : self, avec preuve, seuil ou décision.</t>
  </si>
  <si>
    <t>Ajoute l'élément professionnel : emballages, avec preuve, seuil ou décision.</t>
  </si>
  <si>
    <t>Ajoute l'élément professionnel : déchets alimentaires, avec preuve, seuil ou décision.</t>
  </si>
  <si>
    <t>Q064</t>
  </si>
  <si>
    <t>Ajoute le geste terrain : bac, puis dis ce que tu notes ou qui tu préviens.</t>
  </si>
  <si>
    <t>tri</t>
  </si>
  <si>
    <t>Ajoute le geste terrain : tri, puis dis ce que tu notes ou qui tu préviens.</t>
  </si>
  <si>
    <t>biodéchets</t>
  </si>
  <si>
    <t>Ajoute le geste terrain : biodéchets, puis dis ce que tu notes ou qui tu préviens.</t>
  </si>
  <si>
    <t>Ajoute l'élément professionnel : pesée, avec preuve, seuil ou décision.</t>
  </si>
  <si>
    <t>Ajoute l'élément professionnel : bac, avec preuve, seuil ou décision.</t>
  </si>
  <si>
    <t>Ajoute l'élément professionnel : tri, avec preuve, seuil ou décision.</t>
  </si>
  <si>
    <t>Ajoute l'élément professionnel : biodéchets, avec preuve, seuil ou décision.</t>
  </si>
  <si>
    <t>Q063</t>
  </si>
  <si>
    <t>livraison</t>
  </si>
  <si>
    <t>Ajoute le geste terrain : livraison, puis dis ce que tu notes ou qui tu préviens.</t>
  </si>
  <si>
    <t>Ajoute le geste terrain : consigne, puis dis ce que tu notes ou qui tu préviens.</t>
  </si>
  <si>
    <t>Ajoute le geste terrain : conditionnement, puis dis ce que tu notes ou qui tu préviens.</t>
  </si>
  <si>
    <t>vrac</t>
  </si>
  <si>
    <t>Ajoute le geste terrain : vrac, puis dis ce que tu notes ou qui tu préviens.</t>
  </si>
  <si>
    <t>fournisseurs</t>
  </si>
  <si>
    <t>emballages fournisseurs</t>
  </si>
  <si>
    <t>Ajoute le geste terrain : emballages fournisseurs, puis dis ce que tu notes ou qui tu préviens.</t>
  </si>
  <si>
    <t>Ajoute l'élément professionnel : déchets, avec preuve, seuil ou décision.</t>
  </si>
  <si>
    <t>Ajoute l'élément professionnel : livraison, avec preuve, seuil ou décision.</t>
  </si>
  <si>
    <t>Ajoute l'élément professionnel : consigne, avec preuve, seuil ou décision.</t>
  </si>
  <si>
    <t>Ajoute l'élément professionnel : conditionnement, avec preuve, seuil ou décision.</t>
  </si>
  <si>
    <t>Ajoute l'élément professionnel : vrac, avec preuve, seuil ou décision.</t>
  </si>
  <si>
    <t>Ajoute l'élément professionnel : emballages fournisseurs, avec preuve, seuil ou décision.</t>
  </si>
  <si>
    <t>Q062</t>
  </si>
  <si>
    <t>Ajoute le geste terrain : transport, puis dis ce que tu notes ou qui tu préviens.</t>
  </si>
  <si>
    <t>Ajoute le geste terrain : stockage, puis dis ce que tu notes ou qui tu préviens.</t>
  </si>
  <si>
    <t>Ajoute le geste terrain : production, puis dis ce que tu notes ou qui tu préviens.</t>
  </si>
  <si>
    <t>réemployables</t>
  </si>
  <si>
    <t>contenants réemployables</t>
  </si>
  <si>
    <t>Ajoute le geste terrain : contenants réemployables, puis dis ce que tu notes ou qui tu préviens.</t>
  </si>
  <si>
    <t>Ajoute l'élément professionnel : transport, avec preuve, seuil ou décision.</t>
  </si>
  <si>
    <t>Ajoute l'élément professionnel : production, avec preuve, seuil ou décision.</t>
  </si>
  <si>
    <t>Ajoute l'élément professionnel : contenants réemployables, avec preuve, seuil ou décision.</t>
  </si>
  <si>
    <t>Q061</t>
  </si>
  <si>
    <t>Ajoute le geste terrain : stock, puis dis ce que tu notes ou qui tu préviens.</t>
  </si>
  <si>
    <t>lavable</t>
  </si>
  <si>
    <t>Ajoute le geste terrain : lavable, puis dis ce que tu notes ou qui tu préviens.</t>
  </si>
  <si>
    <t>réduction</t>
  </si>
  <si>
    <t>Ajoute le geste terrain : réduction, puis dis ce que tu notes ou qui tu préviens.</t>
  </si>
  <si>
    <t>plastique</t>
  </si>
  <si>
    <t>plastiques jetables</t>
  </si>
  <si>
    <t>Ajoute le geste terrain : plastiques jetables, puis dis ce que tu notes ou qui tu préviens.</t>
  </si>
  <si>
    <t>Ajoute l'élément professionnel : stock, avec preuve, seuil ou décision.</t>
  </si>
  <si>
    <t>Ajoute l'élément professionnel : lavable, avec preuve, seuil ou décision.</t>
  </si>
  <si>
    <t>Ajoute l'élément professionnel : réduction, avec preuve, seuil ou décision.</t>
  </si>
  <si>
    <t>Ajoute l'élément professionnel : plastiques jetables, avec preuve, seuil ou décision.</t>
  </si>
  <si>
    <t>Gaspillage / pesées / grammages</t>
  </si>
  <si>
    <t>Q060</t>
  </si>
  <si>
    <t>Ajoute le geste terrain : pesée, puis dis ce que tu notes ou qui tu préviens.</t>
  </si>
  <si>
    <t>action anti-gaspi</t>
  </si>
  <si>
    <t>Ajoute le geste terrain : action anti-gaspi, puis dis ce que tu notes ou qui tu préviens.</t>
  </si>
  <si>
    <t>Ajoute l'élément professionnel : action anti-gaspi, avec preuve, seuil ou décision.</t>
  </si>
  <si>
    <t>Q059</t>
  </si>
  <si>
    <t>Ajoute le geste terrain : déchets, puis dis ce que tu notes ou qui tu préviens.</t>
  </si>
  <si>
    <t>coût gaspillage</t>
  </si>
  <si>
    <t>Ajoute le geste terrain : coût gaspillage, puis dis ce que tu notes ou qui tu préviens.</t>
  </si>
  <si>
    <t>grammes repas</t>
  </si>
  <si>
    <t>Ajoute l'élément professionnel : grammes repas, avec preuve, seuil ou décision.</t>
  </si>
  <si>
    <t>Ajoute l'élément professionnel : coût gaspillage, avec preuve, seuil ou décision.</t>
  </si>
  <si>
    <t>Q058</t>
  </si>
  <si>
    <t>Ajoute le geste terrain : pédagogie, puis dis ce que tu notes ou qui tu préviens.</t>
  </si>
  <si>
    <t>Q057</t>
  </si>
  <si>
    <t>excédents</t>
  </si>
  <si>
    <t>Ajoute le geste terrain : excédents, puis dis ce que tu notes ou qui tu préviens.</t>
  </si>
  <si>
    <t>Ajoute l'élément professionnel : excédents, avec preuve, seuil ou décision.</t>
  </si>
  <si>
    <t>Q056</t>
  </si>
  <si>
    <t>commande</t>
  </si>
  <si>
    <t>Ajoute le geste terrain : commande, puis dis ce que tu notes ou qui tu préviens.</t>
  </si>
  <si>
    <t>réservation</t>
  </si>
  <si>
    <t>Ajoute le geste terrain : réservation, puis dis ce que tu notes ou qui tu préviens.</t>
  </si>
  <si>
    <t>effectifs</t>
  </si>
  <si>
    <t>prévision effectifs</t>
  </si>
  <si>
    <t>Ajoute le geste terrain : prévision effectifs, puis dis ce que tu notes ou qui tu préviens.</t>
  </si>
  <si>
    <t>absences</t>
  </si>
  <si>
    <t>Ajoute l'élément professionnel : absences, avec preuve, seuil ou décision.</t>
  </si>
  <si>
    <t>Ajoute l'élément professionnel : commande, avec preuve, seuil ou décision.</t>
  </si>
  <si>
    <t>Ajoute l'élément professionnel : réservation, avec preuve, seuil ou décision.</t>
  </si>
  <si>
    <t>Ajoute l'élément professionnel : prévision effectifs, avec preuve, seuil ou décision.</t>
  </si>
  <si>
    <t>Q055</t>
  </si>
  <si>
    <t>Ajoute le geste terrain : texture, puis dis ce que tu notes ou qui tu préviens.</t>
  </si>
  <si>
    <t>Ajoute le geste terrain : recette, puis dis ce que tu notes ou qui tu préviens.</t>
  </si>
  <si>
    <t>analyse</t>
  </si>
  <si>
    <t>Ajoute le geste terrain : analyse, puis dis ce que tu notes ou qui tu préviens.</t>
  </si>
  <si>
    <t>gaspillé</t>
  </si>
  <si>
    <t>plat gaspillé</t>
  </si>
  <si>
    <t>Ajoute le geste terrain : plat gaspillé, puis dis ce que tu notes ou qui tu préviens.</t>
  </si>
  <si>
    <t>Ajoute l'élément professionnel : recette, avec preuve, seuil ou décision.</t>
  </si>
  <si>
    <t>Ajoute l'élément professionnel : analyse, avec preuve, seuil ou décision.</t>
  </si>
  <si>
    <t>Ajoute l'élément professionnel : plat gaspillé, avec preuve, seuil ou décision.</t>
  </si>
  <si>
    <t>Q054</t>
  </si>
  <si>
    <t>fin de service</t>
  </si>
  <si>
    <t>Ajoute le geste terrain : fin de service, puis dis ce que tu notes ou qui tu préviens.</t>
  </si>
  <si>
    <t>Ajoute le geste terrain : quantité, puis dis ce que tu notes ou qui tu préviens.</t>
  </si>
  <si>
    <t>distribution</t>
  </si>
  <si>
    <t>Ajoute le geste terrain : distribution, puis dis ce que tu notes ou qui tu préviens.</t>
  </si>
  <si>
    <t>pain</t>
  </si>
  <si>
    <t>Ajoute le geste terrain : pain, puis dis ce que tu notes ou qui tu préviens.</t>
  </si>
  <si>
    <t>Ajoute l'élément professionnel : fin de service, avec preuve, seuil ou décision.</t>
  </si>
  <si>
    <t>Ajoute l'élément professionnel : quantité, avec preuve, seuil ou décision.</t>
  </si>
  <si>
    <t>Ajoute l'élément professionnel : distribution, avec preuve, seuil ou décision.</t>
  </si>
  <si>
    <t>Ajoute l'élément professionnel : pain, avec preuve, seuil ou décision.</t>
  </si>
  <si>
    <t>Q053</t>
  </si>
  <si>
    <t>surplus</t>
  </si>
  <si>
    <t>Ajoute le geste terrain : surplus, puis dis ce que tu notes ou qui tu préviens.</t>
  </si>
  <si>
    <t>réelle</t>
  </si>
  <si>
    <t>consommation réelle</t>
  </si>
  <si>
    <t>Ajoute le geste terrain : consommation réelle, puis dis ce que tu notes ou qui tu préviens.</t>
  </si>
  <si>
    <t>Ajoute l'élément professionnel : besoin, avec preuve, seuil ou décision.</t>
  </si>
  <si>
    <t>Ajoute l'élément professionnel : surplus, avec preuve, seuil ou décision.</t>
  </si>
  <si>
    <t>Ajoute l'élément professionnel : consommation réelle, avec preuve, seuil ou décision.</t>
  </si>
  <si>
    <t>Q052</t>
  </si>
  <si>
    <t>plateaux</t>
  </si>
  <si>
    <t>retours plateaux</t>
  </si>
  <si>
    <t>Ajoute le geste terrain : retours plateaux, puis dis ce que tu notes ou qui tu préviens.</t>
  </si>
  <si>
    <t>pertes préparation</t>
  </si>
  <si>
    <t>Ajoute le geste terrain : pertes préparation, puis dis ce que tu notes ou qui tu préviens.</t>
  </si>
  <si>
    <t>Ajoute l'élément professionnel : action, avec preuve, seuil ou décision.</t>
  </si>
  <si>
    <t>Ajoute l'élément professionnel : retours plateaux, avec preuve, seuil ou décision.</t>
  </si>
  <si>
    <t>Ajoute l'élément professionnel : pertes préparation, avec preuve, seuil ou décision.</t>
  </si>
  <si>
    <t>Q051</t>
  </si>
  <si>
    <t>garniture</t>
  </si>
  <si>
    <t>Ajoute le geste terrain : garniture, puis dis ce que tu notes ou qui tu préviens.</t>
  </si>
  <si>
    <t>entrée</t>
  </si>
  <si>
    <t>Ajoute le geste terrain : entrée, puis dis ce que tu notes ou qui tu préviens.</t>
  </si>
  <si>
    <t>composante</t>
  </si>
  <si>
    <t>Ajoute le geste terrain : composante, puis dis ce que tu notes ou qui tu préviens.</t>
  </si>
  <si>
    <t>Ajoute l'élément professionnel : garniture, avec preuve, seuil ou décision.</t>
  </si>
  <si>
    <t>Ajoute l'élément professionnel : entrée, avec preuve, seuil ou décision.</t>
  </si>
  <si>
    <t>Ajoute l'élément professionnel : composante, avec preuve, seuil ou décision.</t>
  </si>
  <si>
    <t>Nutrition / qualité repas</t>
  </si>
  <si>
    <t>Q050</t>
  </si>
  <si>
    <t>ajustement</t>
  </si>
  <si>
    <t>Ajoute le geste terrain : ajustement, puis dis ce que tu notes ou qui tu préviens.</t>
  </si>
  <si>
    <t>Ajoute le geste terrain : retour convives, puis dis ce que tu notes ou qui tu préviens.</t>
  </si>
  <si>
    <t>Ajoute l'élément professionnel : validation, avec preuve, seuil ou décision.</t>
  </si>
  <si>
    <t>Ajoute l'élément professionnel : ajustement, avec preuve, seuil ou décision.</t>
  </si>
  <si>
    <t>Ajoute l'élément professionnel : retour convives, avec preuve, seuil ou décision.</t>
  </si>
  <si>
    <t>Q049</t>
  </si>
  <si>
    <t>ingrédients</t>
  </si>
  <si>
    <t>Ajoute le geste terrain : ingrédients, puis dis ce que tu notes ou qui tu préviens.</t>
  </si>
  <si>
    <t>Ajoute l'élément professionnel : ingrédients, avec preuve, seuil ou décision.</t>
  </si>
  <si>
    <t>Q048</t>
  </si>
  <si>
    <t>réduction viande</t>
  </si>
  <si>
    <t>Ajoute le geste terrain : réduction viande, puis dis ce que tu notes ou qui tu préviens.</t>
  </si>
  <si>
    <t>Ajoute l'élément professionnel : réduction viande, avec preuve, seuil ou décision.</t>
  </si>
  <si>
    <t>Q047</t>
  </si>
  <si>
    <t>Ajoute le geste terrain : information, puis dis ce que tu notes ou qui tu préviens.</t>
  </si>
  <si>
    <t>recette durable</t>
  </si>
  <si>
    <t>Ajoute le geste terrain : recette durable, puis dis ce que tu notes ou qui tu préviens.</t>
  </si>
  <si>
    <t>Ajoute l'élément professionnel : information, avec preuve, seuil ou décision.</t>
  </si>
  <si>
    <t>Ajoute l'élément professionnel : recette durable, avec preuve, seuil ou décision.</t>
  </si>
  <si>
    <t>Q046</t>
  </si>
  <si>
    <t>maternelles</t>
  </si>
  <si>
    <t>Ajoute le geste terrain : maternelles, puis dis ce que tu notes ou qui tu préviens.</t>
  </si>
  <si>
    <t>autonomie</t>
  </si>
  <si>
    <t>Ajoute l'élément professionnel : autonomie, avec preuve, seuil ou décision.</t>
  </si>
  <si>
    <t>Ajoute l'élément professionnel : maternelles, avec preuve, seuil ou décision.</t>
  </si>
  <si>
    <t>Q045</t>
  </si>
  <si>
    <t>Ajoute le geste terrain : équilibre, puis dis ce que tu notes ou qui tu préviens.</t>
  </si>
  <si>
    <t>Ajoute le geste terrain : protéines, puis dis ce que tu notes ou qui tu préviens.</t>
  </si>
  <si>
    <t>Ajoute le geste terrain : légumes, puis dis ce que tu notes ou qui tu préviens.</t>
  </si>
  <si>
    <t>féculents</t>
  </si>
  <si>
    <t>Ajoute le geste terrain : féculents, puis dis ce que tu notes ou qui tu préviens.</t>
  </si>
  <si>
    <t>Ajoute l'élément professionnel : équilibre, avec preuve, seuil ou décision.</t>
  </si>
  <si>
    <t>Ajoute l'élément professionnel : protéines, avec preuve, seuil ou décision.</t>
  </si>
  <si>
    <t>Ajoute l'élément professionnel : légumes, avec preuve, seuil ou décision.</t>
  </si>
  <si>
    <t>Ajoute l'élément professionnel : féculents, avec preuve, seuil ou décision.</t>
  </si>
  <si>
    <t>Q044</t>
  </si>
  <si>
    <t>Ajoute le geste terrain : fréquence, puis dis ce que tu notes ou qui tu préviens.</t>
  </si>
  <si>
    <t>goûters</t>
  </si>
  <si>
    <t>Ajoute le geste terrain : goûters, puis dis ce que tu notes ou qui tu préviens.</t>
  </si>
  <si>
    <t>desserts</t>
  </si>
  <si>
    <t>Ajoute le geste terrain : desserts, puis dis ce que tu notes ou qui tu préviens.</t>
  </si>
  <si>
    <t>ajoutés</t>
  </si>
  <si>
    <t>sucres ajoutés</t>
  </si>
  <si>
    <t>Ajoute le geste terrain : sucres ajoutés, puis dis ce que tu notes ou qui tu préviens.</t>
  </si>
  <si>
    <t>maison</t>
  </si>
  <si>
    <t>fait maison</t>
  </si>
  <si>
    <t>Ajoute l'élément professionnel : fait maison, avec preuve, seuil ou décision.</t>
  </si>
  <si>
    <t>Ajoute l'élément professionnel : fréquence, avec preuve, seuil ou décision.</t>
  </si>
  <si>
    <t>Ajoute l'élément professionnel : goûters, avec preuve, seuil ou décision.</t>
  </si>
  <si>
    <t>Ajoute l'élément professionnel : desserts, avec preuve, seuil ou décision.</t>
  </si>
  <si>
    <t>Ajoute l'élément professionnel : sucres ajoutés, avec preuve, seuil ou décision.</t>
  </si>
  <si>
    <t>Q043</t>
  </si>
  <si>
    <t>mode cuisson</t>
  </si>
  <si>
    <t>Ajoute le geste terrain : mode cuisson, puis dis ce que tu notes ou qui tu préviens.</t>
  </si>
  <si>
    <t>gras</t>
  </si>
  <si>
    <t>produits gras</t>
  </si>
  <si>
    <t>Ajoute le geste terrain : produits gras, puis dis ce que tu notes ou qui tu préviens.</t>
  </si>
  <si>
    <t>fritures</t>
  </si>
  <si>
    <t>Ajoute le geste terrain : fritures, puis dis ce que tu notes ou qui tu préviens.</t>
  </si>
  <si>
    <t>Ajoute l'élément professionnel : mode cuisson, avec preuve, seuil ou décision.</t>
  </si>
  <si>
    <t>Ajoute l'élément professionnel : produits gras, avec preuve, seuil ou décision.</t>
  </si>
  <si>
    <t>Ajoute l'élément professionnel : fritures, avec preuve, seuil ou décision.</t>
  </si>
  <si>
    <t>Q042</t>
  </si>
  <si>
    <t>Ajoute le geste terrain : nutrition, puis dis ce que tu notes ou qui tu préviens.</t>
  </si>
  <si>
    <t>besoin convives</t>
  </si>
  <si>
    <t>Ajoute le geste terrain : besoin convives, puis dis ce que tu notes ou qui tu préviens.</t>
  </si>
  <si>
    <t>grammages</t>
  </si>
  <si>
    <t>Ajoute le geste terrain : grammages, puis dis ce que tu notes ou qui tu préviens.</t>
  </si>
  <si>
    <t>Ajoute l'élément professionnel : nutrition, avec preuve, seuil ou décision.</t>
  </si>
  <si>
    <t>Ajoute l'élément professionnel : besoin convives, avec preuve, seuil ou décision.</t>
  </si>
  <si>
    <t>Ajoute l'élément professionnel : grammages, avec preuve, seuil ou décision.</t>
  </si>
  <si>
    <t>Q041</t>
  </si>
  <si>
    <t>crudités</t>
  </si>
  <si>
    <t>Ajoute le geste terrain : crudités, puis dis ce que tu notes ou qui tu préviens.</t>
  </si>
  <si>
    <t>fréquences</t>
  </si>
  <si>
    <t>Ajoute le geste terrain : fréquences, puis dis ce que tu notes ou qui tu préviens.</t>
  </si>
  <si>
    <t>cycle menus</t>
  </si>
  <si>
    <t>Ajoute le geste terrain : cycle menus, puis dis ce que tu notes ou qui tu préviens.</t>
  </si>
  <si>
    <t>Ajoute l'élément professionnel : crudités, avec preuve, seuil ou décision.</t>
  </si>
  <si>
    <t>Ajoute l'élément professionnel : fréquences, avec preuve, seuil ou décision.</t>
  </si>
  <si>
    <t>Ajoute l'élément professionnel : cycle menus, avec preuve, seuil ou décision.</t>
  </si>
  <si>
    <t>https://france-pat.fr/outil/cadre-general-pour-la-diversification-des-sources-de-proteines-dans-la-restauration-collective/</t>
  </si>
  <si>
    <t>Diversification protéines / végétal</t>
  </si>
  <si>
    <t>Q040</t>
  </si>
  <si>
    <t>Q039</t>
  </si>
  <si>
    <t>cuissons végétales</t>
  </si>
  <si>
    <t>Ajoute le geste terrain : cuissons végétales, puis dis ce que tu notes ou qui tu préviens.</t>
  </si>
  <si>
    <t>Ajoute le geste terrain : formation équipe, puis dis ce que tu notes ou qui tu préviens.</t>
  </si>
  <si>
    <t>Ajoute l'élément professionnel : cuissons végétales, avec preuve, seuil ou décision.</t>
  </si>
  <si>
    <t>Ajoute l'élément professionnel : formation équipe, avec preuve, seuil ou décision.</t>
  </si>
  <si>
    <t>Q038</t>
  </si>
  <si>
    <t>produits laitiers</t>
  </si>
  <si>
    <t>Ajoute le geste terrain : produits laitiers, puis dis ce que tu notes ou qui tu préviens.</t>
  </si>
  <si>
    <t>œufs</t>
  </si>
  <si>
    <t>Ajoute le geste terrain : œufs, puis dis ce que tu notes ou qui tu préviens.</t>
  </si>
  <si>
    <t>Ajoute l'élément professionnel : produits laitiers, avec preuve, seuil ou décision.</t>
  </si>
  <si>
    <t>Ajoute l'élément professionnel : œufs, avec preuve, seuil ou décision.</t>
  </si>
  <si>
    <t>Q037</t>
  </si>
  <si>
    <t>fromage</t>
  </si>
  <si>
    <t>Ajoute le geste terrain : fromage, puis dis ce que tu notes ou qui tu préviens.</t>
  </si>
  <si>
    <t>œuf</t>
  </si>
  <si>
    <t>Ajoute le geste terrain : œuf, puis dis ce que tu notes ou qui tu préviens.</t>
  </si>
  <si>
    <t>Ajoute le geste terrain : légumineuse, puis dis ce que tu notes ou qui tu préviens.</t>
  </si>
  <si>
    <t>seul</t>
  </si>
  <si>
    <t>féculent seul</t>
  </si>
  <si>
    <t>Ajoute le geste terrain : féculent seul, puis dis ce que tu notes ou qui tu préviens.</t>
  </si>
  <si>
    <t>pauvre en protéines</t>
  </si>
  <si>
    <t>Ajoute le geste terrain : pauvre en protéines, puis dis ce que tu notes ou qui tu préviens.</t>
  </si>
  <si>
    <t>Ajoute l'élément professionnel : fromage, avec preuve, seuil ou décision.</t>
  </si>
  <si>
    <t>Ajoute l'élément professionnel : œuf, avec preuve, seuil ou décision.</t>
  </si>
  <si>
    <t>Ajoute l'élément professionnel : légumineuse, avec preuve, seuil ou décision.</t>
  </si>
  <si>
    <t>Ajoute l'élément professionnel : féculent seul, avec preuve, seuil ou décision.</t>
  </si>
  <si>
    <t>Ajoute l'élément professionnel : pauvre en protéines, avec preuve, seuil ou décision.</t>
  </si>
  <si>
    <t>Q036</t>
  </si>
  <si>
    <t>Q035</t>
  </si>
  <si>
    <t>Ajoute le geste terrain : nom du plat, puis dis ce que tu notes ou qui tu préviens.</t>
  </si>
  <si>
    <t>plat végétal</t>
  </si>
  <si>
    <t>Ajoute le geste terrain : plat végétal, puis dis ce que tu notes ou qui tu préviens.</t>
  </si>
  <si>
    <t>acceptabilité</t>
  </si>
  <si>
    <t>Ajoute le geste terrain : acceptabilité, puis dis ce que tu notes ou qui tu préviens.</t>
  </si>
  <si>
    <t>Ajoute l'élément professionnel : présentation, avec preuve, seuil ou décision.</t>
  </si>
  <si>
    <t>Ajoute l'élément professionnel : nom du plat, avec preuve, seuil ou décision.</t>
  </si>
  <si>
    <t>Ajoute l'élément professionnel : plat végétal, avec preuve, seuil ou décision.</t>
  </si>
  <si>
    <t>Ajoute l'élément professionnel : acceptabilité, avec preuve, seuil ou décision.</t>
  </si>
  <si>
    <t>Q034</t>
  </si>
  <si>
    <t>complémentarité</t>
  </si>
  <si>
    <t>Ajoute le geste terrain : complémentarité, puis dis ce que tu notes ou qui tu préviens.</t>
  </si>
  <si>
    <t>qualité nutritionnelle</t>
  </si>
  <si>
    <t>Ajoute le geste terrain : qualité nutritionnelle, puis dis ce que tu notes ou qui tu préviens.</t>
  </si>
  <si>
    <t>adolescents</t>
  </si>
  <si>
    <t>Ajoute le geste terrain : adolescents, puis dis ce que tu notes ou qui tu préviens.</t>
  </si>
  <si>
    <t>protéique</t>
  </si>
  <si>
    <t>Ajoute le geste terrain : apport protéique, puis dis ce que tu notes ou qui tu préviens.</t>
  </si>
  <si>
    <t>Ajoute l'élément professionnel : complémentarité, avec preuve, seuil ou décision.</t>
  </si>
  <si>
    <t>Ajoute l'élément professionnel : qualité nutritionnelle, avec preuve, seuil ou décision.</t>
  </si>
  <si>
    <t>Ajoute l'élément professionnel : adolescents, avec preuve, seuil ou décision.</t>
  </si>
  <si>
    <t>Ajoute l'élément professionnel : apport protéique, avec preuve, seuil ou décision.</t>
  </si>
  <si>
    <t>Q033</t>
  </si>
  <si>
    <t>Ajoute le geste terrain : viande, puis dis ce que tu notes ou qui tu préviens.</t>
  </si>
  <si>
    <t>partiel</t>
  </si>
  <si>
    <t>remplacement partiel</t>
  </si>
  <si>
    <t>Ajoute le geste terrain : remplacement partiel, puis dis ce que tu notes ou qui tu préviens.</t>
  </si>
  <si>
    <t>Ajoute l'élément professionnel : viande, avec preuve, seuil ou décision.</t>
  </si>
  <si>
    <t>Ajoute l'élément professionnel : remplacement partiel, avec preuve, seuil ou décision.</t>
  </si>
  <si>
    <t>Q032</t>
  </si>
  <si>
    <t>Ajoute le geste terrain : végétal, puis dis ce que tu notes ou qui tu préviens.</t>
  </si>
  <si>
    <t>poisson</t>
  </si>
  <si>
    <t>fréquence poisson</t>
  </si>
  <si>
    <t>Ajoute le geste terrain : fréquence poisson, puis dis ce que tu notes ou qui tu préviens.</t>
  </si>
  <si>
    <t>fréquence viande</t>
  </si>
  <si>
    <t>Ajoute le geste terrain : fréquence viande, puis dis ce que tu notes ou qui tu préviens.</t>
  </si>
  <si>
    <t>diagnostic</t>
  </si>
  <si>
    <t>Ajoute le geste terrain : diagnostic, puis dis ce que tu notes ou qui tu préviens.</t>
  </si>
  <si>
    <t>diversification protéines</t>
  </si>
  <si>
    <t>Ajoute le geste terrain : diversification protéines, puis dis ce que tu notes ou qui tu préviens.</t>
  </si>
  <si>
    <t>objectifs</t>
  </si>
  <si>
    <t>Ajoute l'élément professionnel : objectifs, avec preuve, seuil ou décision.</t>
  </si>
  <si>
    <t>Ajoute l'élément professionnel : végétal, avec preuve, seuil ou décision.</t>
  </si>
  <si>
    <t>Ajoute l'élément professionnel : fréquence poisson, avec preuve, seuil ou décision.</t>
  </si>
  <si>
    <t>Ajoute l'élément professionnel : fréquence viande, avec preuve, seuil ou décision.</t>
  </si>
  <si>
    <t>Ajoute l'élément professionnel : diagnostic, avec preuve, seuil ou décision.</t>
  </si>
  <si>
    <t>Ajoute l'élément professionnel : diversification protéines, avec preuve, seuil ou décision.</t>
  </si>
  <si>
    <t>Q031</t>
  </si>
  <si>
    <t>laitier</t>
  </si>
  <si>
    <t>produit laitier</t>
  </si>
  <si>
    <t>Ajoute le geste terrain : produit laitier, puis dis ce que tu notes ou qui tu préviens.</t>
  </si>
  <si>
    <t>Ajoute le geste terrain : céréale, puis dis ce que tu notes ou qui tu préviens.</t>
  </si>
  <si>
    <t>Ajoute l'élément professionnel : produit laitier, avec preuve, seuil ou décision.</t>
  </si>
  <si>
    <t>Ajoute l'élément professionnel : céréale, avec preuve, seuil ou décision.</t>
  </si>
  <si>
    <t>https://ma-cantine.agriculture.gouv.fr/v2/comprendre-mes-obligations</t>
  </si>
  <si>
    <t>Bio / saisonnalité / produits frais</t>
  </si>
  <si>
    <t>Q030</t>
  </si>
  <si>
    <t>objectif durable</t>
  </si>
  <si>
    <t>Ajoute le geste terrain : objectif durable, puis dis ce que tu notes ou qui tu préviens.</t>
  </si>
  <si>
    <t>Ajoute le geste terrain : équivalence, puis dis ce que tu notes ou qui tu préviens.</t>
  </si>
  <si>
    <t>solution alternative</t>
  </si>
  <si>
    <t>Ajoute le geste terrain : solution alternative, puis dis ce que tu notes ou qui tu préviens.</t>
  </si>
  <si>
    <t>Ajoute le geste terrain : fournisseur, puis dis ce que tu notes ou qui tu préviens.</t>
  </si>
  <si>
    <t>Ajoute le geste terrain : rupture, puis dis ce que tu notes ou qui tu préviens.</t>
  </si>
  <si>
    <t>Ajoute l'élément professionnel : objectif durable, avec preuve, seuil ou décision.</t>
  </si>
  <si>
    <t>Ajoute l'élément professionnel : équivalence, avec preuve, seuil ou décision.</t>
  </si>
  <si>
    <t>Ajoute l'élément professionnel : solution alternative, avec preuve, seuil ou décision.</t>
  </si>
  <si>
    <t>Ajoute l'élément professionnel : fournisseur, avec preuve, seuil ou décision.</t>
  </si>
  <si>
    <t>Ajoute l'élément professionnel : rupture, avec preuve, seuil ou décision.</t>
  </si>
  <si>
    <t>Q029</t>
  </si>
  <si>
    <t>Ajoute le geste terrain : affichage, puis dis ce que tu notes ou qui tu préviens.</t>
  </si>
  <si>
    <t>Q028</t>
  </si>
  <si>
    <t>complètes</t>
  </si>
  <si>
    <t>céréales complètes</t>
  </si>
  <si>
    <t>Ajoute le geste terrain : céréales complètes, puis dis ce que tu notes ou qui tu préviens.</t>
  </si>
  <si>
    <t>Ajoute l'élément professionnel : céréales complètes, avec preuve, seuil ou décision.</t>
  </si>
  <si>
    <t>Q027</t>
  </si>
  <si>
    <t>additifs</t>
  </si>
  <si>
    <t>Ajoute le geste terrain : additifs, puis dis ce que tu notes ou qui tu préviens.</t>
  </si>
  <si>
    <t>simples</t>
  </si>
  <si>
    <t>ingrédients simples</t>
  </si>
  <si>
    <t>Ajoute le geste terrain : ingrédients simples, puis dis ce que tu notes ou qui tu préviens.</t>
  </si>
  <si>
    <t>Ajoute le geste terrain : fait maison, puis dis ce que tu notes ou qui tu préviens.</t>
  </si>
  <si>
    <t>transformés</t>
  </si>
  <si>
    <t>ultra-transformés</t>
  </si>
  <si>
    <t>Ajoute le geste terrain : ultra-transformés, puis dis ce que tu notes ou qui tu préviens.</t>
  </si>
  <si>
    <t>Ajoute l'élément professionnel : additifs, avec preuve, seuil ou décision.</t>
  </si>
  <si>
    <t>Ajoute l'élément professionnel : ingrédients simples, avec preuve, seuil ou décision.</t>
  </si>
  <si>
    <t>Ajoute l'élément professionnel : ultra-transformés, avec preuve, seuil ou décision.</t>
  </si>
  <si>
    <t>Q026</t>
  </si>
  <si>
    <t>Ajoute le geste terrain : rotation, puis dis ce que tu notes ou qui tu préviens.</t>
  </si>
  <si>
    <t>fruits bio</t>
  </si>
  <si>
    <t>Ajoute le geste terrain : fruits bio, puis dis ce que tu notes ou qui tu préviens.</t>
  </si>
  <si>
    <t>perte</t>
  </si>
  <si>
    <t>Ajoute l'élément professionnel : perte, avec preuve, seuil ou décision.</t>
  </si>
  <si>
    <t>Ajoute l'élément professionnel : rotation, avec preuve, seuil ou décision.</t>
  </si>
  <si>
    <t>Ajoute l'élément professionnel : fruits bio, avec preuve, seuil ou décision.</t>
  </si>
  <si>
    <t>Q025</t>
  </si>
  <si>
    <t>Ajoute le geste terrain : technique, puis dis ce que tu notes ou qui tu préviens.</t>
  </si>
  <si>
    <t>bruts</t>
  </si>
  <si>
    <t>légumes bruts</t>
  </si>
  <si>
    <t>Ajoute le geste terrain : légumes bruts, puis dis ce que tu notes ou qui tu préviens.</t>
  </si>
  <si>
    <t>Ajoute l'élément professionnel : technique, avec preuve, seuil ou décision.</t>
  </si>
  <si>
    <t>Ajoute l'élément professionnel : légumes bruts, avec preuve, seuil ou décision.</t>
  </si>
  <si>
    <t>Q024</t>
  </si>
  <si>
    <t>disponibilité</t>
  </si>
  <si>
    <t>Ajoute le geste terrain : disponibilité, puis dis ce que tu notes ou qui tu préviens.</t>
  </si>
  <si>
    <t>Ajoute l'élément professionnel : essai, avec preuve, seuil ou décision.</t>
  </si>
  <si>
    <t>Ajoute l'élément professionnel : disponibilité, avec preuve, seuil ou décision.</t>
  </si>
  <si>
    <t>Q023</t>
  </si>
  <si>
    <t>Ajoute le geste terrain : local, puis dis ce que tu notes ou qui tu préviens.</t>
  </si>
  <si>
    <t>Ajoute l'élément professionnel : local, avec preuve, seuil ou décision.</t>
  </si>
  <si>
    <t>Q022</t>
  </si>
  <si>
    <t>produit frais</t>
  </si>
  <si>
    <t>Ajoute le geste terrain : produit frais, puis dis ce que tu notes ou qui tu préviens.</t>
  </si>
  <si>
    <t>plan de menus</t>
  </si>
  <si>
    <t>Ajoute le geste terrain : plan de menus, puis dis ce que tu notes ou qui tu préviens.</t>
  </si>
  <si>
    <t>Ajoute l'élément professionnel : produit frais, avec preuve, seuil ou décision.</t>
  </si>
  <si>
    <t>Ajoute l'élément professionnel : plan de menus, avec preuve, seuil ou décision.</t>
  </si>
  <si>
    <t>Q021</t>
  </si>
  <si>
    <t>prioritaires</t>
  </si>
  <si>
    <t>familles prioritaires</t>
  </si>
  <si>
    <t>Ajoute le geste terrain : familles prioritaires, puis dis ce que tu notes ou qui tu préviens.</t>
  </si>
  <si>
    <t>Ajoute le geste terrain : progression, puis dis ce que tu notes ou qui tu préviens.</t>
  </si>
  <si>
    <t>valeur achat</t>
  </si>
  <si>
    <t>Ajoute le geste terrain : valeur achat, puis dis ce que tu notes ou qui tu préviens.</t>
  </si>
  <si>
    <t>Ajoute le geste terrain : 20 % bio, puis dis ce que tu notes ou qui tu préviens.</t>
  </si>
  <si>
    <t>Ajoute l'élément professionnel : familles prioritaires, avec preuve, seuil ou décision.</t>
  </si>
  <si>
    <t>Ajoute l'élément professionnel : progression, avec preuve, seuil ou décision.</t>
  </si>
  <si>
    <t>Ajoute l'élément professionnel : valeur achat, avec preuve, seuil ou décision.</t>
  </si>
  <si>
    <t>Ajoute l'élément professionnel : 20 % bio, avec preuve, seuil ou décision.</t>
  </si>
  <si>
    <t>https://achats-durables.gouv.fr/restauration-collective-publique-deux-guides-pratiques-approvisionnement-durable-qualite-347</t>
  </si>
  <si>
    <t>Achats / approvisionnements durables</t>
  </si>
  <si>
    <t>Q020</t>
  </si>
  <si>
    <t>volumes</t>
  </si>
  <si>
    <t>Ajoute le geste terrain : volumes, puis dis ce que tu notes ou qui tu préviens.</t>
  </si>
  <si>
    <t>Ajoute le geste terrain : famille, puis dis ce que tu notes ou qui tu préviens.</t>
  </si>
  <si>
    <t>plan approvisionnement</t>
  </si>
  <si>
    <t>Ajoute le geste terrain : plan approvisionnement, puis dis ce que tu notes ou qui tu préviens.</t>
  </si>
  <si>
    <t>Ajoute l'élément professionnel : volumes, avec preuve, seuil ou décision.</t>
  </si>
  <si>
    <t>Ajoute l'élément professionnel : famille, avec preuve, seuil ou décision.</t>
  </si>
  <si>
    <t>Ajoute l'élément professionnel : plan approvisionnement, avec preuve, seuil ou décision.</t>
  </si>
  <si>
    <t>Q019</t>
  </si>
  <si>
    <t>discriminatoire</t>
  </si>
  <si>
    <t>non discriminatoire</t>
  </si>
  <si>
    <t>Ajoute le geste terrain : non discriminatoire, puis dis ce que tu notes ou qui tu préviens.</t>
  </si>
  <si>
    <t>critère achat</t>
  </si>
  <si>
    <t>Ajoute le geste terrain : critère achat, puis dis ce que tu notes ou qui tu préviens.</t>
  </si>
  <si>
    <t>Ajoute l'élément professionnel : non discriminatoire, avec preuve, seuil ou décision.</t>
  </si>
  <si>
    <t>Ajoute l'élément professionnel : critère achat, avec preuve, seuil ou décision.</t>
  </si>
  <si>
    <t>Q018</t>
  </si>
  <si>
    <t>Ajoute le geste terrain : température, puis dis ce que tu notes ou qui tu préviens.</t>
  </si>
  <si>
    <t>Ajoute le geste terrain : label, puis dis ce que tu notes ou qui tu préviens.</t>
  </si>
  <si>
    <t>bon de livraison</t>
  </si>
  <si>
    <t>Ajoute le geste terrain : bon de livraison, puis dis ce que tu notes ou qui tu préviens.</t>
  </si>
  <si>
    <t>lot</t>
  </si>
  <si>
    <t>Ajoute l'élément professionnel : lot, avec preuve, seuil ou décision.</t>
  </si>
  <si>
    <t>Ajoute l'élément professionnel : label, avec preuve, seuil ou décision.</t>
  </si>
  <si>
    <t>Ajoute l'élément professionnel : bon de livraison, avec preuve, seuil ou décision.</t>
  </si>
  <si>
    <t>Q017</t>
  </si>
  <si>
    <t>capacité</t>
  </si>
  <si>
    <t>Ajoute le geste terrain : capacité, puis dis ce que tu notes ou qui tu préviens.</t>
  </si>
  <si>
    <t>marché disponible</t>
  </si>
  <si>
    <t>Ajoute le geste terrain : marché disponible, puis dis ce que tu notes ou qui tu préviens.</t>
  </si>
  <si>
    <t>sourcing</t>
  </si>
  <si>
    <t>Ajoute le geste terrain : sourcing, puis dis ce que tu notes ou qui tu préviens.</t>
  </si>
  <si>
    <t>Ajoute l'élément professionnel : capacité, avec preuve, seuil ou décision.</t>
  </si>
  <si>
    <t>Ajoute l'élément professionnel : marché disponible, avec preuve, seuil ou décision.</t>
  </si>
  <si>
    <t>Ajoute l'élément professionnel : sourcing, avec preuve, seuil ou décision.</t>
  </si>
  <si>
    <t>Q016</t>
  </si>
  <si>
    <t>valeur d'achat</t>
  </si>
  <si>
    <t>Ajoute le geste terrain : valeur d'achat, puis dis ce que tu notes ou qui tu préviens.</t>
  </si>
  <si>
    <t>bord</t>
  </si>
  <si>
    <t>Ajoute le geste terrain : tableau de bord, puis dis ce que tu notes ou qui tu préviens.</t>
  </si>
  <si>
    <t>famille produits</t>
  </si>
  <si>
    <t>Ajoute le geste terrain : famille produits, puis dis ce que tu notes ou qui tu préviens.</t>
  </si>
  <si>
    <t>taux par famille</t>
  </si>
  <si>
    <t>Ajoute le geste terrain : taux par famille, puis dis ce que tu notes ou qui tu préviens.</t>
  </si>
  <si>
    <t>Ajoute l'élément professionnel : mensuel, avec preuve, seuil ou décision.</t>
  </si>
  <si>
    <t>Ajoute l'élément professionnel : valeur d'achat, avec preuve, seuil ou décision.</t>
  </si>
  <si>
    <t>Ajoute l'élément professionnel : tableau de bord, avec preuve, seuil ou décision.</t>
  </si>
  <si>
    <t>Ajoute l'élément professionnel : famille produits, avec preuve, seuil ou décision.</t>
  </si>
  <si>
    <t>Ajoute l'élément professionnel : taux par famille, avec preuve, seuil ou décision.</t>
  </si>
  <si>
    <t>Q015</t>
  </si>
  <si>
    <t>temps de préparation</t>
  </si>
  <si>
    <t>Ajoute le geste terrain : temps de préparation, puis dis ce que tu notes ou qui tu préviens.</t>
  </si>
  <si>
    <t>pertes</t>
  </si>
  <si>
    <t>Ajoute le geste terrain : pertes, puis dis ce que tu notes ou qui tu préviens.</t>
  </si>
  <si>
    <t>facial</t>
  </si>
  <si>
    <t>prix facial</t>
  </si>
  <si>
    <t>Ajoute le geste terrain : prix facial, puis dis ce que tu notes ou qui tu préviens.</t>
  </si>
  <si>
    <t>coût complet</t>
  </si>
  <si>
    <t>Ajoute le geste terrain : coût complet, puis dis ce que tu notes ou qui tu préviens.</t>
  </si>
  <si>
    <t>Ajoute l'élément professionnel : temps de préparation, avec preuve, seuil ou décision.</t>
  </si>
  <si>
    <t>Ajoute l'élément professionnel : pertes, avec preuve, seuil ou décision.</t>
  </si>
  <si>
    <t>Ajoute l'élément professionnel : prix facial, avec preuve, seuil ou décision.</t>
  </si>
  <si>
    <t>Ajoute l'élément professionnel : coût complet, avec preuve, seuil ou décision.</t>
  </si>
  <si>
    <t>Q014</t>
  </si>
  <si>
    <t>producteurs</t>
  </si>
  <si>
    <t>petits producteurs</t>
  </si>
  <si>
    <t>Ajoute le geste terrain : petits producteurs, puis dis ce que tu notes ou qui tu préviens.</t>
  </si>
  <si>
    <t>lots</t>
  </si>
  <si>
    <t>Ajoute le geste terrain : lots, puis dis ce que tu notes ou qui tu préviens.</t>
  </si>
  <si>
    <t>locales</t>
  </si>
  <si>
    <t>filières locales</t>
  </si>
  <si>
    <t>Ajoute le geste terrain : filières locales, puis dis ce que tu notes ou qui tu préviens.</t>
  </si>
  <si>
    <t>Ajoute le geste terrain : allotissement, puis dis ce que tu notes ou qui tu préviens.</t>
  </si>
  <si>
    <t>logistique</t>
  </si>
  <si>
    <t>Ajoute l'élément professionnel : logistique, avec preuve, seuil ou décision.</t>
  </si>
  <si>
    <t>Ajoute l'élément professionnel : petits producteurs, avec preuve, seuil ou décision.</t>
  </si>
  <si>
    <t>Ajoute l'élément professionnel : lots, avec preuve, seuil ou décision.</t>
  </si>
  <si>
    <t>Ajoute l'élément professionnel : filières locales, avec preuve, seuil ou décision.</t>
  </si>
  <si>
    <t>Ajoute l'élément professionnel : allotissement, avec preuve, seuil ou décision.</t>
  </si>
  <si>
    <t>Q013</t>
  </si>
  <si>
    <t>pondération</t>
  </si>
  <si>
    <t>Ajoute le geste terrain : pondération, puis dis ce que tu notes ou qui tu préviens.</t>
  </si>
  <si>
    <t>critères</t>
  </si>
  <si>
    <t>Ajoute le geste terrain : critères, puis dis ce que tu notes ou qui tu préviens.</t>
  </si>
  <si>
    <t>Ajoute le geste terrain : produits durables, puis dis ce que tu notes ou qui tu préviens.</t>
  </si>
  <si>
    <t>charges</t>
  </si>
  <si>
    <t>cahier des charges</t>
  </si>
  <si>
    <t>Ajoute le geste terrain : cahier des charges, puis dis ce que tu notes ou qui tu préviens.</t>
  </si>
  <si>
    <t>clause marché</t>
  </si>
  <si>
    <t>Ajoute le geste terrain : clause marché, puis dis ce que tu notes ou qui tu préviens.</t>
  </si>
  <si>
    <t>Ajoute l'élément professionnel : pondération, avec preuve, seuil ou décision.</t>
  </si>
  <si>
    <t>Ajoute l'élément professionnel : critères, avec preuve, seuil ou décision.</t>
  </si>
  <si>
    <t>Ajoute l'élément professionnel : produits durables, avec preuve, seuil ou décision.</t>
  </si>
  <si>
    <t>Ajoute l'élément professionnel : cahier des charges, avec preuve, seuil ou décision.</t>
  </si>
  <si>
    <t>Ajoute l'élément professionnel : clause marché, avec preuve, seuil ou décision.</t>
  </si>
  <si>
    <t>Q012</t>
  </si>
  <si>
    <t>certificat</t>
  </si>
  <si>
    <t>Ajoute le geste terrain : certificat, puis dis ce que tu notes ou qui tu préviens.</t>
  </si>
  <si>
    <t>mentions</t>
  </si>
  <si>
    <t>Ajoute le geste terrain : mentions, puis dis ce que tu notes ou qui tu préviens.</t>
  </si>
  <si>
    <t>Ajoute le geste terrain : fournisseurs, puis dis ce que tu notes ou qui tu préviens.</t>
  </si>
  <si>
    <t>justificatifs</t>
  </si>
  <si>
    <t>Ajoute le geste terrain : justificatifs, puis dis ce que tu notes ou qui tu préviens.</t>
  </si>
  <si>
    <t>Ajoute l'élément professionnel : certificat, avec preuve, seuil ou décision.</t>
  </si>
  <si>
    <t>Ajoute l'élément professionnel : mentions, avec preuve, seuil ou décision.</t>
  </si>
  <si>
    <t>Ajoute l'élément professionnel : fournisseurs, avec preuve, seuil ou décision.</t>
  </si>
  <si>
    <t>Ajoute l'élément professionnel : justificatifs, avec preuve, seuil ou décision.</t>
  </si>
  <si>
    <t>Q011</t>
  </si>
  <si>
    <t>AOP</t>
  </si>
  <si>
    <t>Ajoute le geste terrain : AOP, puis dis ce que tu notes ou qui tu préviens.</t>
  </si>
  <si>
    <t>rouge</t>
  </si>
  <si>
    <t>label rouge</t>
  </si>
  <si>
    <t>Ajoute le geste terrain : label rouge, puis dis ce que tu notes ou qui tu préviens.</t>
  </si>
  <si>
    <t>SIQO</t>
  </si>
  <si>
    <t>Ajoute le geste terrain : SIQO, puis dis ce que tu notes ou qui tu préviens.</t>
  </si>
  <si>
    <t>labels</t>
  </si>
  <si>
    <t>Ajoute le geste terrain : labels, puis dis ce que tu notes ou qui tu préviens.</t>
  </si>
  <si>
    <t>HVE</t>
  </si>
  <si>
    <t>Ajoute l'élément professionnel : HVE, avec preuve, seuil ou décision.</t>
  </si>
  <si>
    <t>Ajoute l'élément professionnel : AOP, avec preuve, seuil ou décision.</t>
  </si>
  <si>
    <t>Ajoute l'élément professionnel : label rouge, avec preuve, seuil ou décision.</t>
  </si>
  <si>
    <t>Ajoute l'élément professionnel : SIQO, avec preuve, seuil ou décision.</t>
  </si>
  <si>
    <t>Ajoute l'élément professionnel : labels, avec preuve, seuil ou décision.</t>
  </si>
  <si>
    <t>EGAlim / obligations</t>
  </si>
  <si>
    <t>Q010</t>
  </si>
  <si>
    <t>fontaine</t>
  </si>
  <si>
    <t>Ajoute le geste terrain : fontaine, puis dis ce que tu notes ou qui tu préviens.</t>
  </si>
  <si>
    <t>réseau</t>
  </si>
  <si>
    <t>eau du réseau</t>
  </si>
  <si>
    <t>Ajoute le geste terrain : eau du réseau, puis dis ce que tu notes ou qui tu préviens.</t>
  </si>
  <si>
    <t>interdiction</t>
  </si>
  <si>
    <t>Ajoute le geste terrain : interdiction, puis dis ce que tu notes ou qui tu préviens.</t>
  </si>
  <si>
    <t>restauration scolaire</t>
  </si>
  <si>
    <t>Ajoute le geste terrain : restauration scolaire, puis dis ce que tu notes ou qui tu préviens.</t>
  </si>
  <si>
    <t>bouteilles plastique</t>
  </si>
  <si>
    <t>Ajoute le geste terrain : bouteilles plastique, puis dis ce que tu notes ou qui tu préviens.</t>
  </si>
  <si>
    <t>gourde</t>
  </si>
  <si>
    <t>Ajoute l'élément professionnel : gourde, avec preuve, seuil ou décision.</t>
  </si>
  <si>
    <t>Ajoute l'élément professionnel : fontaine, avec preuve, seuil ou décision.</t>
  </si>
  <si>
    <t>Ajoute l'élément professionnel : eau du réseau, avec preuve, seuil ou décision.</t>
  </si>
  <si>
    <t>Ajoute l'élément professionnel : interdiction, avec preuve, seuil ou décision.</t>
  </si>
  <si>
    <t>Ajoute l'élément professionnel : restauration scolaire, avec preuve, seuil ou décision.</t>
  </si>
  <si>
    <t>Ajoute l'élément professionnel : bouteilles plastique, avec preuve, seuil ou décision.</t>
  </si>
  <si>
    <t>Q009</t>
  </si>
  <si>
    <t>sanitaire</t>
  </si>
  <si>
    <t>sécurité sanitaire</t>
  </si>
  <si>
    <t>Ajoute le geste terrain : sécurité sanitaire, puis dis ce que tu notes ou qui tu préviens.</t>
  </si>
  <si>
    <t>habilitée</t>
  </si>
  <si>
    <t>association habilitée</t>
  </si>
  <si>
    <t>Ajoute le geste terrain : association habilitée, puis dis ce que tu notes ou qui tu préviens.</t>
  </si>
  <si>
    <t>plus de 3000 repas</t>
  </si>
  <si>
    <t>Ajoute le geste terrain : plus de 3000 repas, puis dis ce que tu notes ou qui tu préviens.</t>
  </si>
  <si>
    <t>convention</t>
  </si>
  <si>
    <t>convention de don</t>
  </si>
  <si>
    <t>Ajoute le geste terrain : convention de don, puis dis ce que tu notes ou qui tu préviens.</t>
  </si>
  <si>
    <t>Ajoute l'élément professionnel : sécurité sanitaire, avec preuve, seuil ou décision.</t>
  </si>
  <si>
    <t>Ajoute l'élément professionnel : association habilitée, avec preuve, seuil ou décision.</t>
  </si>
  <si>
    <t>Ajoute l'élément professionnel : plus de 3000 repas, avec preuve, seuil ou décision.</t>
  </si>
  <si>
    <t>Ajoute l'élément professionnel : convention de don, avec preuve, seuil ou décision.</t>
  </si>
  <si>
    <t>Q008</t>
  </si>
  <si>
    <t>Q007</t>
  </si>
  <si>
    <t>quotidienne</t>
  </si>
  <si>
    <t>offre quotidienne</t>
  </si>
  <si>
    <t>Ajoute le geste terrain : offre quotidienne, puis dis ce que tu notes ou qui tu préviens.</t>
  </si>
  <si>
    <t>restaurant de l'État</t>
  </si>
  <si>
    <t>Ajoute le geste terrain : restaurant de l'État, puis dis ce que tu notes ou qui tu préviens.</t>
  </si>
  <si>
    <t>multiple</t>
  </si>
  <si>
    <t>choix multiple</t>
  </si>
  <si>
    <t>Ajoute le geste terrain : choix multiple, puis dis ce que tu notes ou qui tu préviens.</t>
  </si>
  <si>
    <t>option végétarienne</t>
  </si>
  <si>
    <t>Ajoute le geste terrain : option végétarienne, puis dis ce que tu notes ou qui tu préviens.</t>
  </si>
  <si>
    <t>Ajoute l'élément professionnel : offre quotidienne, avec preuve, seuil ou décision.</t>
  </si>
  <si>
    <t>Ajoute l'élément professionnel : restaurant de l'État, avec preuve, seuil ou décision.</t>
  </si>
  <si>
    <t>Ajoute l'élément professionnel : choix multiple, avec preuve, seuil ou décision.</t>
  </si>
  <si>
    <t>Ajoute l'élément professionnel : option végétarienne, avec preuve, seuil ou décision.</t>
  </si>
  <si>
    <t>Q006</t>
  </si>
  <si>
    <t>Ajoute le geste terrain : protéines végétales, puis dis ce que tu notes ou qui tu préviens.</t>
  </si>
  <si>
    <t>équilibre nutritionnel</t>
  </si>
  <si>
    <t>Ajoute le geste terrain : équilibre nutritionnel, puis dis ce que tu notes ou qui tu préviens.</t>
  </si>
  <si>
    <t>une fois par semaine</t>
  </si>
  <si>
    <t>Ajoute le geste terrain : une fois par semaine, puis dis ce que tu notes ou qui tu préviens.</t>
  </si>
  <si>
    <t>Ajoute le geste terrain : menu végétarien, puis dis ce que tu notes ou qui tu préviens.</t>
  </si>
  <si>
    <t>Ajoute l'élément professionnel : protéines végétales, avec preuve, seuil ou décision.</t>
  </si>
  <si>
    <t>Ajoute l'élément professionnel : équilibre nutritionnel, avec preuve, seuil ou décision.</t>
  </si>
  <si>
    <t>Ajoute l'élément professionnel : une fois par semaine, avec preuve, seuil ou décision.</t>
  </si>
  <si>
    <t>Ajoute l'élément professionnel : menu végétarien, avec preuve, seuil ou décision.</t>
  </si>
  <si>
    <t>Q005</t>
  </si>
  <si>
    <t>Ajoute le geste terrain : objectifs, puis dis ce que tu notes ou qui tu préviens.</t>
  </si>
  <si>
    <t>diagnostic menus</t>
  </si>
  <si>
    <t>Ajoute le geste terrain : diagnostic menus, puis dis ce que tu notes ou qui tu préviens.</t>
  </si>
  <si>
    <t>plus de 200 repas</t>
  </si>
  <si>
    <t>Ajoute le geste terrain : plus de 200 repas, puis dis ce que tu notes ou qui tu préviens.</t>
  </si>
  <si>
    <t>plan pluriannuel</t>
  </si>
  <si>
    <t>Ajoute le geste terrain : plan pluriannuel, puis dis ce que tu notes ou qui tu préviens.</t>
  </si>
  <si>
    <t>actions</t>
  </si>
  <si>
    <t>Ajoute l'élément professionnel : actions, avec preuve, seuil ou décision.</t>
  </si>
  <si>
    <t>Ajoute l'élément professionnel : diagnostic menus, avec preuve, seuil ou décision.</t>
  </si>
  <si>
    <t>Ajoute l'élément professionnel : plus de 200 repas, avec preuve, seuil ou décision.</t>
  </si>
  <si>
    <t>Ajoute l'élément professionnel : plan pluriannuel, avec preuve, seuil ou décision.</t>
  </si>
  <si>
    <t>Q004</t>
  </si>
  <si>
    <t>fréquence mise à jour</t>
  </si>
  <si>
    <t>Ajoute le geste terrain : fréquence mise à jour, puis dis ce que tu notes ou qui tu préviens.</t>
  </si>
  <si>
    <t>Ajoute le geste terrain : information convives, puis dis ce que tu notes ou qui tu préviens.</t>
  </si>
  <si>
    <t>support visible</t>
  </si>
  <si>
    <t>Ajoute l'élément professionnel : support visible, avec preuve, seuil ou décision.</t>
  </si>
  <si>
    <t>Ajoute l'élément professionnel : fréquence mise à jour, avec preuve, seuil ou décision.</t>
  </si>
  <si>
    <t>Ajoute l'élément professionnel : information convives, avec preuve, seuil ou décision.</t>
  </si>
  <si>
    <t>Q003</t>
  </si>
  <si>
    <t>déclarée</t>
  </si>
  <si>
    <t>période déclarée</t>
  </si>
  <si>
    <t>Ajoute le geste terrain : période déclarée, puis dis ce que tu notes ou qui tu préviens.</t>
  </si>
  <si>
    <t>données factures</t>
  </si>
  <si>
    <t>Ajoute le geste terrain : données factures, puis dis ce que tu notes ou qui tu préviens.</t>
  </si>
  <si>
    <t>télédéclaration</t>
  </si>
  <si>
    <t>plateforme ma cantine</t>
  </si>
  <si>
    <t>Ajoute le geste terrain : plateforme ma cantine, puis dis ce que tu notes ou qui tu préviens.</t>
  </si>
  <si>
    <t>annuels</t>
  </si>
  <si>
    <t>achats annuels</t>
  </si>
  <si>
    <t>Ajoute le geste terrain : achats annuels, puis dis ce que tu notes ou qui tu préviens.</t>
  </si>
  <si>
    <t>Ajoute le geste terrain : télédéclaration, puis dis ce que tu notes ou qui tu préviens.</t>
  </si>
  <si>
    <t>Ajoute l'élément professionnel : période déclarée, avec preuve, seuil ou décision.</t>
  </si>
  <si>
    <t>Ajoute l'élément professionnel : données factures, avec preuve, seuil ou décision.</t>
  </si>
  <si>
    <t>Ajoute l'élément professionnel : plateforme ma cantine, avec preuve, seuil ou décision.</t>
  </si>
  <si>
    <t>Ajoute l'élément professionnel : achats annuels, avec preuve, seuil ou décision.</t>
  </si>
  <si>
    <t>Ajoute l'élément professionnel : télédéclaration, avec preuve, seuil ou décision.</t>
  </si>
  <si>
    <t>Q002</t>
  </si>
  <si>
    <t>Ajoute le geste terrain : facture, puis dis ce que tu notes ou qui tu préviens.</t>
  </si>
  <si>
    <t>éligibles</t>
  </si>
  <si>
    <t>labels éligibles</t>
  </si>
  <si>
    <t>Ajoute le geste terrain : labels éligibles, puis dis ce que tu notes ou qui tu préviens.</t>
  </si>
  <si>
    <t>poissons</t>
  </si>
  <si>
    <t>familles viandes poissons</t>
  </si>
  <si>
    <t>Ajoute le geste terrain : familles viandes poissons, puis dis ce que tu notes ou qui tu préviens.</t>
  </si>
  <si>
    <t>viandes poissons</t>
  </si>
  <si>
    <t>60 % viandes poissons</t>
  </si>
  <si>
    <t>Ajoute le geste terrain : 60 % viandes poissons, puis dis ce que tu notes ou qui tu préviens.</t>
  </si>
  <si>
    <t>contrôle achat</t>
  </si>
  <si>
    <t>Ajoute l'élément professionnel : contrôle achat, avec preuve, seuil ou décision.</t>
  </si>
  <si>
    <t>Ajoute l'élément professionnel : facture, avec preuve, seuil ou décision.</t>
  </si>
  <si>
    <t>Ajoute l'élément professionnel : labels éligibles, avec preuve, seuil ou décision.</t>
  </si>
  <si>
    <t>Ajoute l'élément professionnel : familles viandes poissons, avec preuve, seuil ou décision.</t>
  </si>
  <si>
    <t>Ajoute l'élément professionnel : 60 % viandes poissons, avec preuve, seuil ou décision.</t>
  </si>
  <si>
    <t>Q001</t>
  </si>
  <si>
    <t>ma cantine</t>
  </si>
  <si>
    <t>Ajoute le geste terrain : ma cantine, puis dis ce que tu notes ou qui tu préviens.</t>
  </si>
  <si>
    <t>50 % produits durables</t>
  </si>
  <si>
    <t>Ajoute le geste terrain : 50 % produits durables, puis dis ce que tu notes ou qui tu préviens.</t>
  </si>
  <si>
    <t>atteinte</t>
  </si>
  <si>
    <t>taux d'atteinte</t>
  </si>
  <si>
    <t>Ajoute l'élément professionnel : taux d'atteinte, avec preuve, seuil ou décision.</t>
  </si>
  <si>
    <t>Ajoute l'élément professionnel : ma cantine, avec preuve, seuil ou décision.</t>
  </si>
  <si>
    <t>Ajoute l'élément professionnel : 50 % produits durables, avec preuve, seuil ou décision.</t>
  </si>
  <si>
    <t>Rang_manque_CFA_B</t>
  </si>
  <si>
    <t>Rang_manque_CFA_A</t>
  </si>
  <si>
    <t>Rang_manque_PRO_B</t>
  </si>
  <si>
    <t>Rang_manque_PRO_A</t>
  </si>
  <si>
    <t>Score_CFA_B</t>
  </si>
  <si>
    <t>Score_CFA_A</t>
  </si>
  <si>
    <t>Score_PRO_B</t>
  </si>
  <si>
    <t>Score_PRO_A</t>
  </si>
  <si>
    <t>Trouve_CFA_B</t>
  </si>
  <si>
    <t>Trouve_CFA_A</t>
  </si>
  <si>
    <t>Trouve_PRO_B</t>
  </si>
  <si>
    <t>Trouve_PRO_A</t>
  </si>
  <si>
    <t>Actif_CFA</t>
  </si>
  <si>
    <t>Actif_PRO</t>
  </si>
  <si>
    <t>Mot_cle_3</t>
  </si>
  <si>
    <t>Mot_cle_2</t>
  </si>
  <si>
    <t>Mot_cle_1</t>
  </si>
  <si>
    <t>Relance_CFA</t>
  </si>
  <si>
    <t>Relance_PRO</t>
  </si>
  <si>
    <t>Manque_CFA</t>
  </si>
  <si>
    <t>Manque_PRO</t>
  </si>
  <si>
    <t>Poids_CFA</t>
  </si>
  <si>
    <t>Poids_PRO</t>
  </si>
  <si>
    <t>Priorite</t>
  </si>
  <si>
    <t>Type_critere</t>
  </si>
  <si>
    <t>Profil</t>
  </si>
  <si>
    <t>Commentaire formateur — Faire fermer la boucle : observation service, chiffre, décision et correction recette. Relancer avec une situation réelle de cuisine, self, achat ou livraison si la réponse reste théorique.</t>
  </si>
  <si>
    <t>À valider terrain</t>
  </si>
  <si>
    <t>J'essaie → je note → j'améliore</t>
  </si>
  <si>
    <t>TEST→FICHE→PRODUCTION→RETOUR</t>
  </si>
  <si>
    <t>Réponse CFA attendue : pour organiser retour cuisine après service, je regarde d'abord retour cuisine, après service, restes. Ensuite je fais le contrôle prévu, je note la preuve utile, j'alerte le responsable si quelque chose ne va pas et je garde une trace simple : menu, facture, pesée, fiche recette ou photo selon le cas.</t>
  </si>
  <si>
    <t>Réponse PRO attendue : pour organiser retour cuisine après service, je pars d'un diagnostic documenté, je vérifie retour cuisine; après service; restes; commentaire; agent.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</si>
  <si>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organiser retour cuisine après service » avec des gestes de terrain : faire le point après le service pour corriger la prochaine fois. Donner au moins une preuve simple : facture, menu, fiche recette, pesée, photo, étiquette ou tableau de suivi.</t>
  </si>
  <si>
    <t>Consigne PRO — Traiter « organiser retour cuisine après service » en responsable de restauration collective : organiser un retour cuisine après service avec faits observés, chiffres et correction. Réponse attendue structurée en 4 temps : diagnostic, action, preuve, correction.</t>
  </si>
  <si>
    <t>Sur le terrain, comment tu t'y prends pour « organiser retour cuisine après service » et quelles preuves tu gardes ?</t>
  </si>
  <si>
    <t>Cuisine terrain / organisation production — Dans une situation réelle de restauration collective, comment piloter « organiser retour cuisine après service » sans se limiter à une intention générale ?</t>
  </si>
  <si>
    <t>Commentaire formateur — Demander un outil concret : louche calibrée, pince, portion témoin ou photo. Relancer avec une situation réelle de cuisine, self, achat ou livraison si la réponse reste théorique.</t>
  </si>
  <si>
    <t>Réponse CFA attendue : pour préparer portions plus justes au service, je regarde d'abord portions justes, service, ustensile. Ensuite je fais le contrôle prévu, je note la preuve utile, j'alerte le responsable si quelque chose ne va pas et je garde une trace simple : menu, facture, pesée, fiche recette ou photo selon le cas.</t>
  </si>
  <si>
    <t>Réponse PRO attendue : pour préparer portions plus justes au service, je pars d'un diagnostic documenté, je vérifie portions justes; service; ustensile; grammage; âge.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</si>
  <si>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préparer portions plus justes au service » avec des gestes de terrain : servir des portions justes avec un repère simple. Donner au moins une preuve simple : facture, menu, fiche recette, pesée, photo, étiquette ou tableau de suivi.</t>
  </si>
  <si>
    <t>Consigne PRO — Traiter « préparer portions plus justes au service » en responsable de restauration collective : ajuster portions au service par louche, pince, repère visuel et observation des retours. Réponse attendue structurée en 4 temps : diagnostic, action, preuve, correction.</t>
  </si>
  <si>
    <t>Sur le terrain, comment tu t'y prends pour « préparer portions plus justes au service » et quelles preuves tu gardes ?</t>
  </si>
  <si>
    <t>Cuisine terrain / organisation production — Dans une situation réelle de restauration collective, comment piloter « préparer portions plus justes au service » sans se limiter à une intention générale ?</t>
  </si>
  <si>
    <t>Commentaire formateur — Vérifier que la base modulable reste tracée et compatible allergènes/PMS. Relancer avec une situation réelle de cuisine, self, achat ou livraison si la réponse reste théorique.</t>
  </si>
  <si>
    <t>Réponse CFA attendue : pour mettre en place une recette de base modulable, je regarde d'abord recette modulable, base, saison. Ensuite je fais le contrôle prévu, je note la preuve utile, j'alerte le responsable si quelque chose ne va pas et je garde une trace simple : menu, facture, pesée, fiche recette ou photo selon le cas.</t>
  </si>
  <si>
    <t>Réponse PRO attendue : pour mettre en place une recette de base modulable, je pars d'un diagnostic documenté, je vérifie recette modulable; base; saison; substitution; fiche technique.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</si>
  <si>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mettre en place une recette de base modulable » avec des gestes de terrain : préparer une base qui peut servir à plusieurs plats sans confusion. Donner au moins une preuve simple : facture, menu, fiche recette, pesée, photo, étiquette ou tableau de suivi.</t>
  </si>
  <si>
    <t>Consigne PRO — Traiter « mettre en place une recette de base modulable » en responsable de restauration collective : créer une base modulable utilisable en plusieurs recettes sans perte de traçabilité. Réponse attendue structurée en 4 temps : diagnostic, action, preuve, correction.</t>
  </si>
  <si>
    <t>Sur le terrain, comment tu t'y prends pour « mettre en place une recette de base modulable » et quelles preuves tu gardes ?</t>
  </si>
  <si>
    <t>Cuisine terrain / organisation production — Dans une situation réelle de restauration collective, comment piloter « mettre en place une recette de base modulable » sans se limiter à une intention générale ?</t>
  </si>
  <si>
    <t>Commentaire formateur — Exiger refroidissement, étiquetage et durée avant de parler de réutilisation. Relancer avec une situation réelle de cuisine, self, achat ou livraison si la réponse reste théorique.</t>
  </si>
  <si>
    <t>Réponse CFA attendue : pour sécuriser cuisson et refroidissement d'un excédent valorisable, je regarde d'abord cuisson, refroidissement, excédent. Ensuite je fais le contrôle prévu, je note la preuve utile, j'alerte le responsable si quelque chose ne va pas et je garde une trace simple : menu, facture, pesée, fiche recette ou photo selon le cas.</t>
  </si>
  <si>
    <t>Réponse PRO attendue : pour sécuriser cuisson et refroidissement d'un excédent valorisable, je pars d'un diagnostic documenté, je vérifie cuisson; refroidissement; excédent; traçabilité; DLC.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</si>
  <si>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sécuriser cuisson et refroidissement d'un excédent valorisable » avec des gestes de terrain : garder un excédent seulement si les règles d'hygiène sont respectées. Donner au moins une preuve simple : facture, menu, fiche recette, pesée, photo, étiquette ou tableau de suivi.</t>
  </si>
  <si>
    <t>Consigne PRO — Traiter « sécuriser cuisson et refroidissement d'un excédent valorisable » en responsable de restauration collective : sécuriser valorisation d'excédent avec refroidissement, étiquetage, durée et remise en température. Réponse attendue structurée en 4 temps : diagnostic, action, preuve, correction.</t>
  </si>
  <si>
    <t>Sur le terrain, comment tu t'y prends pour « sécuriser cuisson et refroidissement d'un excédent valorisable » et quelles preuves tu gardes ?</t>
  </si>
  <si>
    <t>Cuisine terrain / organisation production — Dans une situation réelle de restauration collective, comment piloter « sécuriser cuisson et refroidissement d'un excédent valorisable » sans se limiter à une intention générale ?</t>
  </si>
  <si>
    <t>Commentaire formateur — Faire citer sauce, épices, texture ou finition comme leviers d'acceptabilité. Relancer avec une situation réelle de cuisine, self, achat ou livraison si la réponse reste théorique.</t>
  </si>
  <si>
    <t>Réponse CFA attendue : pour ajuster assaisonnement pour plats moins carnés, je regarde d'abord assaisonnement, moins carné, épices. Ensuite je fais le contrôle prévu, je note la preuve utile, j'alerte le responsable si quelque chose ne va pas et je garde une trace simple : menu, facture, pesée, fiche recette ou photo selon le cas.</t>
  </si>
  <si>
    <t>Réponse PRO attendue : pour ajuster assaisonnement pour plats moins carnés, je pars d'un diagnostic documenté, je vérifie assaisonnement; moins carné; épices; herbes; jus.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</si>
  <si>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ajuster assaisonnement pour plats moins carnés » avec des gestes de terrain : rendre le plat moins carné quand même gourmand et bien assaisonné. Donner au moins une preuve simple : facture, menu, fiche recette, pesée, photo, étiquette ou tableau de suivi.</t>
  </si>
  <si>
    <t>Consigne PRO — Traiter « ajuster assaisonnement pour plats moins carnés » en responsable de restauration collective : travailler assaisonnement, texture, sauce et finition pour compenser la baisse de viande. Réponse attendue structurée en 4 temps : diagnostic, action, preuve, correction.</t>
  </si>
  <si>
    <t>Sur le terrain, comment tu t'y prends pour « ajuster assaisonnement pour plats moins carnés » et quelles preuves tu gardes ?</t>
  </si>
  <si>
    <t>Cuisine terrain / organisation production — Dans une situation réelle de restauration collective, comment piloter « ajuster assaisonnement pour plats moins carnés » sans se limiter à une intention générale ?</t>
  </si>
  <si>
    <t>Commentaire formateur — Demander un geste précis de limitation des pertes, pas une intention générale. Relancer avec une situation réelle de cuisine, self, achat ou livraison si la réponse reste théorique.</t>
  </si>
  <si>
    <t>Réponse CFA attendue : pour limiter perte matière par technique de préparation, je regarde d'abord perte matière, technique préparation, épluchage. Ensuite je fais le contrôle prévu, je note la preuve utile, j'alerte le responsable si quelque chose ne va pas et je garde une trace simple : menu, facture, pesée, fiche recette ou photo selon le cas.</t>
  </si>
  <si>
    <t>Réponse PRO attendue : pour limiter perte matière par technique de préparation, je pars d'un diagnostic documenté, je vérifie perte matière; technique préparation; épluchage; parage; rendement.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</si>
  <si>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limiter perte matière par technique de préparation » avec des gestes de terrain : limiter les pertes avec les bons gestes de préparation. Donner au moins une preuve simple : facture, menu, fiche recette, pesée, photo, étiquette ou tableau de suivi.</t>
  </si>
  <si>
    <t>Consigne PRO — Traiter « limiter perte matière par technique de préparation » en responsable de restauration collective : réduire perte matière par parage, taille de coupe, valorisation et formation au geste. Réponse attendue structurée en 4 temps : diagnostic, action, preuve, correction.</t>
  </si>
  <si>
    <t>Sur le terrain, comment tu t'y prends pour « limiter perte matière par technique de préparation » et quelles preuves tu gardes ?</t>
  </si>
  <si>
    <t>Cuisine terrain / organisation production — Dans une situation réelle de restauration collective, comment piloter « limiter perte matière par technique de préparation » sans se limiter à une intention générale ?</t>
  </si>
  <si>
    <t>Commentaire formateur — Relancer sur température, maturité et rotation ; la réception conditionne la qualité. Relancer avec une situation réelle de cuisine, self, achat ou livraison si la réponse reste théorique.</t>
  </si>
  <si>
    <t>Réponse CFA attendue : pour organiser réception des produits frais durables, je regarde d'abord réception, produits frais, durables. Ensuite je fais le contrôle prévu, je note la preuve utile, j'alerte le responsable si quelque chose ne va pas et je garde une trace simple : menu, facture, pesée, fiche recette ou photo selon le cas.</t>
  </si>
  <si>
    <t>Réponse PRO attendue : pour organiser réception des produits frais durables, je pars d'un diagnostic documenté, je vérifie réception; produits frais; durables; contrôle qualité; maturité.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</si>
  <si>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organiser réception des produits frais durables » avec des gestes de terrain : contrôler les produits frais dès la livraison et bien les ranger. Donner au moins une preuve simple : facture, menu, fiche recette, pesée, photo, étiquette ou tableau de suivi.</t>
  </si>
  <si>
    <t>Consigne PRO — Traiter « organiser réception des produits frais durables » en responsable de restauration collective : organiser réception produits frais : contrôle qualité, température, maturité, stockage et rotation. Réponse attendue structurée en 4 temps : diagnostic, action, preuve, correction.</t>
  </si>
  <si>
    <t>Sur le terrain, comment tu t'y prends pour « organiser réception des produits frais durables » et quelles preuves tu gardes ?</t>
  </si>
  <si>
    <t>Cuisine terrain / organisation production — Dans une situation réelle de restauration collective, comment piloter « organiser réception des produits frais durables » sans se limiter à une intention générale ?</t>
  </si>
  <si>
    <t>Commentaire formateur — Vérifier que le temps technique des légumineuses est intégré au planning. Relancer avec une situation réelle de cuisine, self, achat ou livraison si la réponse reste théorique.</t>
  </si>
  <si>
    <t>Réponse CFA attendue : pour adapter planning de production aux légumineuses, je regarde d'abord planning production, légumineuses, trempage. Ensuite je fais le contrôle prévu, je note la preuve utile, j'alerte le responsable si quelque chose ne va pas et je garde une trace simple : menu, facture, pesée, fiche recette ou photo selon le cas.</t>
  </si>
  <si>
    <t>Réponse PRO attendue : pour adapter planning de production aux légumineuses, je pars d'un diagnostic documenté, je vérifie planning production; légumineuses; trempage; cuisson longue; refroidissement.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</si>
  <si>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adapter planning de production aux légumineuses » avec des gestes de terrain : prévoir le temps de trempage ou de cuisson des légumineuses. Donner au moins une preuve simple : facture, menu, fiche recette, pesée, photo, étiquette ou tableau de suivi.</t>
  </si>
  <si>
    <t>Consigne PRO — Traiter « adapter planning de production aux légumineuses » en responsable de restauration collective : adapter planning aux légumineuses : trempage, cuisson, refroidissement, stockage et remise en température. Réponse attendue structurée en 4 temps : diagnostic, action, preuve, correction.</t>
  </si>
  <si>
    <t>Sur le terrain, comment tu t'y prends pour « adapter planning de production aux légumineuses » et quelles preuves tu gardes ?</t>
  </si>
  <si>
    <t>Cuisine terrain / organisation production — Dans une situation réelle de restauration collective, comment piloter « adapter planning de production aux légumineuses » sans se limiter à une intention générale ?</t>
  </si>
  <si>
    <t>Commentaire formateur — Exiger une fiche reproductible, pas une recette orale dépendante d'une personne. Relancer avec une situation réelle de cuisine, self, achat ou livraison si la réponse reste théorique.</t>
  </si>
  <si>
    <t>Réponse CFA attendue : pour standardiser une recette végétale en fiche technique, je regarde d'abord standardiser, recette végétale, fiche technique. Ensuite je fais le contrôle prévu, je note la preuve utile, j'alerte le responsable si quelque chose ne va pas et je garde une trace simple : menu, facture, pesée, fiche recette ou photo selon le cas.</t>
  </si>
  <si>
    <t>Réponse PRO attendue : pour standardiser une recette végétale en fiche technique, je pars d'un diagnostic documenté, je vérifie standardiser; recette végétale; fiche technique; grammage; procédé.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</si>
  <si>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standardiser une recette végétale en fiche technique » avec des gestes de terrain : écrire la recette pour que l'équipe la refasse pareil. Donner au moins une preuve simple : facture, menu, fiche recette, pesée, photo, étiquette ou tableau de suivi.</t>
  </si>
  <si>
    <t>Consigne PRO — Traiter « standardiser une recette végétale en fiche technique » en responsable de restauration collective : standardiser la fiche technique : ingrédients, process, grammage, coût, allergènes et points critiques. Réponse attendue structurée en 4 temps : diagnostic, action, preuve, correction.</t>
  </si>
  <si>
    <t>Sur le terrain, comment tu t'y prends pour « standardiser une recette végétale en fiche technique » et quelles preuves tu gardes ?</t>
  </si>
  <si>
    <t>Cuisine terrain / organisation production — Dans une situation réelle de restauration collective, comment piloter « standardiser une recette végétale en fiche technique » sans se limiter à une intention générale ?</t>
  </si>
  <si>
    <t>Commentaire formateur — Faire décrire le test : quantité, critères et décision avant généralisation. Relancer avec une situation réelle de cuisine, self, achat ou livraison si la réponse reste théorique.</t>
  </si>
  <si>
    <t>Réponse CFA attendue : pour tester une recette durable avant mise au menu, je regarde d'abord test recette, durable, petite série. Ensuite je fais le contrôle prévu, je note la preuve utile, j'alerte le responsable si quelque chose ne va pas et je garde une trace simple : menu, facture, pesée, fiche recette ou photo selon le cas.</t>
  </si>
  <si>
    <t>Réponse PRO attendue : pour tester une recette durable avant mise au menu, je pars d'un diagnostic documenté, je vérifie test recette; durable; petite série; fiche essai; coût.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</si>
  <si>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tester une recette durable avant mise au menu » avec des gestes de terrain : essayer la recette avant de la mettre au menu pour tous. Donner au moins une preuve simple : facture, menu, fiche recette, pesée, photo, étiquette ou tableau de suivi.</t>
  </si>
  <si>
    <t>Consigne PRO — Traiter « tester une recette durable avant mise au menu » en responsable de restauration collective : tester une recette durable en petite série avec critères coût, goût, rendement et matériel. Réponse attendue structurée en 4 temps : diagnostic, action, preuve, correction.</t>
  </si>
  <si>
    <t>Sur le terrain, comment tu t'y prends pour « tester une recette durable avant mise au menu » et quelles preuves tu gardes ?</t>
  </si>
  <si>
    <t>Cuisine terrain / organisation production — Dans une situation réelle de restauration collective, comment piloter « tester une recette durable avant mise au menu » sans se limiter à une intention générale ?</t>
  </si>
  <si>
    <t>Commentaire formateur — Demander une preuve visible du résultat : affiche, bilan, menu corrigé ou indicateur. Relancer avec une situation réelle de cuisine, self, achat ou livraison si la réponse reste théorique.</t>
  </si>
  <si>
    <t>J'explique simple → j'écoute les retours</t>
  </si>
  <si>
    <t>MESSAGE→PREUVE→CONVIVE→RETOUR</t>
  </si>
  <si>
    <t>Réponse CFA attendue : pour faire un retour visible après une amélioration, je regarde d'abord retour visible, amélioration, résultat. Ensuite je fais le contrôle prévu, je note la preuve utile, j'alerte le responsable si quelque chose ne va pas et je garde une trace simple : menu, facture, pesée, fiche recette ou photo selon le cas.</t>
  </si>
  <si>
    <t>Réponse PRO attendue : pour faire un retour visible après une amélioration, je pars d'un diagnostic documenté, je vérifie retour visible; amélioration; résultat; convives; merci.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</si>
  <si>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faire un retour visible après une amélioration » avec des gestes de terrain : montrer aux convives ce qui a changé grâce à leurs retours. Donner au moins une preuve simple : facture, menu, fiche recette, pesée, photo, étiquette ou tableau de suivi.</t>
  </si>
  <si>
    <t>Consigne PRO — Traiter « faire un retour visible après une amélioration » en responsable de restauration collective : faire un retour visible après amélioration : résultat, action menée et prochaine étape. Réponse attendue structurée en 4 temps : diagnostic, action, preuve, correction.</t>
  </si>
  <si>
    <t>Sur le terrain, comment tu t'y prends pour « faire un retour visible après une amélioration » et quelles preuves tu gardes ?</t>
  </si>
  <si>
    <t>Information convives / pédagogie — Dans une situation réelle de restauration collective, comment piloter « faire un retour visible après une amélioration » sans se limiter à une intention générale ?</t>
  </si>
  <si>
    <t>Commentaire formateur — Vérifier que les agents disposent d'une phrase courte et commune. Relancer avec une situation réelle de cuisine, self, achat ou livraison si la réponse reste théorique.</t>
  </si>
  <si>
    <t>Réponse CFA attendue : pour former surveillants ou agents de service au message, je regarde d'abord agents service, surveillants, message. Ensuite je fais le contrôle prévu, je note la preuve utile, j'alerte le responsable si quelque chose ne va pas et je garde une trace simple : menu, facture, pesée, fiche recette ou photo selon le cas.</t>
  </si>
  <si>
    <t>Réponse PRO attendue : pour former surveillants ou agents de service au message, je pars d'un diagnostic documenté, je vérifie agents service; surveillants; message; plat; allergènes.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</si>
  <si>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former surveillants ou agents de service au message » avec des gestes de terrain : donner aux agents le même message pour éviter les contradictions. Donner au moins une preuve simple : facture, menu, fiche recette, pesée, photo, étiquette ou tableau de suivi.</t>
  </si>
  <si>
    <t>Consigne PRO — Traiter « former surveillants ou agents de service au message » en responsable de restauration collective : former agents ou surveillants pour donner un message cohérent au service. Réponse attendue structurée en 4 temps : diagnostic, action, preuve, correction.</t>
  </si>
  <si>
    <t>Sur le terrain, comment tu t'y prends pour « former surveillants ou agents de service au message » et quelles preuves tu gardes ?</t>
  </si>
  <si>
    <t>Information convives / pédagogie — Dans une situation réelle de restauration collective, comment piloter « former surveillants ou agents de service au message » sans se limiter à une intention générale ?</t>
  </si>
  <si>
    <t>Commentaire formateur — Faire corriger les questions orientées du type « avez-vous aimé notre bon plat ? ». Relancer avec une situation réelle de cuisine, self, achat ou livraison si la réponse reste théorique.</t>
  </si>
  <si>
    <t>Réponse CFA attendue : pour recueillir avis convives sans biais, je regarde d'abord avis convives, questionnaire, échantillon. Ensuite je fais le contrôle prévu, je note la preuve utile, j'alerte le responsable si quelque chose ne va pas et je garde une trace simple : menu, facture, pesée, fiche recette ou photo selon le cas.</t>
  </si>
  <si>
    <t>Réponse PRO attendue : pour recueillir avis convives sans biais, je pars d'un diagnostic documenté, je vérifie avis convives; questionnaire; échantillon; neutralité; goût.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</si>
  <si>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recueillir avis convives sans biais » avec des gestes de terrain : poser une question simple aux convives et utiliser les réponses. Donner au moins une preuve simple : facture, menu, fiche recette, pesée, photo, étiquette ou tableau de suivi.</t>
  </si>
  <si>
    <t>Consigne PRO — Traiter « recueillir avis convives sans biais » en responsable de restauration collective : recueillir avis convives avec question neutre, échantillon, moment et exploitation. Réponse attendue structurée en 4 temps : diagnostic, action, preuve, correction.</t>
  </si>
  <si>
    <t>Sur le terrain, comment tu t'y prends pour « recueillir avis convives sans biais » et quelles preuves tu gardes ?</t>
  </si>
  <si>
    <t>Information convives / pédagogie — Dans une situation réelle de restauration collective, comment piloter « recueillir avis convives sans biais » sans se limiter à une intention générale ?</t>
  </si>
  <si>
    <t>Commentaire formateur — Demander l'objectif pédagogique de l'animation, pas seulement la présence d'un producteur. Relancer avec une situation réelle de cuisine, self, achat ou livraison si la réponse reste théorique.</t>
  </si>
  <si>
    <t>Réponse CFA attendue : pour préparer une animation producteur ou filière, je regarde d'abord animation, producteur, filière. Ensuite je fais le contrôle prévu, je note la preuve utile, j'alerte le responsable si quelque chose ne va pas et je garde une trace simple : menu, facture, pesée, fiche recette ou photo selon le cas.</t>
  </si>
  <si>
    <t>Réponse PRO attendue : pour préparer une animation producteur ou filière, je pars d'un diagnostic documenté, je vérifie animation; producteur; filière; origine; dégustation.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</si>
  <si>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préparer une animation producteur ou filière » avec des gestes de terrain : organiser une rencontre ou une animation autour d'un produit ou d'un fournisseur. Donner au moins une preuve simple : facture, menu, fiche recette, pesée, photo, étiquette ou tableau de suivi.</t>
  </si>
  <si>
    <t>Consigne PRO — Traiter « préparer une animation producteur ou filière » en responsable de restauration collective : préparer animation filière : intervenant, produit, message, dégustation et preuve d'origine. Réponse attendue structurée en 4 temps : diagnostic, action, preuve, correction.</t>
  </si>
  <si>
    <t>Sur le terrain, comment tu t'y prends pour « préparer une animation producteur ou filière » et quelles preuves tu gardes ?</t>
  </si>
  <si>
    <t>Information convives / pédagogie — Dans une situation réelle de restauration collective, comment piloter « préparer une animation producteur ou filière » sans se limiter à une intention générale ?</t>
  </si>
  <si>
    <t>Commentaire formateur — Faire citer un produit de saison et une contrainte réelle d'approvisionnement. Relancer avec une situation réelle de cuisine, self, achat ou livraison si la réponse reste théorique.</t>
  </si>
  <si>
    <t>Réponse CFA attendue : pour expliquer saisonnalité sans refuser attentes convives, je regarde d'abord saisonnalité, attentes convives, explication. Ensuite je fais le contrôle prévu, je note la preuve utile, j'alerte le responsable si quelque chose ne va pas et je garde une trace simple : menu, facture, pesée, fiche recette ou photo selon le cas.</t>
  </si>
  <si>
    <t>Réponse PRO attendue : pour expliquer saisonnalité sans refuser attentes convives, je pars d'un diagnostic documenté, je vérifie saisonnalité; attentes convives; explication; calendrier; qualité.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</si>
  <si>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expliquer saisonnalité sans refuser attentes convives » avec des gestes de terrain : montrer pourquoi certains produits arrivent à certaines saisons. Donner au moins une preuve simple : facture, menu, fiche recette, pesée, photo, étiquette ou tableau de suivi.</t>
  </si>
  <si>
    <t>Consigne PRO — Traiter « expliquer saisonnalité sans refuser attentes convives » en responsable de restauration collective : expliquer saisonnalité avec exemples de produits, contraintes d'approvisionnement et alternatives. Réponse attendue structurée en 4 temps : diagnostic, action, preuve, correction.</t>
  </si>
  <si>
    <t>Sur le terrain, comment tu t'y prends pour « expliquer saisonnalité sans refuser attentes convives » et quelles preuves tu gardes ?</t>
  </si>
  <si>
    <t>Information convives / pédagogie — Dans une situation réelle de restauration collective, comment piloter « expliquer saisonnalité sans refuser attentes convives » sans se limiter à une intention générale ?</t>
  </si>
  <si>
    <t>Commentaire formateur — Encadrer la participation élèves : rôle clair, hygiène, sécurité et restitution. Relancer avec une situation réelle de cuisine, self, achat ou livraison si la réponse reste théorique.</t>
  </si>
  <si>
    <t>Réponse CFA attendue : pour impliquer élèves dans mesure des restes, je regarde d'abord élèves, mesure restes, atelier. Ensuite je fais le contrôle prévu, je note la preuve utile, j'alerte le responsable si quelque chose ne va pas et je garde une trace simple : menu, facture, pesée, fiche recette ou photo selon le cas.</t>
  </si>
  <si>
    <t>Réponse PRO attendue : pour impliquer élèves dans mesure des restes, je pars d'un diagnostic documenté, je vérifie élèves; mesure restes; atelier; table de tri; responsabilisation.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</si>
  <si>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impliquer élèves dans mesure des restes » avec des gestes de terrain : faire participer les élèves à la pesée ou au tri avec une consigne claire. Donner au moins une preuve simple : facture, menu, fiche recette, pesée, photo, étiquette ou tableau de suivi.</t>
  </si>
  <si>
    <t>Consigne PRO — Traiter « impliquer élèves dans mesure des restes » en responsable de restauration collective : impliquer les élèves dans une mesure encadrée avec consigne, rôle et restitution. Réponse attendue structurée en 4 temps : diagnostic, action, preuve, correction.</t>
  </si>
  <si>
    <t>Sur le terrain, comment tu t'y prends pour « impliquer élèves dans mesure des restes » et quelles preuves tu gardes ?</t>
  </si>
  <si>
    <t>Information convives / pédagogie — Dans une situation réelle de restauration collective, comment piloter « impliquer élèves dans mesure des restes » sans se limiter à une intention générale ?</t>
  </si>
  <si>
    <t>Commentaire formateur — Faire transformer le chiffre en repère compréhensible pour les convives. Relancer avec une situation réelle de cuisine, self, achat ou livraison si la réponse reste théorique.</t>
  </si>
  <si>
    <t>Réponse CFA attendue : pour communiquer sur gaspillage avec chiffres compréhensibles, je regarde d'abord communiquer gaspillage, chiffres, grammes. Ensuite je fais le contrôle prévu, je note la preuve utile, j'alerte le responsable si quelque chose ne va pas et je garde une trace simple : menu, facture, pesée, fiche recette ou photo selon le cas.</t>
  </si>
  <si>
    <t>Réponse PRO attendue : pour communiquer sur gaspillage avec chiffres compréhensibles, je pars d'un diagnostic documenté, je vérifie communiquer gaspillage; chiffres; grammes; repas; avant après.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</si>
  <si>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communiquer sur gaspillage avec chiffres compréhensibles » avec des gestes de terrain : dire ce que représentent les déchets en kilos, euros ou repas. Donner au moins une preuve simple : facture, menu, fiche recette, pesée, photo, étiquette ou tableau de suivi.</t>
  </si>
  <si>
    <t>Consigne PRO — Traiter « communiquer sur gaspillage avec chiffres compréhensibles » en responsable de restauration collective : traduire le gaspillage en chiffres lisibles : kg, portions, coût ou équivalent repas. Réponse attendue structurée en 4 temps : diagnostic, action, preuve, correction.</t>
  </si>
  <si>
    <t>Sur le terrain, comment tu t'y prends pour « communiquer sur gaspillage avec chiffres compréhensibles » et quelles preuves tu gardes ?</t>
  </si>
  <si>
    <t>Information convives / pédagogie — Dans une situation réelle de restauration collective, comment piloter « communiquer sur gaspillage avec chiffres compréhensibles » sans se limiter à une intention générale ?</t>
  </si>
  <si>
    <t>Commentaire formateur — Demander période et source du taux affiché ; sinon l'information peut tromper. Relancer avec une situation réelle de cuisine, self, achat ou livraison si la réponse reste théorique.</t>
  </si>
  <si>
    <t>Réponse CFA attendue : pour afficher taux bio et durable de façon lisible, je regarde d'abord afficher taux, bio, durable. Ensuite je fais le contrôle prévu, je note la preuve utile, j'alerte le responsable si quelque chose ne va pas et je garde une trace simple : menu, facture, pesée, fiche recette ou photo selon le cas.</t>
  </si>
  <si>
    <t>Réponse PRO attendue : pour afficher taux bio et durable de façon lisible, je pars d'un diagnostic documenté, je vérifie afficher taux; bio; durable; lisible; période.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</si>
  <si>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afficher taux bio et durable de façon lisible » avec des gestes de terrain : afficher clairement les taux bio et durable sans tableau compliqué. Donner au moins une preuve simple : facture, menu, fiche recette, pesée, photo, étiquette ou tableau de suivi.</t>
  </si>
  <si>
    <t>Consigne PRO — Traiter « afficher taux bio et durable de façon lisible » en responsable de restauration collective : afficher taux bio/durable avec période, méthode de calcul et donnée actualisée. Réponse attendue structurée en 4 temps : diagnostic, action, preuve, correction.</t>
  </si>
  <si>
    <t>Sur le terrain, comment tu t'y prends pour « afficher taux bio et durable de façon lisible » et quelles preuves tu gardes ?</t>
  </si>
  <si>
    <t>Information convives / pédagogie — Dans une situation réelle de restauration collective, comment piloter « afficher taux bio et durable de façon lisible » sans se limiter à une intention générale ?</t>
  </si>
  <si>
    <t>Commentaire formateur — Vérifier que le plat est valorisé positivement, sans le présenter comme une punition. Relancer avec une situation réelle de cuisine, self, achat ou livraison si la réponse reste théorique.</t>
  </si>
  <si>
    <t>Réponse CFA attendue : pour valoriser un plat végétarien sans discours culpabilisant, je regarde d'abord valoriser, plat végétarien, nom positif. Ensuite je fais le contrôle prévu, je note la preuve utile, j'alerte le responsable si quelque chose ne va pas et je garde une trace simple : menu, facture, pesée, fiche recette ou photo selon le cas.</t>
  </si>
  <si>
    <t>Réponse PRO attendue : pour valoriser un plat végétarien sans discours culpabilisant, je pars d'un diagnostic documenté, je vérifie valoriser; plat végétarien; nom positif; goût; origine.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</si>
  <si>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valoriser un plat végétarien sans discours culpabilisant » avec des gestes de terrain : présenter le plat végétarien comme un vrai plat qui a du goût. Donner au moins une preuve simple : facture, menu, fiche recette, pesée, photo, étiquette ou tableau de suivi.</t>
  </si>
  <si>
    <t>Consigne PRO — Traiter « valoriser un plat végétarien sans discours culpabilisant » en responsable de restauration collective : valoriser le plat végétarien par goût, recette et origine plutôt que par culpabilisation. Réponse attendue structurée en 4 temps : diagnostic, action, preuve, correction.</t>
  </si>
  <si>
    <t>Sur le terrain, comment tu t'y prends pour « valoriser un plat végétarien sans discours culpabilisant » et quelles preuves tu gardes ?</t>
  </si>
  <si>
    <t>Information convives / pédagogie — Dans une situation réelle de restauration collective, comment piloter « valoriser un plat végétarien sans discours culpabilisant » sans se limiter à une intention générale ?</t>
  </si>
  <si>
    <t>Commentaire formateur — Faire éviter le discours moral ; demander un exemple concret lié au repas servi. Relancer avec une situation réelle de cuisine, self, achat ou livraison si la réponse reste théorique.</t>
  </si>
  <si>
    <t>Réponse CFA attendue : pour expliquer simplement la transition aux convives, je regarde d'abord expliquer, transition alimentaire, convives. Ensuite je fais le contrôle prévu, je note la preuve utile, j'alerte le responsable si quelque chose ne va pas et je garde une trace simple : menu, facture, pesée, fiche recette ou photo selon le cas.</t>
  </si>
  <si>
    <t>Réponse PRO attendue : pour expliquer simplement la transition aux convives, je pars d'un diagnostic documenté, je vérifie expliquer; transition alimentaire; convives; message simple; menu.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</si>
  <si>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expliquer simplement la transition aux convives » avec des gestes de terrain : expliquer la transition avec des mots simples et un exemple du menu. Donner au moins une preuve simple : facture, menu, fiche recette, pesée, photo, étiquette ou tableau de suivi.</t>
  </si>
  <si>
    <t>Consigne PRO — Traiter « expliquer simplement la transition aux convives » en responsable de restauration collective : formuler un message simple sur objectifs, actions concrètes et bénéfices mesurables. Réponse attendue structurée en 4 temps : diagnostic, action, preuve, correction.</t>
  </si>
  <si>
    <t>Sur le terrain, comment tu t'y prends pour « expliquer simplement la transition aux convives » et quelles preuves tu gardes ?</t>
  </si>
  <si>
    <t>Information convives / pédagogie — Dans une situation réelle de restauration collective, comment piloter « expliquer simplement la transition aux convives » sans se limiter à une intention générale ?</t>
  </si>
  <si>
    <t>Commentaire formateur — Vérifier que la mise à jour vient d'un retour mesuré, pas d'une impression. Relancer avec une situation réelle de cuisine, self, achat ou livraison si la réponse reste théorique.</t>
  </si>
  <si>
    <t>Je vois le problème → je suis l'action</t>
  </si>
  <si>
    <t>DIAGNOSTIC→PLAN→INDICATEUR→BILAN</t>
  </si>
  <si>
    <t>Réponse CFA attendue : pour mettre à jour le plan après retour terrain, je regarde d'abord retour terrain, mise à jour, écart. Ensuite je fais le contrôle prévu, je note la preuve utile, j'alerte le responsable si quelque chose ne va pas et je garde une trace simple : menu, facture, pesée, fiche recette ou photo selon le cas.</t>
  </si>
  <si>
    <t>Réponse PRO attendue : pour mettre à jour le plan après retour terrain, je pars d'un diagnostic documenté, je vérifie retour terrain; mise à jour; écart; cause; correction.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</si>
  <si>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mettre à jour le plan après retour terrain » avec des gestes de terrain : modifier le plan quand le terrain montre que ça ne marche pas. Donner au moins une preuve simple : facture, menu, fiche recette, pesée, photo, étiquette ou tableau de suivi.</t>
  </si>
  <si>
    <t>Consigne PRO — Traiter « mettre à jour le plan après retour terrain » en responsable de restauration collective : actualiser le plan à partir des retours terrain, indicateurs et contraintes nouvelles. Réponse attendue structurée en 4 temps : diagnostic, action, preuve, correction.</t>
  </si>
  <si>
    <t>Sur le terrain, comment tu t'y prends pour « mettre à jour le plan après retour terrain » et quelles preuves tu gardes ?</t>
  </si>
  <si>
    <t>Pilotage / diagnostic / indicateurs — Dans une situation réelle de restauration collective, comment piloter « mettre à jour le plan après retour terrain » sans se limiter à une intention générale ?</t>
  </si>
  <si>
    <t>Commentaire formateur — Relancer sur rendement, temps de travail et gaspillage dans le coût réel. Relancer avec une situation réelle de cuisine, self, achat ou livraison si la réponse reste théorique.</t>
  </si>
  <si>
    <t>Réponse CFA attendue : pour mesurer coût réel d'une action durable, je regarde d'abord coût réel, denrées, main d'œuvre. Ensuite je fais le contrôle prévu, je note la preuve utile, j'alerte le responsable si quelque chose ne va pas et je garde une trace simple : menu, facture, pesée, fiche recette ou photo selon le cas.</t>
  </si>
  <si>
    <t>Réponse PRO attendue : pour mesurer coût réel d'une action durable, je pars d'un diagnostic documenté, je vérifie coût réel; denrées; main d'œuvre; énergie; gaspillage.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</si>
  <si>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mesurer coût réel d'une action durable » avec des gestes de terrain : calculer le coût réel, pas seulement le prix d'achat. Donner au moins une preuve simple : facture, menu, fiche recette, pesée, photo, étiquette ou tableau de suivi.</t>
  </si>
  <si>
    <t>Consigne PRO — Traiter « mesurer coût réel d'une action durable » en responsable de restauration collective : mesurer coût réel en intégrant achat, rendement, main-d'œuvre, gaspillage et équipement. Réponse attendue structurée en 4 temps : diagnostic, action, preuve, correction.</t>
  </si>
  <si>
    <t>Sur le terrain, comment tu t'y prends pour « mesurer coût réel d'une action durable » et quelles preuves tu gardes ?</t>
  </si>
  <si>
    <t>Pilotage / diagnostic / indicateurs — Dans une situation réelle de restauration collective, comment piloter « mesurer coût réel d'une action durable » sans se limiter à une intention générale ?</t>
  </si>
  <si>
    <t>Commentaire formateur — Faire distinguer résistance personnelle, contrainte technique et arbitrage budgétaire. Relancer avec une situation réelle de cuisine, self, achat ou livraison si la réponse reste théorique.</t>
  </si>
  <si>
    <t>Réponse CFA attendue : pour gérer résistance au changement, je regarde d'abord résistance, écoute, explication. Ensuite je fais le contrôle prévu, je note la preuve utile, j'alerte le responsable si quelque chose ne va pas et je garde une trace simple : menu, facture, pesée, fiche recette ou photo selon le cas.</t>
  </si>
  <si>
    <t>Réponse PRO attendue : pour gérer résistance au changement, je pars d'un diagnostic documenté, je vérifie résistance; écoute; explication; test; progressivité.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</si>
  <si>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gérer résistance au changement » avec des gestes de terrain : écouter les freins et chercher une solution réaliste. Donner au moins une preuve simple : facture, menu, fiche recette, pesée, photo, étiquette ou tableau de suivi.</t>
  </si>
  <si>
    <t>Consigne PRO — Traiter « gérer résistance au changement » en responsable de restauration collective : identifier résistances, causes, leviers d'adhésion et décision d'arbitrage. Réponse attendue structurée en 4 temps : diagnostic, action, preuve, correction.</t>
  </si>
  <si>
    <t>Sur le terrain, comment tu t'y prends pour « gérer résistance au changement » et quelles preuves tu gardes ?</t>
  </si>
  <si>
    <t>Pilotage / diagnostic / indicateurs — Dans une situation réelle de restauration collective, comment piloter « gérer résistance au changement » sans se limiter à une intention générale ?</t>
  </si>
  <si>
    <t>Commentaire formateur — Demander où les preuves seront conservées et par qui elles seront contrôlées. Relancer avec une situation réelle de cuisine, self, achat ou livraison si la réponse reste théorique.</t>
  </si>
  <si>
    <t>Réponse CFA attendue : pour documenter preuves pour audit ou bilan, je regarde d'abord preuves, audit, bilan. Ensuite je fais le contrôle prévu, je note la preuve utile, j'alerte le responsable si quelque chose ne va pas et je garde une trace simple : menu, facture, pesée, fiche recette ou photo selon le cas.</t>
  </si>
  <si>
    <t>Réponse PRO attendue : pour documenter preuves pour audit ou bilan, je pars d'un diagnostic documenté, je vérifie preuves; audit; bilan; factures; menus.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</si>
  <si>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documenter preuves pour audit ou bilan » avec des gestes de terrain : garder les preuves pour pouvoir expliquer ce qui a été fait. Donner au moins une preuve simple : facture, menu, fiche recette, pesée, photo, étiquette ou tableau de suivi.</t>
  </si>
  <si>
    <t>Consigne PRO — Traiter « documenter preuves pour audit ou bilan » en responsable de restauration collective : constituer un dossier de preuves : tableaux, factures, menus, photos, comptes rendus et bilans. Réponse attendue structurée en 4 temps : diagnostic, action, preuve, correction.</t>
  </si>
  <si>
    <t>Sur le terrain, comment tu t'y prends pour « documenter preuves pour audit ou bilan » et quelles preuves tu gardes ?</t>
  </si>
  <si>
    <t>Pilotage / diagnostic / indicateurs — Dans une situation réelle de restauration collective, comment piloter « documenter preuves pour audit ou bilan » sans se limiter à une intention générale ?</t>
  </si>
  <si>
    <t>Commentaire formateur — Refuser la formation vague ; demander un geste ou une procédure à maîtriser. Relancer avec une situation réelle de cuisine, self, achat ou livraison si la réponse reste théorique.</t>
  </si>
  <si>
    <t>Réponse CFA attendue : pour former agents sans surcharge inutile, je regarde d'abord formation agents, pratique, fiche simple. Ensuite je fais le contrôle prévu, je note la preuve utile, j'alerte le responsable si quelque chose ne va pas et je garde une trace simple : menu, facture, pesée, fiche recette ou photo selon le cas.</t>
  </si>
  <si>
    <t>Réponse PRO attendue : pour former agents sans surcharge inutile, je pars d'un diagnostic documenté, je vérifie formation agents; pratique; fiche simple; démonstration; temps.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</si>
  <si>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former agents sans surcharge inutile » avec des gestes de terrain : former l'équipe sur des gestes précis, pas sur un discours trop général. Donner au moins une preuve simple : facture, menu, fiche recette, pesée, photo, étiquette ou tableau de suivi.</t>
  </si>
  <si>
    <t>Consigne PRO — Traiter « former agents sans surcharge inutile » en responsable de restauration collective : former les agents avec objectifs concrets, temps prévu, supports et retour d'expérience. Réponse attendue structurée en 4 temps : diagnostic, action, preuve, correction.</t>
  </si>
  <si>
    <t>Sur le terrain, comment tu t'y prends pour « former agents sans surcharge inutile » et quelles preuves tu gardes ?</t>
  </si>
  <si>
    <t>Pilotage / diagnostic / indicateurs — Dans une situation réelle de restauration collective, comment piloter « former agents sans surcharge inutile » sans se limiter à une intention générale ?</t>
  </si>
  <si>
    <t>Commentaire formateur — Faire citer au moins trois acteurs et leur rôle précis. Relancer avec une situation réelle de cuisine, self, achat ou livraison si la réponse reste théorique.</t>
  </si>
  <si>
    <t>Réponse CFA attendue : pour associer cuisine gestion élus convives au projet, je regarde d'abord gouvernance, cuisine, gestion. Ensuite je fais le contrôle prévu, je note la preuve utile, j'alerte le responsable si quelque chose ne va pas et je garde une trace simple : menu, facture, pesée, fiche recette ou photo selon le cas.</t>
  </si>
  <si>
    <t>Réponse PRO attendue : pour associer cuisine gestion élus convives au projet, je pars d'un diagnostic documenté, je vérifie gouvernance; cuisine; gestion; élus; convives.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</si>
  <si>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associer cuisine gestion élus convives au projet » avec des gestes de terrain : faire travailler ensemble cuisine, gestion, service et convives. Donner au moins une preuve simple : facture, menu, fiche recette, pesée, photo, étiquette ou tableau de suivi.</t>
  </si>
  <si>
    <t>Consigne PRO — Traiter « associer cuisine gestion élus convives au projet » en responsable de restauration collective : organiser gouvernance projet entre cuisine, gestion, élus, convives, fournisseurs et direction. Réponse attendue structurée en 4 temps : diagnostic, action, preuve, correction.</t>
  </si>
  <si>
    <t>Sur le terrain, comment tu t'y prends pour « associer cuisine gestion élus convives au projet » et quelles preuves tu gardes ?</t>
  </si>
  <si>
    <t>Pilotage / diagnostic / indicateurs — Dans une situation réelle de restauration collective, comment piloter « associer cuisine gestion élus convives au projet » sans se limiter à une intention générale ?</t>
  </si>
  <si>
    <t>Commentaire formateur — Vérifier que les indicateurs sont mesurables et comparables d'un mois à l'autre. Relancer avec une situation réelle de cuisine, self, achat ou livraison si la réponse reste théorique.</t>
  </si>
  <si>
    <t>Réponse CFA attendue : pour suivre indicateurs mensuels de transition, je regarde d'abord indicateurs mensuels, taux bio, taux durable. Ensuite je fais le contrôle prévu, je note la preuve utile, j'alerte le responsable si quelque chose ne va pas et je garde une trace simple : menu, facture, pesée, fiche recette ou photo selon le cas.</t>
  </si>
  <si>
    <t>Réponse PRO attendue : pour suivre indicateurs mensuels de transition, je pars d'un diagnostic documenté, je vérifie indicateurs mensuels; taux bio; taux durable; gaspillage; végétarien.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</si>
  <si>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suivre indicateurs mensuels de transition » avec des gestes de terrain : suivre chaque mois quelques chiffres simples et comparables. Donner au moins une preuve simple : facture, menu, fiche recette, pesée, photo, étiquette ou tableau de suivi.</t>
  </si>
  <si>
    <t>Consigne PRO — Traiter « suivre indicateurs mensuels de transition » en responsable de restauration collective : mettre en place indicateurs mensuels : achats durables, bio, gaspillage, déchets et satisfaction. Réponse attendue structurée en 4 temps : diagnostic, action, preuve, correction.</t>
  </si>
  <si>
    <t>Sur le terrain, comment tu t'y prends pour « suivre indicateurs mensuels de transition » et quelles preuves tu gardes ?</t>
  </si>
  <si>
    <t>Pilotage / diagnostic / indicateurs — Dans une situation réelle de restauration collective, comment piloter « suivre indicateurs mensuels de transition » sans se limiter à une intention générale ?</t>
  </si>
  <si>
    <t>Commentaire formateur — Valider seulement si responsable, délai et indicateur sont nommés. Relancer avec une situation réelle de cuisine, self, achat ou livraison si la réponse reste théorique.</t>
  </si>
  <si>
    <t>Réponse CFA attendue : pour construire un plan d'action annuel, je regarde d'abord plan d'action, objectif, responsable. Ensuite je fais le contrôle prévu, je note la preuve utile, j'alerte le responsable si quelque chose ne va pas et je garde une trace simple : menu, facture, pesée, fiche recette ou photo selon le cas.</t>
  </si>
  <si>
    <t>Réponse PRO attendue : pour construire un plan d'action annuel, je pars d'un diagnostic documenté, je vérifie plan d'action; objectif; responsable; délai; indicateur.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</si>
  <si>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construire un plan d'action annuel » avec des gestes de terrain : écrire qui fait quoi, pour quand et comment on vérifie. Donner au moins une preuve simple : facture, menu, fiche recette, pesée, photo, étiquette ou tableau de suivi.</t>
  </si>
  <si>
    <t>Consigne PRO — Traiter « construire un plan d'action annuel » en responsable de restauration collective : décrire un plan d'action avec responsable, échéance, indicateur, preuve et point de suivi. Réponse attendue structurée en 4 temps : diagnostic, action, preuve, correction.</t>
  </si>
  <si>
    <t>Sur le terrain, comment tu t'y prends pour « construire un plan d'action annuel » et quelles preuves tu gardes ?</t>
  </si>
  <si>
    <t>Pilotage / diagnostic / indicateurs — Dans une situation réelle de restauration collective, comment piloter « construire un plan d'action annuel » sans se limiter à une intention générale ?</t>
  </si>
  <si>
    <t>Commentaire formateur — Demander une priorisation argumentée, pas une liste d'idées juxtaposées. Relancer avec une situation réelle de cuisine, self, achat ou livraison si la réponse reste théorique.</t>
  </si>
  <si>
    <t>Réponse CFA attendue : pour prioriser actions selon impact budget et faisabilité, je regarde d'abord priorisation, impact, budget. Ensuite je fais le contrôle prévu, je note la preuve utile, j'alerte le responsable si quelque chose ne va pas et je garde une trace simple : menu, facture, pesée, fiche recette ou photo selon le cas.</t>
  </si>
  <si>
    <t>Réponse PRO attendue : pour prioriser actions selon impact budget et faisabilité, je pars d'un diagnostic documenté, je vérifie priorisation; impact; budget; faisabilité; urgence.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</si>
  <si>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prioriser actions selon impact budget et faisabilité » avec des gestes de terrain : choisir d'abord les actions utiles, faisables et pas trop lourdes. Donner au moins une preuve simple : facture, menu, fiche recette, pesée, photo, étiquette ou tableau de suivi.</t>
  </si>
  <si>
    <t>Consigne PRO — Traiter « prioriser actions selon impact budget et faisabilité » en responsable de restauration collective : classer les actions selon impact, coût, faisabilité, délai et risque d'acceptabilité. Réponse attendue structurée en 4 temps : diagnostic, action, preuve, correction.</t>
  </si>
  <si>
    <t>Sur le terrain, comment tu t'y prends pour « prioriser actions selon impact budget et faisabilité » et quelles preuves tu gardes ?</t>
  </si>
  <si>
    <t>Pilotage / diagnostic / indicateurs — Dans une situation réelle de restauration collective, comment piloter « prioriser actions selon impact budget et faisabilité » sans se limiter à une intention générale ?</t>
  </si>
  <si>
    <t>Commentaire formateur — Faire partir l'apprenant d'un état initial chiffré ; sans diagnostic, le plan est fragile. Relancer avec une situation réelle de cuisine, self, achat ou livraison si la réponse reste théorique.</t>
  </si>
  <si>
    <t>Réponse CFA attendue : pour réaliser un diagnostic initial transition alimentaire, je regarde d'abord diagnostic initial, achats, menus. Ensuite je fais le contrôle prévu, je note la preuve utile, j'alerte le responsable si quelque chose ne va pas et je garde une trace simple : menu, facture, pesée, fiche recette ou photo selon le cas.</t>
  </si>
  <si>
    <t>Réponse PRO attendue : pour réaliser un diagnostic initial transition alimentaire, je pars d'un diagnostic documenté, je vérifie diagnostic initial; achats; menus; gaspillage; équipements.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</si>
  <si>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réaliser un diagnostic initial transition alimentaire » avec des gestes de terrain : faire l'état des lieux : ce qu'on achète, ce qu'on cuisine, ce qu'on jette. Donner au moins une preuve simple : facture, menu, fiche recette, pesée, photo, étiquette ou tableau de suivi.</t>
  </si>
  <si>
    <t>Consigne PRO — Traiter « réaliser un diagnostic initial transition alimentaire » en responsable de restauration collective : établir un diagnostic initial : achats, menus, gaspillage, déchets, compétences et contraintes. Réponse attendue structurée en 4 temps : diagnostic, action, preuve, correction.</t>
  </si>
  <si>
    <t>Sur le terrain, comment tu t'y prends pour « réaliser un diagnostic initial transition alimentaire » et quelles preuves tu gardes ?</t>
  </si>
  <si>
    <t>Pilotage / diagnostic / indicateurs — Dans une situation réelle de restauration collective, comment piloter « réaliser un diagnostic initial transition alimentaire » sans se limiter à une intention générale ?</t>
  </si>
  <si>
    <t>Commentaire formateur — Faire vérifier la cohérence avec le PMS avant toute modification d'organisation. Relancer avec une situation réelle de cuisine, self, achat ou livraison si la réponse reste théorique.</t>
  </si>
  <si>
    <t>Je trie → je réduis → je montre</t>
  </si>
  <si>
    <t>RÉDUIRE→TRIER→RÉEMPLOYER→TRACER</t>
  </si>
  <si>
    <t>Réponse CFA attendue : pour mettre en cohérence transition et PMS, je regarde d'abord transition, PMS, hygiène. Ensuite je fais le contrôle prévu, je note la preuve utile, j'alerte le responsable si quelque chose ne va pas et je garde une trace simple : menu, facture, pesée, fiche recette ou photo selon le cas.</t>
  </si>
  <si>
    <t>Réponse PRO attendue : pour mettre en cohérence transition et PMS, je pars d'un diagnostic documenté, je vérifie transition; PMS; hygiène; contenants; don.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</si>
  <si>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mettre en cohérence transition et PMS » avec des gestes de terrain : ne pas opposer écologie et hygiène : les deux doivent fonctionner ensemble. Donner au moins une preuve simple : facture, menu, fiche recette, pesée, photo, étiquette ou tableau de suivi.</t>
  </si>
  <si>
    <t>Consigne PRO — Traiter « mettre en cohérence transition et PMS » en responsable de restauration collective : articuler réduction déchets, sécurité sanitaire, traçabilité et organisation PMS. Réponse attendue structurée en 4 temps : diagnostic, action, preuve, correction.</t>
  </si>
  <si>
    <t>Sur le terrain, comment tu t'y prends pour « mettre en cohérence transition et PMS » et quelles preuves tu gardes ?</t>
  </si>
  <si>
    <t>Déchets / plastique / contenants — Dans une situation réelle de restauration collective, comment piloter « mettre en cohérence transition et PMS » sans se limiter à une intention générale ?</t>
  </si>
  <si>
    <t>Commentaire formateur — Demander une action corrective quand le bac est contaminé. Relancer avec une situation réelle de cuisine, self, achat ou livraison si la réponse reste théorique.</t>
  </si>
  <si>
    <t>Réponse CFA attendue : pour prévenir contamination du tri par mauvais geste, je regarde d'abord contamination tri, mauvais geste, signalétique. Ensuite je fais le contrôle prévu, je note la preuve utile, j'alerte le responsable si quelque chose ne va pas et je garde une trace simple : menu, facture, pesée, fiche recette ou photo selon le cas.</t>
  </si>
  <si>
    <t>Réponse PRO attendue : pour prévenir contamination du tri par mauvais geste, je pars d'un diagnostic documenté, je vérifie contamination tri; mauvais geste; signalétique; formation; contrôle.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</si>
  <si>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prévenir contamination du tri par mauvais geste » avec des gestes de terrain : corriger les mauvais gestes qui salissent le tri. Donner au moins une preuve simple : facture, menu, fiche recette, pesée, photo, étiquette ou tableau de suivi.</t>
  </si>
  <si>
    <t>Consigne PRO — Traiter « prévenir contamination du tri par mauvais geste » en responsable de restauration collective : prévenir contamination du tri par formation, affichage, contrôle et correction. Réponse attendue structurée en 4 temps : diagnostic, action, preuve, correction.</t>
  </si>
  <si>
    <t>Sur le terrain, comment tu t'y prends pour « prévenir contamination du tri par mauvais geste » et quelles preuves tu gardes ?</t>
  </si>
  <si>
    <t>Déchets / plastique / contenants — Dans une situation réelle de restauration collective, comment piloter « prévenir contamination du tri par mauvais geste » sans se limiter à une intention générale ?</t>
  </si>
  <si>
    <t>Commentaire formateur — Faire comparer des pesées avant/après, pas une impression visuelle. Relancer avec une situation réelle de cuisine, self, achat ou livraison si la réponse reste théorique.</t>
  </si>
  <si>
    <t>Réponse CFA attendue : pour suivre poids de biodéchets après action menu, je regarde d'abord poids biodéchets, action menu, mesure. Ensuite je fais le contrôle prévu, je note la preuve utile, j'alerte le responsable si quelque chose ne va pas et je garde une trace simple : menu, facture, pesée, fiche recette ou photo selon le cas.</t>
  </si>
  <si>
    <t>Réponse PRO attendue : pour suivre poids de biodéchets après action menu, je pars d'un diagnostic documenté, je vérifie poids biodéchets; action menu; mesure; comparaison; objectif.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</si>
  <si>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suivre poids de biodéchets après action menu » avec des gestes de terrain : peser les biodéchets pour voir si l'action réduit vraiment les déchets. Donner au moins une preuve simple : facture, menu, fiche recette, pesée, photo, étiquette ou tableau de suivi.</t>
  </si>
  <si>
    <t>Consigne PRO — Traiter « suivre poids de biodéchets après action menu » en responsable de restauration collective : suivre poids de biodéchets avant/après action menu ou service. Réponse attendue structurée en 4 temps : diagnostic, action, preuve, correction.</t>
  </si>
  <si>
    <t>Sur le terrain, comment tu t'y prends pour « suivre poids de biodéchets après action menu » et quelles preuves tu gardes ?</t>
  </si>
  <si>
    <t>Déchets / plastique / contenants — Dans une situation réelle de restauration collective, comment piloter « suivre poids de biodéchets après action menu » sans se limiter à une intention générale ?</t>
  </si>
  <si>
    <t>Commentaire formateur — Exiger une solution qui évite surconsommation et contamination au service. Relancer avec une situation réelle de cuisine, self, achat ou livraison si la réponse reste théorique.</t>
  </si>
  <si>
    <t>Réponse CFA attendue : pour remplacer dosettes individuelles par service raisonné, je regarde d'abord dosettes individuelles, service raisonné, vrac maîtrisé. Ensuite je fais le contrôle prévu, je note la preuve utile, j'alerte le responsable si quelque chose ne va pas et je garde une trace simple : menu, facture, pesée, fiche recette ou photo selon le cas.</t>
  </si>
  <si>
    <t>Réponse PRO attendue : pour remplacer dosettes individuelles par service raisonné, je pars d'un diagnostic documenté, je vérifie dosettes individuelles; service raisonné; vrac maîtrisé; portion; hygiène.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</si>
  <si>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remplacer dosettes individuelles par service raisonné » avec des gestes de terrain : remplacer les petites doses individuelles par un service propre et maîtrisé. Donner au moins une preuve simple : facture, menu, fiche recette, pesée, photo, étiquette ou tableau de suivi.</t>
  </si>
  <si>
    <t>Consigne PRO — Traiter « remplacer dosettes individuelles par service raisonné » en responsable de restauration collective : remplacer dosettes par distribution contrôlée en limitant hygiène, surconsommation et gaspillage. Réponse attendue structurée en 4 temps : diagnostic, action, preuve, correction.</t>
  </si>
  <si>
    <t>Sur le terrain, comment tu t'y prends pour « remplacer dosettes individuelles par service raisonné » et quelles preuves tu gardes ?</t>
  </si>
  <si>
    <t>Déchets / plastique / contenants — Dans une situation réelle de restauration collective, comment piloter « remplacer dosettes individuelles par service raisonné » sans se limiter à une intention générale ?</t>
  </si>
  <si>
    <t>Commentaire formateur — Contrôler l'impact organisationnel du réemployable sur plonge et stockage. Relancer avec une situation réelle de cuisine, self, achat ou livraison si la réponse reste théorique.</t>
  </si>
  <si>
    <t>Réponse CFA attendue : pour adapter lavage face aux contenants réutilisables, je regarde d'abord lavage, contenants réutilisables, lave-vaisselle. Ensuite je fais le contrôle prévu, je note la preuve utile, j'alerte le responsable si quelque chose ne va pas et je garde une trace simple : menu, facture, pesée, fiche recette ou photo selon le cas.</t>
  </si>
  <si>
    <t>Réponse PRO attendue : pour adapter lavage face aux contenants réutilisables, je pars d'un diagnostic documenté, je vérifie lavage; contenants réutilisables; lave-vaisselle; charge; temps.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</si>
  <si>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adapter lavage face aux contenants réutilisables » avec des gestes de terrain : prévoir le lavage et le rangement quand on utilise du réemployable. Donner au moins une preuve simple : facture, menu, fiche recette, pesée, photo, étiquette ou tableau de suivi.</t>
  </si>
  <si>
    <t>Consigne PRO — Traiter « adapter lavage face aux contenants réutilisables » en responsable de restauration collective : dimensionner lavage, temps agent, produits, stockage et rotation des contenants réutilisables. Réponse attendue structurée en 4 temps : diagnostic, action, preuve, correction.</t>
  </si>
  <si>
    <t>Sur le terrain, comment tu t'y prends pour « adapter lavage face aux contenants réutilisables » et quelles preuves tu gardes ?</t>
  </si>
  <si>
    <t>Déchets / plastique / contenants — Dans une situation réelle de restauration collective, comment piloter « adapter lavage face aux contenants réutilisables » sans se limiter à une intention générale ?</t>
  </si>
  <si>
    <t>Commentaire formateur — Faire observer le flux au self ; la signalétique seule ne garantit pas le tri. Relancer avec une situation réelle de cuisine, self, achat ou livraison si la réponse reste théorique.</t>
  </si>
  <si>
    <t>Réponse CFA attendue : pour séparer déchets alimentaires et emballages au self, je regarde d'abord déchets alimentaires, emballages, self. Ensuite je fais le contrôle prévu, je note la preuve utile, j'alerte le responsable si quelque chose ne va pas et je garde une trace simple : menu, facture, pesée, fiche recette ou photo selon le cas.</t>
  </si>
  <si>
    <t>Réponse PRO attendue : pour séparer déchets alimentaires et emballages au self, je pars d'un diagnostic documenté, je vérifie déchets alimentaires; emballages; self; signalétique; table de tri.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</si>
  <si>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séparer déchets alimentaires et emballages au self » avec des gestes de terrain : aider les convives à séparer restes, emballages et erreurs de tri. Donner au moins une preuve simple : facture, menu, fiche recette, pesée, photo, étiquette ou tableau de suivi.</t>
  </si>
  <si>
    <t>Consigne PRO — Traiter « séparer déchets alimentaires et emballages au self » en responsable de restauration collective : séparer flux au self : restes alimentaires, emballages, serviettes, erreurs et contrôle. Réponse attendue structurée en 4 temps : diagnostic, action, preuve, correction.</t>
  </si>
  <si>
    <t>Sur le terrain, comment tu t'y prends pour « séparer déchets alimentaires et emballages au self » et quelles preuves tu gardes ?</t>
  </si>
  <si>
    <t>Déchets / plastique / contenants — Dans une situation réelle de restauration collective, comment piloter « séparer déchets alimentaires et emballages au self » sans se limiter à une intention générale ?</t>
  </si>
  <si>
    <t>Commentaire formateur — Relancer sur l'emplacement des bacs et le risque hygiène en zone de production. Relancer avec une situation réelle de cuisine, self, achat ou livraison si la réponse reste théorique.</t>
  </si>
  <si>
    <t>Réponse CFA attendue : pour organiser tri biodéchets en cuisine, je regarde d'abord biodéchets, tri, cuisine. Ensuite je fais le contrôle prévu, je note la preuve utile, j'alerte le responsable si quelque chose ne va pas et je garde une trace simple : menu, facture, pesée, fiche recette ou photo selon le cas.</t>
  </si>
  <si>
    <t>Réponse PRO attendue : pour organiser tri biodéchets en cuisine, je pars d'un diagnostic documenté, je vérifie biodéchets; tri; cuisine; bac; formation.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</si>
  <si>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organiser tri biodéchets en cuisine » avec des gestes de terrain : mettre les biodéchets dans le bon bac sans gêner la production. Donner au moins une preuve simple : facture, menu, fiche recette, pesée, photo, étiquette ou tableau de suivi.</t>
  </si>
  <si>
    <t>Consigne PRO — Traiter « organiser tri biodéchets en cuisine » en responsable de restauration collective : organiser tri biodéchets en cuisine avec zone, bac, signalétique, fréquence et hygiène. Réponse attendue structurée en 4 temps : diagnostic, action, preuve, correction.</t>
  </si>
  <si>
    <t>Sur le terrain, comment tu t'y prends pour « organiser tri biodéchets en cuisine » et quelles preuves tu gardes ?</t>
  </si>
  <si>
    <t>Déchets / plastique / contenants — Dans une situation réelle de restauration collective, comment piloter « organiser tri biodéchets en cuisine » sans se limiter à une intention générale ?</t>
  </si>
  <si>
    <t>Commentaire formateur — Demander une preuve de réduction : volume, nombre d'emballages ou fréquence. Relancer avec une situation réelle de cuisine, self, achat ou livraison si la réponse reste théorique.</t>
  </si>
  <si>
    <t>Réponse CFA attendue : pour réduire emballages fournisseurs, je regarde d'abord emballages fournisseurs, vrac, conditionnement. Ensuite je fais le contrôle prévu, je note la preuve utile, j'alerte le responsable si quelque chose ne va pas et je garde une trace simple : menu, facture, pesée, fiche recette ou photo selon le cas.</t>
  </si>
  <si>
    <t>Réponse PRO attendue : pour réduire emballages fournisseurs, je pars d'un diagnostic documenté, je vérifie emballages fournisseurs; vrac; conditionnement; consigne; livraison.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</si>
  <si>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réduire emballages fournisseurs » avec des gestes de terrain : demander moins d'emballages au fournisseur et regarder ce qui change. Donner au moins une preuve simple : facture, menu, fiche recette, pesée, photo, étiquette ou tableau de suivi.</t>
  </si>
  <si>
    <t>Consigne PRO — Traiter « réduire emballages fournisseurs » en responsable de restauration collective : négocier réduction d'emballages avec fournisseurs et mesurer le volume évité. Réponse attendue structurée en 4 temps : diagnostic, action, preuve, correction.</t>
  </si>
  <si>
    <t>Sur le terrain, comment tu t'y prends pour « réduire emballages fournisseurs » et quelles preuves tu gardes ?</t>
  </si>
  <si>
    <t>Déchets / plastique / contenants — Dans une situation réelle de restauration collective, comment piloter « réduire emballages fournisseurs » sans se limiter à une intention générale ?</t>
  </si>
  <si>
    <t>Commentaire formateur — Vérifier la compatibilité terrain : lavage, stockage, transport et poids manipulé. Relancer avec une situation réelle de cuisine, self, achat ou livraison si la réponse reste théorique.</t>
  </si>
  <si>
    <t>Réponse CFA attendue : pour choisir contenants réemployables compatibles production, je regarde d'abord contenants réemployables, production, lavage. Ensuite je fais le contrôle prévu, je note la preuve utile, j'alerte le responsable si quelque chose ne va pas et je garde une trace simple : menu, facture, pesée, fiche recette ou photo selon le cas.</t>
  </si>
  <si>
    <t>Réponse PRO attendue : pour choisir contenants réemployables compatibles production, je pars d'un diagnostic documenté, je vérifie contenants réemployables; production; lavage; stockage; transport.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</si>
  <si>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choisir contenants réemployables compatibles production » avec des gestes de terrain : vérifier si le contenant réutilisable passe en cuisine, au lavage et au stockage. Donner au moins une preuve simple : facture, menu, fiche recette, pesée, photo, étiquette ou tableau de suivi.</t>
  </si>
  <si>
    <t>Consigne PRO — Traiter « choisir contenants réemployables compatibles production » en responsable de restauration collective : choisir un contenant réemployable compatible cuisson, transport, lavage, stockage et ergonomie. Réponse attendue structurée en 4 temps : diagnostic, action, preuve, correction.</t>
  </si>
  <si>
    <t>Sur le terrain, comment tu t'y prends pour « choisir contenants réemployables compatibles production » et quelles preuves tu gardes ?</t>
  </si>
  <si>
    <t>Déchets / plastique / contenants — Dans une situation réelle de restauration collective, comment piloter « choisir contenants réemployables compatibles production » sans se limiter à une intention générale ?</t>
  </si>
  <si>
    <t>Commentaire formateur — Faire citer un usage plastique précis et une alternative testable. Relancer avec une situation réelle de cuisine, self, achat ou livraison si la réponse reste théorique.</t>
  </si>
  <si>
    <t>Réponse CFA attendue : pour sortir progressivement des plastiques jetables, je regarde d'abord plastiques jetables, réduction, substitution. Ensuite je fais le contrôle prévu, je note la preuve utile, j'alerte le responsable si quelque chose ne va pas et je garde une trace simple : menu, facture, pesée, fiche recette ou photo selon le cas.</t>
  </si>
  <si>
    <t>Réponse PRO attendue : pour sortir progressivement des plastiques jetables, je pars d'un diagnostic documenté, je vérifie plastiques jetables; réduction; substitution; lavable; stock.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</si>
  <si>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sortir progressivement des plastiques jetables » avec des gestes de terrain : repérer les plastiques jetables utilisés et proposer une solution pratique. Donner au moins une preuve simple : facture, menu, fiche recette, pesée, photo, étiquette ou tableau de suivi.</t>
  </si>
  <si>
    <t>Consigne PRO — Traiter « sortir progressivement des plastiques jetables » en responsable de restauration collective : identifier usages plastiques, priorité de suppression, alternative et contrainte de service. Réponse attendue structurée en 4 temps : diagnostic, action, preuve, correction.</t>
  </si>
  <si>
    <t>Sur le terrain, comment tu t'y prends pour « sortir progressivement des plastiques jetables » et quelles preuves tu gardes ?</t>
  </si>
  <si>
    <t>Déchets / plastique / contenants — Dans une situation réelle de restauration collective, comment piloter « sortir progressivement des plastiques jetables » sans se limiter à une intention générale ?</t>
  </si>
  <si>
    <t>Commentaire formateur — Valider seulement si la comparaison avant/après garde le même périmètre. Relancer avec une situation réelle de cuisine, self, achat ou livraison si la réponse reste théorique.</t>
  </si>
  <si>
    <t>Je pèse → je comprends → je corrige</t>
  </si>
  <si>
    <t>PESER→ANALYSER→AJUSTER→MESURER</t>
  </si>
  <si>
    <t>Réponse CFA attendue : pour suivre l'effet d'une action anti-gaspi, je regarde d'abord action anti-gaspi, avant après, indicateur. Ensuite je fais le contrôle prévu, je note la preuve utile, j'alerte le responsable si quelque chose ne va pas et je garde une trace simple : menu, facture, pesée, fiche recette ou photo selon le cas.</t>
  </si>
  <si>
    <t>Réponse PRO attendue : pour suivre l'effet d'une action anti-gaspi, je pars d'un diagnostic documenté, je vérifie action anti-gaspi; avant après; indicateur; pesée; objectif.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</si>
  <si>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suivre l'effet d'une action anti-gaspi » avec des gestes de terrain : mesurer de la même façon avant et après pour voir si l'action marche. Donner au moins une preuve simple : facture, menu, fiche recette, pesée, photo, étiquette ou tableau de suivi.</t>
  </si>
  <si>
    <t>Consigne PRO — Traiter « suivre l'effet d'une action anti-gaspi » en responsable de restauration collective : comparer avant/après avec même périmètre de mesure et décision de correction. Réponse attendue structurée en 4 temps : diagnostic, action, preuve, correction.</t>
  </si>
  <si>
    <t>Sur le terrain, comment tu t'y prends pour « suivre l'effet d'une action anti-gaspi » et quelles preuves tu gardes ?</t>
  </si>
  <si>
    <t>Gaspillage / pesées / grammages — Dans une situation réelle de restauration collective, comment piloter « suivre l'effet d'une action anti-gaspi » sans se limiter à une intention générale ?</t>
  </si>
  <si>
    <t>Commentaire formateur — Demander un calcul simple en kg et en euros pour objectiver l'enjeu. Relancer avec une situation réelle de cuisine, self, achat ou livraison si la réponse reste théorique.</t>
  </si>
  <si>
    <t>Réponse CFA attendue : pour calculer coût du gaspillage alimentaire, je regarde d'abord coût gaspillage, denrées, temps. Ensuite je fais le contrôle prévu, je note la preuve utile, j'alerte le responsable si quelque chose ne va pas et je garde une trace simple : menu, facture, pesée, fiche recette ou photo selon le cas.</t>
  </si>
  <si>
    <t>Réponse PRO attendue : pour calculer coût du gaspillage alimentaire, je pars d'un diagnostic documenté, je vérifie coût gaspillage; denrées; temps; énergie; déchets.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</si>
  <si>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calculer coût du gaspillage alimentaire » avec des gestes de terrain : transformer les kilos jetés en coût pour comprendre l'impact. Donner au moins une preuve simple : facture, menu, fiche recette, pesée, photo, étiquette ou tableau de suivi.</t>
  </si>
  <si>
    <t>Consigne PRO — Traiter « calculer coût du gaspillage alimentaire » en responsable de restauration collective : calculer coût matière du gaspillage et le traduire en indicateur compréhensible. Réponse attendue structurée en 4 temps : diagnostic, action, preuve, correction.</t>
  </si>
  <si>
    <t>Sur le terrain, comment tu t'y prends pour « calculer coût du gaspillage alimentaire » et quelles preuves tu gardes ?</t>
  </si>
  <si>
    <t>Gaspillage / pesées / grammages — Dans une situation réelle de restauration collective, comment piloter « calculer coût du gaspillage alimentaire » sans se limiter à une intention générale ?</t>
  </si>
  <si>
    <t>Commentaire formateur — Faire observer les erreurs de tri ; une table de tri seule ne suffit pas. Relancer avec une situation réelle de cuisine, self, achat ou livraison si la réponse reste théorique.</t>
  </si>
  <si>
    <t>Réponse CFA attendue : pour mettre une table de tri pédagogique, je regarde d'abord table de tri, pédagogie, déchets. Ensuite je fais le contrôle prévu, je note la preuve utile, j'alerte le responsable si quelque chose ne va pas et je garde une trace simple : menu, facture, pesée, fiche recette ou photo selon le cas.</t>
  </si>
  <si>
    <t>Réponse PRO attendue : pour mettre une table de tri pédagogique, je pars d'un diagnostic documenté, je vérifie table de tri; pédagogie; déchets; convives; mesure.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</si>
  <si>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mettre une table de tri pédagogique » avec des gestes de terrain : aider les convives à trier avec des bacs et des consignes simples. Donner au moins une preuve simple : facture, menu, fiche recette, pesée, photo, étiquette ou tableau de suivi.</t>
  </si>
  <si>
    <t>Consigne PRO — Traiter « mettre une table de tri pédagogique » en responsable de restauration collective : installer une table de tri lisible avec flux séparés, consignes et mesure des erreurs. Réponse attendue structurée en 4 temps : diagnostic, action, preuve, correction.</t>
  </si>
  <si>
    <t>Sur le terrain, comment tu t'y prends pour « mettre une table de tri pédagogique » et quelles preuves tu gardes ?</t>
  </si>
  <si>
    <t>Gaspillage / pesées / grammages — Dans une situation réelle de restauration collective, comment piloter « mettre une table de tri pédagogique » sans se limiter à une intention générale ?</t>
  </si>
  <si>
    <t>Commentaire formateur — Exiger la référence au PMS avant toute valorisation d'excédents. Relancer avec une situation réelle de cuisine, self, achat ou livraison si la réponse reste théorique.</t>
  </si>
  <si>
    <t>Réponse CFA attendue : pour valoriser les excédents sans risque sanitaire, je regarde d'abord excédents, refroidissement, DLC. Ensuite je fais le contrôle prévu, je note la preuve utile, j'alerte le responsable si quelque chose ne va pas et je garde une trace simple : menu, facture, pesée, fiche recette ou photo selon le cas.</t>
  </si>
  <si>
    <t>Réponse PRO attendue : pour valoriser les excédents sans risque sanitaire, je pars d'un diagnostic documenté, je vérifie excédents; refroidissement; DLC; traçabilité; don.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</si>
  <si>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valoriser les excédents sans risque sanitaire » avec des gestes de terrain : réutiliser un excédent seulement si l'hygiène et la traçabilité sont correctes. Donner au moins une preuve simple : facture, menu, fiche recette, pesée, photo, étiquette ou tableau de suivi.</t>
  </si>
  <si>
    <t>Consigne PRO — Traiter « valoriser les excédents sans risque sanitaire » en responsable de restauration collective : valoriser les excédents en respectant refroidissement, durée, traçabilité et PMS. Réponse attendue structurée en 4 temps : diagnostic, action, preuve, correction.</t>
  </si>
  <si>
    <t>Sur le terrain, comment tu t'y prends pour « valoriser les excédents sans risque sanitaire » et quelles preuves tu gardes ?</t>
  </si>
  <si>
    <t>Gaspillage / pesées / grammages — Dans une situation réelle de restauration collective, comment piloter « valoriser les excédents sans risque sanitaire » sans se limiter à une intention générale ?</t>
  </si>
  <si>
    <t>Commentaire formateur — Relancer sur effectifs prévisionnels : l'anti-gaspi commence avant la production. Relancer avec une situation réelle de cuisine, self, achat ou livraison si la réponse reste théorique.</t>
  </si>
  <si>
    <t>Réponse CFA attendue : pour utiliser réservation ou prévision d'effectifs, je regarde d'abord prévision effectifs, réservation, commande. Ensuite je fais le contrôle prévu, je note la preuve utile, j'alerte le responsable si quelque chose ne va pas et je garde une trace simple : menu, facture, pesée, fiche recette ou photo selon le cas.</t>
  </si>
  <si>
    <t>Réponse PRO attendue : pour utiliser réservation ou prévision d'effectifs, je pars d'un diagnostic documenté, je vérifie prévision effectifs; réservation; commande; production; écart.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</si>
  <si>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utiliser réservation ou prévision d'effectifs » avec des gestes de terrain : prévoir les quantités avec les effectifs réels et les habitudes. Donner au moins une preuve simple : facture, menu, fiche recette, pesée, photo, étiquette ou tableau de suivi.</t>
  </si>
  <si>
    <t>Consigne PRO — Traiter « utiliser réservation ou prévision d'effectifs » en responsable de restauration collective : croiser effectifs prévus, réservations, absences et historique de consommation. Réponse attendue structurée en 4 temps : diagnostic, action, preuve, correction.</t>
  </si>
  <si>
    <t>Sur le terrain, comment tu t'y prends pour « utiliser réservation ou prévision d'effectifs » et quelles preuves tu gardes ?</t>
  </si>
  <si>
    <t>Gaspillage / pesées / grammages — Dans une situation réelle de restauration collective, comment piloter « utiliser réservation ou prévision d'effectifs » sans se limiter à une intention générale ?</t>
  </si>
  <si>
    <t>Commentaire formateur — Demander une hypothèse testable et une correction liée à la cause observée. Relancer avec une situation réelle de cuisine, self, achat ou livraison si la réponse reste théorique.</t>
  </si>
  <si>
    <t>Réponse CFA attendue : pour analyser un plat fortement gaspillé, je regarde d'abord plat gaspillé, analyse, recette. Ensuite je fais le contrôle prévu, je note la preuve utile, j'alerte le responsable si quelque chose ne va pas et je garde une trace simple : menu, facture, pesée, fiche recette ou photo selon le cas.</t>
  </si>
  <si>
    <t>Réponse PRO attendue : pour analyser un plat fortement gaspillé, je pars d'un diagnostic documenté, je vérifie plat gaspillé; analyse; recette; goût; texture.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</si>
  <si>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analyser un plat fortement gaspillé » avec des gestes de terrain : chercher pourquoi un plat revient beaucoup : goût, cuisson, portion ou présentation. Donner au moins une preuve simple : facture, menu, fiche recette, pesée, photo, étiquette ou tableau de suivi.</t>
  </si>
  <si>
    <t>Consigne PRO — Traiter « analyser un plat fortement gaspillé » en responsable de restauration collective : analyser une recette gaspillée : goût, cuisson, portion, présentation, horaire et population. Réponse attendue structurée en 4 temps : diagnostic, action, preuve, correction.</t>
  </si>
  <si>
    <t>Sur le terrain, comment tu t'y prends pour « analyser un plat fortement gaspillé » et quelles preuves tu gardes ?</t>
  </si>
  <si>
    <t>Gaspillage / pesées / grammages — Dans une situation réelle de restauration collective, comment piloter « analyser un plat fortement gaspillé » sans se limiter à une intention générale ?</t>
  </si>
  <si>
    <t>Commentaire formateur — Faire chercher la cause du gaspillage pain avant de proposer une solution. Relancer avec une situation réelle de cuisine, self, achat ou livraison si la réponse reste théorique.</t>
  </si>
  <si>
    <t>Réponse CFA attendue : pour réduire gaspillage du pain, je regarde d'abord pain, gaspillage, distribution. Ensuite je fais le contrôle prévu, je note la preuve utile, j'alerte le responsable si quelque chose ne va pas et je garde une trace simple : menu, facture, pesée, fiche recette ou photo selon le cas.</t>
  </si>
  <si>
    <t>Réponse PRO attendue : pour réduire gaspillage du pain, je pars d'un diagnostic documenté, je vérifie pain; gaspillage; distribution; quantité; fin de service.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</si>
  <si>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réduire gaspillage du pain » avec des gestes de terrain : regarder quand et pourquoi le pain est jeté. Donner au moins une preuve simple : facture, menu, fiche recette, pesée, photo, étiquette ou tableau de suivi.</t>
  </si>
  <si>
    <t>Consigne PRO — Traiter « réduire gaspillage du pain » en responsable de restauration collective : mesurer pain sorti, pain consommé, restes et effet des modalités de distribution. Réponse attendue structurée en 4 temps : diagnostic, action, preuve, correction.</t>
  </si>
  <si>
    <t>Sur le terrain, comment tu t'y prends pour « réduire gaspillage du pain » et quelles preuves tu gardes ?</t>
  </si>
  <si>
    <t>Gaspillage / pesées / grammages — Dans une situation réelle de restauration collective, comment piloter « réduire gaspillage du pain » sans se limiter à une intention générale ?</t>
  </si>
  <si>
    <t>Commentaire formateur — Vérifier que la baisse de grammage ne dégrade pas l'équilibre alimentaire. Relancer avec une situation réelle de cuisine, self, achat ou livraison si la réponse reste théorique.</t>
  </si>
  <si>
    <t>Réponse CFA attendue : pour adapter grammage selon âge et consommation réelle, je regarde d'abord grammage, âge, consommation réelle. Ensuite je fais le contrôle prévu, je note la preuve utile, j'alerte le responsable si quelque chose ne va pas et je garde une trace simple : menu, facture, pesée, fiche recette ou photo selon le cas.</t>
  </si>
  <si>
    <t>Réponse PRO attendue : pour adapter grammage selon âge et consommation réelle, je pars d'un diagnostic documenté, je vérifie grammage; âge; consommation réelle; portion; surplus.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</si>
  <si>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adapter grammage selon âge et consommation réelle » avec des gestes de terrain : adapter les quantités selon l'âge et ce qui est vraiment mangé. Donner au moins une preuve simple : facture, menu, fiche recette, pesée, photo, étiquette ou tableau de suivi.</t>
  </si>
  <si>
    <t>Consigne PRO — Traiter « adapter grammage selon âge et consommation réelle » en responsable de restauration collective : ajuster grammages avec données de consommation, âge, menu et contraintes nutritionnelles. Réponse attendue structurée en 4 temps : diagnostic, action, preuve, correction.</t>
  </si>
  <si>
    <t>Sur le terrain, comment tu t'y prends pour « adapter grammage selon âge et consommation réelle » et quelles preuves tu gardes ?</t>
  </si>
  <si>
    <t>Gaspillage / pesées / grammages — Dans une situation réelle de restauration collective, comment piloter « adapter grammage selon âge et consommation réelle » sans se limiter à une intention générale ?</t>
  </si>
  <si>
    <t>Commentaire formateur — Refuser les moyennes globales qui mélangent production, service et retour plateaux. Relancer avec une situation réelle de cuisine, self, achat ou livraison si la réponse reste théorique.</t>
  </si>
  <si>
    <t>Réponse CFA attendue : pour distinguer pertes de préparation et retours plateaux, je regarde d'abord pertes préparation, retours plateaux, tri. Ensuite je fais le contrôle prévu, je note la preuve utile, j'alerte le responsable si quelque chose ne va pas et je garde une trace simple : menu, facture, pesée, fiche recette ou photo selon le cas.</t>
  </si>
  <si>
    <t>Réponse PRO attendue : pour distinguer pertes de préparation et retours plateaux, je pars d'un diagnostic documenté, je vérifie pertes préparation; retours plateaux; tri; mesure; cause.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</si>
  <si>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distinguer pertes de préparation et retours plateaux » avec des gestes de terrain : ne pas mélanger ce qui est perdu en cuisine avec ce qui revient des plateaux. Donner au moins une preuve simple : facture, menu, fiche recette, pesée, photo, étiquette ou tableau de suivi.</t>
  </si>
  <si>
    <t>Consigne PRO — Traiter « distinguer pertes de préparation et retours plateaux » en responsable de restauration collective : séparer pertes de production, invendus, retours plateaux et déchets non alimentaires. Réponse attendue structurée en 4 temps : diagnostic, action, preuve, correction.</t>
  </si>
  <si>
    <t>Sur le terrain, comment tu t'y prends pour « distinguer pertes de préparation et retours plateaux » et quelles preuves tu gardes ?</t>
  </si>
  <si>
    <t>Gaspillage / pesées / grammages — Dans une situation réelle de restauration collective, comment piloter « distinguer pertes de préparation et retours plateaux » sans se limiter à une intention générale ?</t>
  </si>
  <si>
    <t>Commentaire formateur — Faire préciser où, quand et comment on pèse ; sinon l'indicateur n'est pas exploitable. Relancer avec une situation réelle de cuisine, self, achat ou livraison si la réponse reste théorique.</t>
  </si>
  <si>
    <t>Réponse CFA attendue : pour mettre en place une pesée par composante, je regarde d'abord pesée, composante, entrée. Ensuite je fais le contrôle prévu, je note la preuve utile, j'alerte le responsable si quelque chose ne va pas et je garde une trace simple : menu, facture, pesée, fiche recette ou photo selon le cas.</t>
  </si>
  <si>
    <t>Réponse PRO attendue : pour mettre en place une pesée par composante, je pars d'un diagnostic documenté, je vérifie pesée; composante; entrée; plat; garniture.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</si>
  <si>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mettre en place une pesée par composante » avec des gestes de terrain : peser séparément entrée, plat, pain ou dessert pour savoir ce qui part à la poubelle. Donner au moins une preuve simple : facture, menu, fiche recette, pesée, photo, étiquette ou tableau de suivi.</t>
  </si>
  <si>
    <t>Consigne PRO — Traiter « mettre en place une pesée par composante » en responsable de restauration collective : définir une méthode de pesée par composante, période, convive et point de collecte. Réponse attendue structurée en 4 temps : diagnostic, action, preuve, correction.</t>
  </si>
  <si>
    <t>Sur le terrain, comment tu t'y prends pour « mettre en place une pesée par composante » et quelles preuves tu gardes ?</t>
  </si>
  <si>
    <t>Gaspillage / pesées / grammages — Dans une situation réelle de restauration collective, comment piloter « mettre en place une pesée par composante » sans se limiter à une intention générale ?</t>
  </si>
  <si>
    <t>Commentaire formateur — Valider seulement si la dégustation comporte critères et décision exploitable. Relancer avec une situation réelle de cuisine, self, achat ou livraison si la réponse reste théorique.</t>
  </si>
  <si>
    <t>Menu équilibré → portion juste</t>
  </si>
  <si>
    <t>MENU→FRÉQUENCE→GRAMMAGE→VALIDATION</t>
  </si>
  <si>
    <t>Réponse CFA attendue : pour organiser dégustation avant généralisation menu, je regarde d'abord dégustation, échantillon, retour convives. Ensuite je fais le contrôle prévu, je note la preuve utile, j'alerte le responsable si quelque chose ne va pas et je garde une trace simple : menu, facture, pesée, fiche recette ou photo selon le cas.</t>
  </si>
  <si>
    <t>Réponse PRO attendue : pour organiser dégustation avant généralisation menu, je pars d'un diagnostic documenté, je vérifie dégustation; échantillon; retour convives; ajustement; fiche essai.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</si>
  <si>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organiser dégustation avant généralisation menu » avec des gestes de terrain : faire goûter avant de mettre le plat partout au menu. Donner au moins une preuve simple : facture, menu, fiche recette, pesée, photo, étiquette ou tableau de suivi.</t>
  </si>
  <si>
    <t>Consigne PRO — Traiter « organiser dégustation avant généralisation menu » en responsable de restauration collective : organiser une dégustation test avec critères, panel, correction et décision. Réponse attendue structurée en 4 temps : diagnostic, action, preuve, correction.</t>
  </si>
  <si>
    <t>Sur le terrain, comment tu t'y prends pour « organiser dégustation avant généralisation menu » et quelles preuves tu gardes ?</t>
  </si>
  <si>
    <t>Nutrition / qualité repas — Dans une situation réelle de restauration collective, comment piloter « organiser dégustation avant généralisation menu » sans se limiter à une intention générale ?</t>
  </si>
  <si>
    <t>Commentaire formateur — Demander les rubriques indispensables de la fiche technique. Relancer avec une situation réelle de cuisine, self, achat ou livraison si la réponse reste théorique.</t>
  </si>
  <si>
    <t>Réponse CFA attendue : pour documenter les fiches techniques de recettes transition, je regarde d'abord fiche technique, ingrédients, grammage. Ensuite je fais le contrôle prévu, je note la preuve utile, j'alerte le responsable si quelque chose ne va pas et je garde une trace simple : menu, facture, pesée, fiche recette ou photo selon le cas.</t>
  </si>
  <si>
    <t>Réponse PRO attendue : pour documenter les fiches techniques de recettes transition, je pars d'un diagnostic documenté, je vérifie fiche technique; ingrédients; grammage; allergènes; coût.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</si>
  <si>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documenter les fiches techniques de recettes transition » avec des gestes de terrain : remplir une fiche recette claire pour refaire le plat de la même façon. Donner au moins une preuve simple : facture, menu, fiche recette, pesée, photo, étiquette ou tableau de suivi.</t>
  </si>
  <si>
    <t>Consigne PRO — Traiter « documenter les fiches techniques de recettes transition » en responsable de restauration collective : documenter fiche technique : ingrédients, grammages, allergènes, coût et protocole. Réponse attendue structurée en 4 temps : diagnostic, action, preuve, correction.</t>
  </si>
  <si>
    <t>Sur le terrain, comment tu t'y prends pour « documenter les fiches techniques de recettes transition » et quelles preuves tu gardes ?</t>
  </si>
  <si>
    <t>Nutrition / qualité repas — Dans une situation réelle de restauration collective, comment piloter « documenter les fiches techniques de recettes transition » sans se limiter à une intention générale ?</t>
  </si>
  <si>
    <t>Commentaire formateur — Faire préciser comment conserver moelleux, sauce, assaisonnement et satisfaction. Relancer avec une situation réelle de cuisine, self, achat ou livraison si la réponse reste théorique.</t>
  </si>
  <si>
    <t>Réponse CFA attendue : pour maintenir qualité gustative en réduisant viande, je regarde d'abord réduction viande, goût, assaisonnement. Ensuite je fais le contrôle prévu, je note la preuve utile, j'alerte le responsable si quelque chose ne va pas et je garde une trace simple : menu, facture, pesée, fiche recette ou photo selon le cas.</t>
  </si>
  <si>
    <t>Réponse PRO attendue : pour maintenir qualité gustative en réduisant viande, je pars d'un diagnostic documenté, je vérifie réduction viande; goût; assaisonnement; jus; texture.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</si>
  <si>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maintenir qualité gustative en réduisant viande » avec des gestes de terrain : garder du goût quand on baisse la quantité de viande. Donner au moins une preuve simple : facture, menu, fiche recette, pesée, photo, étiquette ou tableau de suivi.</t>
  </si>
  <si>
    <t>Consigne PRO — Traiter « maintenir qualité gustative en réduisant viande » en responsable de restauration collective : préserver goût, jus, assaisonnement et satiété quand la viande diminue. Réponse attendue structurée en 4 temps : diagnostic, action, preuve, correction.</t>
  </si>
  <si>
    <t>Sur le terrain, comment tu t'y prends pour « maintenir qualité gustative en réduisant viande » et quelles preuves tu gardes ?</t>
  </si>
  <si>
    <t>Nutrition / qualité repas — Dans une situation réelle de restauration collective, comment piloter « maintenir qualité gustative en réduisant viande » sans se limiter à une intention générale ?</t>
  </si>
  <si>
    <t>Commentaire formateur — Exiger la mention de l'allergène et de la traçabilité de substitution. Relancer avec une situation réelle de cuisine, self, achat ou livraison si la réponse reste théorique.</t>
  </si>
  <si>
    <t>Réponse CFA attendue : pour tenir compte des allergènes dans une recette durable, je regarde d'abord allergènes, recette durable, information. Ensuite je fais le contrôle prévu, je note la preuve utile, j'alerte le responsable si quelque chose ne va pas et je garde une trace simple : menu, facture, pesée, fiche recette ou photo selon le cas.</t>
  </si>
  <si>
    <t>Réponse PRO attendue : pour tenir compte des allergènes dans une recette durable, je pars d'un diagnostic documenté, je vérifie allergènes; recette durable; information; substitution; traçabilité.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</si>
  <si>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tenir compte des allergènes dans une recette durable » avec des gestes de terrain : vérifier les allergènes avant de changer une recette. Donner au moins une preuve simple : facture, menu, fiche recette, pesée, photo, étiquette ou tableau de suivi.</t>
  </si>
  <si>
    <t>Consigne PRO — Traiter « tenir compte des allergènes dans une recette durable » en responsable de restauration collective : intégrer allergènes, substitutions et information convive dans la recette durable. Réponse attendue structurée en 4 temps : diagnostic, action, preuve, correction.</t>
  </si>
  <si>
    <t>Sur le terrain, comment tu t'y prends pour « tenir compte des allergènes dans une recette durable » et quelles preuves tu gardes ?</t>
  </si>
  <si>
    <t>Nutrition / qualité repas — Dans une situation réelle de restauration collective, comment piloter « tenir compte des allergènes dans une recette durable » sans se limiter à une intention générale ?</t>
  </si>
  <si>
    <t>Commentaire formateur — Contrôler que la qualité culinaire reste présente pour les maternelles. Relancer avec une situation réelle de cuisine, self, achat ou livraison si la réponse reste théorique.</t>
  </si>
  <si>
    <t>Réponse CFA attendue : pour adapter offre aux maternelles sans infantiliser la qualité, je regarde d'abord maternelles, texture, portion. Ensuite je fais le contrôle prévu, je note la preuve utile, j'alerte le responsable si quelque chose ne va pas et je garde une trace simple : menu, facture, pesée, fiche recette ou photo selon le cas.</t>
  </si>
  <si>
    <t>Réponse PRO attendue : pour adapter offre aux maternelles sans infantiliser la qualité, je pars d'un diagnostic documenté, je vérifie maternelles; texture; portion; goût; qualité.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</si>
  <si>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adapter offre aux maternelles sans infantiliser la qualité » avec des gestes de terrain : servir les petits correctement sans faire un repas bas de gamme. Donner au moins une preuve simple : facture, menu, fiche recette, pesée, photo, étiquette ou tableau de suivi.</t>
  </si>
  <si>
    <t>Consigne PRO — Traiter « adapter offre aux maternelles sans infantiliser la qualité » en responsable de restauration collective : adapter texture, taille de portion et présentation aux maternelles sans baisse de qualité. Réponse attendue structurée en 4 temps : diagnostic, action, preuve, correction.</t>
  </si>
  <si>
    <t>Sur le terrain, comment tu t'y prends pour « adapter offre aux maternelles sans infantiliser la qualité » et quelles preuves tu gardes ?</t>
  </si>
  <si>
    <t>Nutrition / qualité repas — Dans une situation réelle de restauration collective, comment piloter « adapter offre aux maternelles sans infantiliser la qualité » sans se limiter à une intention générale ?</t>
  </si>
  <si>
    <t>Commentaire formateur — Faire citer au moins deux corrections : légume, protéine, féculent ou crudité. Relancer avec une situation réelle de cuisine, self, achat ou livraison si la réponse reste théorique.</t>
  </si>
  <si>
    <t>Réponse CFA attendue : pour rééquilibrer un menu trop centré sur féculents, je regarde d'abord féculents, légumes, protéines. Ensuite je fais le contrôle prévu, je note la preuve utile, j'alerte le responsable si quelque chose ne va pas et je garde une trace simple : menu, facture, pesée, fiche recette ou photo selon le cas.</t>
  </si>
  <si>
    <t>Réponse PRO attendue : pour rééquilibrer un menu trop centré sur féculents, je pars d'un diagnostic documenté, je vérifie féculents; légumes; protéines; équilibre; portion.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</si>
  <si>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rééquilibrer un menu trop centré sur féculents » avec des gestes de terrain : corriger un menu qui met trop de féculents et pas assez de variété. Donner au moins une preuve simple : facture, menu, fiche recette, pesée, photo, étiquette ou tableau de suivi.</t>
  </si>
  <si>
    <t>Consigne PRO — Traiter « rééquilibrer un menu trop centré sur féculents » en responsable de restauration collective : rééquilibrer l'assiette en diversifiant légumes, protéines et féculents. Réponse attendue structurée en 4 temps : diagnostic, action, preuve, correction.</t>
  </si>
  <si>
    <t>Sur le terrain, comment tu t'y prends pour « rééquilibrer un menu trop centré sur féculents » et quelles preuves tu gardes ?</t>
  </si>
  <si>
    <t>Nutrition / qualité repas — Dans une situation réelle de restauration collective, comment piloter « rééquilibrer un menu trop centré sur féculents » sans se limiter à une intention générale ?</t>
  </si>
  <si>
    <t>Commentaire formateur — Relancer sur la fréquence des desserts sucrés, pas uniquement sur une recette. Relancer avec une situation réelle de cuisine, self, achat ou livraison si la réponse reste théorique.</t>
  </si>
  <si>
    <t>Réponse CFA attendue : pour surveiller sucres ajoutés dans desserts et goûters, je regarde d'abord sucres ajoutés, desserts, goûters. Ensuite je fais le contrôle prévu, je note la preuve utile, j'alerte le responsable si quelque chose ne va pas et je garde une trace simple : menu, facture, pesée, fiche recette ou photo selon le cas.</t>
  </si>
  <si>
    <t>Réponse PRO attendue : pour surveiller sucres ajoutés dans desserts et goûters, je pars d'un diagnostic documenté, je vérifie sucres ajoutés; desserts; goûters; fréquence; portion.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</si>
  <si>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surveiller sucres ajoutés dans desserts et goûters » avec des gestes de terrain : repérer les desserts ou goûters trop sucrés et proposer mieux. Donner au moins une preuve simple : facture, menu, fiche recette, pesée, photo, étiquette ou tableau de suivi.</t>
  </si>
  <si>
    <t>Consigne PRO — Traiter « surveiller sucres ajoutés dans desserts et goûters » en responsable de restauration collective : identifier sucres ajoutés, desserts industriels et fréquence de service. Réponse attendue structurée en 4 temps : diagnostic, action, preuve, correction.</t>
  </si>
  <si>
    <t>Sur le terrain, comment tu t'y prends pour « surveiller sucres ajoutés dans desserts et goûters » et quelles preuves tu gardes ?</t>
  </si>
  <si>
    <t>Nutrition / qualité repas — Dans une situation réelle de restauration collective, comment piloter « surveiller sucres ajoutés dans desserts et goûters » sans se limiter à une intention générale ?</t>
  </si>
  <si>
    <t>Commentaire formateur — Demander une alternative de cuisson réaliste avec matériel de cuisine collective. Relancer avec une situation réelle de cuisine, self, achat ou livraison si la réponse reste théorique.</t>
  </si>
  <si>
    <t>Réponse CFA attendue : pour limiter les fritures et produits gras, je regarde d'abord fritures, produits gras, fréquence. Ensuite je fais le contrôle prévu, je note la preuve utile, j'alerte le responsable si quelque chose ne va pas et je garde une trace simple : menu, facture, pesée, fiche recette ou photo selon le cas.</t>
  </si>
  <si>
    <t>Réponse PRO attendue : pour limiter les fritures et produits gras, je pars d'un diagnostic documenté, je vérifie fritures; produits gras; fréquence; mode cuisson; qualité.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</si>
  <si>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limiter les fritures et produits gras » avec des gestes de terrain : remplacer une friture par une cuisson plus adaptée et acceptable. Donner au moins une preuve simple : facture, menu, fiche recette, pesée, photo, étiquette ou tableau de suivi.</t>
  </si>
  <si>
    <t>Consigne PRO — Traiter « limiter les fritures et produits gras » en responsable de restauration collective : réduire fritures et produits gras en proposant une technique de cuisson alternative. Réponse attendue structurée en 4 temps : diagnostic, action, preuve, correction.</t>
  </si>
  <si>
    <t>Sur le terrain, comment tu t'y prends pour « limiter les fritures et produits gras » et quelles preuves tu gardes ?</t>
  </si>
  <si>
    <t>Nutrition / qualité repas — Dans une situation réelle de restauration collective, comment piloter « limiter les fritures et produits gras » sans se limiter à une intention générale ?</t>
  </si>
  <si>
    <t>Commentaire formateur — Vérifier que l'élève articule nutrition et anti-gaspillage sans réduire mécaniquement. Relancer avec une situation réelle de cuisine, self, achat ou livraison si la réponse reste théorique.</t>
  </si>
  <si>
    <t>Réponse CFA attendue : pour adapter les grammages sans dégrader la couverture nutritionnelle, je regarde d'abord grammages, besoin convives, portion. Ensuite je fais le contrôle prévu, je note la preuve utile, j'alerte le responsable si quelque chose ne va pas et je garde une trace simple : menu, facture, pesée, fiche recette ou photo selon le cas.</t>
  </si>
  <si>
    <t>Réponse PRO attendue : pour adapter les grammages sans dégrader la couverture nutritionnelle, je pars d'un diagnostic documenté, je vérifie grammages; besoin convives; portion; nutrition; gaspillage.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</si>
  <si>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adapter les grammages sans dégrader la couverture nutritionnelle » avec des gestes de terrain : ajuster les portions sans affamer ni jeter inutilement. Donner au moins une preuve simple : facture, menu, fiche recette, pesée, photo, étiquette ou tableau de suivi.</t>
  </si>
  <si>
    <t>Consigne PRO — Traiter « adapter les grammages sans dégrader la couverture nutritionnelle » en responsable de restauration collective : adapter les grammages en conservant couverture des besoins et maîtrise du gaspillage. Réponse attendue structurée en 4 temps : diagnostic, action, preuve, correction.</t>
  </si>
  <si>
    <t>Sur le terrain, comment tu t'y prends pour « adapter les grammages sans dégrader la couverture nutritionnelle » et quelles preuves tu gardes ?</t>
  </si>
  <si>
    <t>Nutrition / qualité repas — Dans une situation réelle de restauration collective, comment piloter « adapter les grammages sans dégrader la couverture nutritionnelle » sans se limiter à une intention générale ?</t>
  </si>
  <si>
    <t>Commentaire formateur — Faire raisonner sur le cycle complet ; une réponse sur un seul repas est insuffisante. Relancer avec une situation réelle de cuisine, self, achat ou livraison si la réponse reste théorique.</t>
  </si>
  <si>
    <t>Réponse CFA attendue : pour contrôler l'équilibre d'un cycle de menus, je regarde d'abord cycle menus, équilibre, fréquences. Ensuite je fais le contrôle prévu, je note la preuve utile, j'alerte le responsable si quelque chose ne va pas et je garde une trace simple : menu, facture, pesée, fiche recette ou photo selon le cas.</t>
  </si>
  <si>
    <t>Réponse PRO attendue : pour contrôler l'équilibre d'un cycle de menus, je pars d'un diagnostic documenté, je vérifie cycle menus; équilibre; fréquences; crudités; féculents.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</si>
  <si>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contrôler l'équilibre d'un cycle de menus » avec des gestes de terrain : regarder plusieurs menus pour voir si l'ensemble est équilibré. Donner au moins une preuve simple : facture, menu, fiche recette, pesée, photo, étiquette ou tableau de suivi.</t>
  </si>
  <si>
    <t>Consigne PRO — Traiter « contrôler l'équilibre d'un cycle de menus » en responsable de restauration collective : analyser le cycle de menus avec fréquences, familles d'aliments et cohérence nutritionnelle. Réponse attendue structurée en 4 temps : diagnostic, action, preuve, correction.</t>
  </si>
  <si>
    <t>Sur le terrain, comment tu t'y prends pour « contrôler l'équilibre d'un cycle de menus » et quelles preuves tu gardes ?</t>
  </si>
  <si>
    <t>Nutrition / qualité repas — Dans une situation réelle de restauration collective, comment piloter « contrôler l'équilibre d'un cycle de menus » sans se limiter à une intention générale ?</t>
  </si>
  <si>
    <t>Commentaire formateur — Faire exploiter les retours plateaux avant de modifier définitivement le cycle. Relancer avec une situation réelle de cuisine, self, achat ou livraison si la réponse reste théorique.</t>
  </si>
  <si>
    <t>Bon goût → bonne portion → restes suivis</t>
  </si>
  <si>
    <t>DIAGNOSTIC→ÉQUILIBRE→TEST→SUIVI</t>
  </si>
  <si>
    <t>Réponse CFA attendue : pour suivre consommation réelle des repas végétariens, je regarde d'abord consommation réelle, restes, pesée. Ensuite je fais le contrôle prévu, je note la preuve utile, j'alerte le responsable si quelque chose ne va pas et je garde une trace simple : menu, facture, pesée, fiche recette ou photo selon le cas.</t>
  </si>
  <si>
    <t>Réponse PRO attendue : pour suivre consommation réelle des repas végétariens, je pars d'un diagnostic documenté, je vérifie consommation réelle; restes; pesée; retour convives; recette.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</si>
  <si>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suivre consommation réelle des repas végétariens » avec des gestes de terrain : regarder ce qui est réellement mangé avant de valider la recette. Donner au moins une preuve simple : facture, menu, fiche recette, pesée, photo, étiquette ou tableau de suivi.</t>
  </si>
  <si>
    <t>Consigne PRO — Traiter « suivre consommation réelle des repas végétariens » en responsable de restauration collective : mesurer consommation réelle et retours plateaux pour ajuster la recette. Réponse attendue structurée en 4 temps : diagnostic, action, preuve, correction.</t>
  </si>
  <si>
    <t>Sur le terrain, comment tu t'y prends pour « suivre consommation réelle des repas végétariens » et quelles preuves tu gardes ?</t>
  </si>
  <si>
    <t>Diversification protéines / végétal — Dans une situation réelle de restauration collective, comment piloter « suivre consommation réelle des repas végétariens » sans se limiter à une intention générale ?</t>
  </si>
  <si>
    <t>Commentaire formateur — Demander une action de formation concrète : essai recette, fiche ou binôme terrain. Relancer avec une situation réelle de cuisine, self, achat ou livraison si la réponse reste théorique.</t>
  </si>
  <si>
    <t>Réponse CFA attendue : pour former l'équipe aux cuissons végétales, je regarde d'abord formation équipe, cuissons végétales, légumineuses. Ensuite je fais le contrôle prévu, je note la preuve utile, j'alerte le responsable si quelque chose ne va pas et je garde une trace simple : menu, facture, pesée, fiche recette ou photo selon le cas.</t>
  </si>
  <si>
    <t>Réponse PRO attendue : pour former l'équipe aux cuissons végétales, je pars d'un diagnostic documenté, je vérifie formation équipe; cuissons végétales; légumineuses; épices; texture.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</si>
  <si>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former l'équipe aux cuissons végétales » avec des gestes de terrain : apprendre à l'équipe les cuissons et assaisonnements du végétal. Donner au moins une preuve simple : facture, menu, fiche recette, pesée, photo, étiquette ou tableau de suivi.</t>
  </si>
  <si>
    <t>Consigne PRO — Traiter « former l'équipe aux cuissons végétales » en responsable de restauration collective : organiser une montée en compétence cuisine : essais, fiches, temps et points critiques. Réponse attendue structurée en 4 temps : diagnostic, action, preuve, correction.</t>
  </si>
  <si>
    <t>Sur le terrain, comment tu t'y prends pour « former l'équipe aux cuissons végétales » et quelles preuves tu gardes ?</t>
  </si>
  <si>
    <t>Diversification protéines / végétal — Dans une situation réelle de restauration collective, comment piloter « former l'équipe aux cuissons végétales » sans se limiter à une intention générale ?</t>
  </si>
  <si>
    <t>Commentaire formateur — Surveiller la monotonie œufs/fromage ; la diversification doit rester variée. Relancer avec une situation réelle de cuisine, self, achat ou livraison si la réponse reste théorique.</t>
  </si>
  <si>
    <t>Réponse CFA attendue : pour intégrer œufs et produits laitiers avec fréquence maîtrisée, je regarde d'abord œufs, produits laitiers, fréquence. Ensuite je fais le contrôle prévu, je note la preuve utile, j'alerte le responsable si quelque chose ne va pas et je garde une trace simple : menu, facture, pesée, fiche recette ou photo selon le cas.</t>
  </si>
  <si>
    <t>Réponse PRO attendue : pour intégrer œufs et produits laitiers avec fréquence maîtrisée, je pars d'un diagnostic documenté, je vérifie œufs; produits laitiers; fréquence; équilibre; coût.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</si>
  <si>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intégrer œufs et produits laitiers avec fréquence maîtrisée » avec des gestes de terrain : utiliser œufs et produits laitiers avec mesure pour varier les menus. Donner au moins une preuve simple : facture, menu, fiche recette, pesée, photo, étiquette ou tableau de suivi.</t>
  </si>
  <si>
    <t>Consigne PRO — Traiter « intégrer œufs et produits laitiers avec fréquence maîtrisée » en responsable de restauration collective : utiliser œufs et produits laitiers sans créer une fréquence excessive ou monotone. Réponse attendue structurée en 4 temps : diagnostic, action, preuve, correction.</t>
  </si>
  <si>
    <t>Sur le terrain, comment tu t'y prends pour « intégrer œufs et produits laitiers avec fréquence maîtrisée » et quelles preuves tu gardes ?</t>
  </si>
  <si>
    <t>Diversification protéines / végétal — Dans une situation réelle de restauration collective, comment piloter « intégrer œufs et produits laitiers avec fréquence maîtrisée » sans se limiter à une intention générale ?</t>
  </si>
  <si>
    <t>Commentaire formateur — Faire corriger la composition du plat, pas seulement ajouter une salade. Relancer avec une situation réelle de cuisine, self, achat ou livraison si la réponse reste théorique.</t>
  </si>
  <si>
    <t>Réponse CFA attendue : pour éviter le plat végétarien pauvre en protéines, je regarde d'abord pauvre en protéines, féculent seul, légumineuse. Ensuite je fais le contrôle prévu, je note la preuve utile, j'alerte le responsable si quelque chose ne va pas et je garde une trace simple : menu, facture, pesée, fiche recette ou photo selon le cas.</t>
  </si>
  <si>
    <t>Réponse PRO attendue : pour éviter le plat végétarien pauvre en protéines, je pars d'un diagnostic documenté, je vérifie pauvre en protéines; féculent seul; légumineuse; œuf; fromage.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</si>
  <si>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éviter le plat végétarien pauvre en protéines » avec des gestes de terrain : dire ce qui manque dans un plat végétarien trop pauvre. Donner au moins une preuve simple : facture, menu, fiche recette, pesée, photo, étiquette ou tableau de suivi.</t>
  </si>
  <si>
    <t>Consigne PRO — Traiter « éviter le plat végétarien pauvre en protéines » en responsable de restauration collective : repérer les plats végétariens insuffisants et corriger la composition. Réponse attendue structurée en 4 temps : diagnostic, action, preuve, correction.</t>
  </si>
  <si>
    <t>Sur le terrain, comment tu t'y prends pour « éviter le plat végétarien pauvre en protéines » et quelles preuves tu gardes ?</t>
  </si>
  <si>
    <t>Diversification protéines / végétal — Dans une situation réelle de restauration collective, comment piloter « éviter le plat végétarien pauvre en protéines » sans se limiter à une intention générale ?</t>
  </si>
  <si>
    <t>Commentaire formateur — Demander les points techniques de cuisson collective : trempage, durée, texture, volume. Relancer avec une situation réelle de cuisine, self, achat ou livraison si la réponse reste théorique.</t>
  </si>
  <si>
    <t>Réponse CFA attendue : pour cuire correctement les légumineuses en volume collectif, je regarde d'abord légumineuses, trempage, cuisson. Ensuite je fais le contrôle prévu, je note la preuve utile, j'alerte le responsable si quelque chose ne va pas et je garde une trace simple : menu, facture, pesée, fiche recette ou photo selon le cas.</t>
  </si>
  <si>
    <t>Réponse PRO attendue : pour cuire correctement les légumineuses en volume collectif, je pars d'un diagnostic documenté, je vérifie légumineuses; trempage; cuisson; texture; assaisonnement.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</si>
  <si>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cuire correctement les légumineuses en volume collectif » avec des gestes de terrain : savoir cuire lentilles, pois chiches ou haricots en grande quantité sans les rater. Donner au moins une preuve simple : facture, menu, fiche recette, pesée, photo, étiquette ou tableau de suivi.</t>
  </si>
  <si>
    <t>Consigne PRO — Traiter « cuire correctement les légumineuses en volume collectif » en responsable de restauration collective : décrire trempage, cuisson, refroidissement ou maintien au chaud des légumineuses en volume. Réponse attendue structurée en 4 temps : diagnostic, action, preuve, correction.</t>
  </si>
  <si>
    <t>Sur le terrain, comment tu t'y prends pour « cuire correctement les légumineuses en volume collectif » et quelles preuves tu gardes ?</t>
  </si>
  <si>
    <t>Diversification protéines / végétal — Dans une situation réelle de restauration collective, comment piloter « cuire correctement les légumineuses en volume collectif » sans se limiter à une intention générale ?</t>
  </si>
  <si>
    <t>Commentaire formateur — Faire distinguer acceptabilité réelle et opinion personnelle du cuisinier. Relancer avec une situation réelle de cuisine, self, achat ou livraison si la réponse reste théorique.</t>
  </si>
  <si>
    <t>Réponse CFA attendue : pour travailler l'acceptabilité d'un plat végétal, je regarde d'abord acceptabilité, plat végétal, nom du plat. Ensuite je fais le contrôle prévu, je note la preuve utile, j'alerte le responsable si quelque chose ne va pas et je garde une trace simple : menu, facture, pesée, fiche recette ou photo selon le cas.</t>
  </si>
  <si>
    <t>Réponse PRO attendue : pour travailler l'acceptabilité d'un plat végétal, je pars d'un diagnostic documenté, je vérifie acceptabilité; plat végétal; nom du plat; assaisonnement; texture.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</si>
  <si>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travailler l'acceptabilité d'un plat végétal » avec des gestes de terrain : faire goûter, observer les restes et corriger la présentation ou l'assaisonnement. Donner au moins une preuve simple : facture, menu, fiche recette, pesée, photo, étiquette ou tableau de suivi.</t>
  </si>
  <si>
    <t>Consigne PRO — Traiter « travailler l'acceptabilité d'un plat végétal » en responsable de restauration collective : tester l'acceptabilité : nom du plat, assaisonnement, visuel, service et retour convive. Réponse attendue structurée en 4 temps : diagnostic, action, preuve, correction.</t>
  </si>
  <si>
    <t>Sur le terrain, comment tu t'y prends pour « travailler l'acceptabilité d'un plat végétal » et quelles preuves tu gardes ?</t>
  </si>
  <si>
    <t>Diversification protéines / végétal — Dans une situation réelle de restauration collective, comment piloter « travailler l'acceptabilité d'un plat végétal » sans se limiter à une intention générale ?</t>
  </si>
  <si>
    <t>Commentaire formateur — Vérifier la prise en compte de l'âge et des besoins, surtout pour collège/lycée. Relancer avec une situation réelle de cuisine, self, achat ou livraison si la réponse reste théorique.</t>
  </si>
  <si>
    <t>Réponse CFA attendue : pour sécuriser l'apport protéique pour adolescents, je regarde d'abord apport protéique, adolescents, portion. Ensuite je fais le contrôle prévu, je note la preuve utile, j'alerte le responsable si quelque chose ne va pas et je garde une trace simple : menu, facture, pesée, fiche recette ou photo selon le cas.</t>
  </si>
  <si>
    <t>Réponse PRO attendue : pour sécuriser l'apport protéique pour adolescents, je pars d'un diagnostic documenté, je vérifie apport protéique; adolescents; portion; qualité nutritionnelle; complémentarité.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</si>
  <si>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sécuriser l'apport protéique pour adolescents » avec des gestes de terrain : vérifier que les adolescents ont une portion suffisante et un plat rassasiant. Donner au moins une preuve simple : facture, menu, fiche recette, pesée, photo, étiquette ou tableau de suivi.</t>
  </si>
  <si>
    <t>Consigne PRO — Traiter « sécuriser l'apport protéique pour adolescents » en responsable de restauration collective : sécuriser l'apport protéique selon l'âge, le grammage et le reste du repas. Réponse attendue structurée en 4 temps : diagnostic, action, preuve, correction.</t>
  </si>
  <si>
    <t>Sur le terrain, comment tu t'y prends pour « sécuriser l'apport protéique pour adolescents » et quelles preuves tu gardes ?</t>
  </si>
  <si>
    <t>Diversification protéines / végétal — Dans une situation réelle de restauration collective, comment piloter « sécuriser l'apport protéique pour adolescents » sans se limiter à une intention générale ?</t>
  </si>
  <si>
    <t>Commentaire formateur — Relancer sur goût et texture : la substitution doit rester acceptable au self. Relancer avec une situation réelle de cuisine, self, achat ou livraison si la réponse reste théorique.</t>
  </si>
  <si>
    <t>Réponse CFA attendue : pour remplacer partiellement la viande par une légumineuse, je regarde d'abord remplacement partiel, viande, légumineuse. Ensuite je fais le contrôle prévu, je note la preuve utile, j'alerte le responsable si quelque chose ne va pas et je garde une trace simple : menu, facture, pesée, fiche recette ou photo selon le cas.</t>
  </si>
  <si>
    <t>Réponse PRO attendue : pour remplacer partiellement la viande par une légumineuse, je pars d'un diagnostic documenté, je vérifie remplacement partiel; viande; légumineuse; recette; texture.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</si>
  <si>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remplacer partiellement la viande par une légumineuse » avec des gestes de terrain : remplacer une partie de la viande sans rendre le plat sec ou fade. Donner au moins une preuve simple : facture, menu, fiche recette, pesée, photo, étiquette ou tableau de suivi.</t>
  </si>
  <si>
    <t>Consigne PRO — Traiter « remplacer partiellement la viande par une légumineuse » en responsable de restauration collective : réduire la part carnée en compensant texture, goût, satiété et apport nutritionnel. Réponse attendue structurée en 4 temps : diagnostic, action, preuve, correction.</t>
  </si>
  <si>
    <t>Sur le terrain, comment tu t'y prends pour « remplacer partiellement la viande par une légumineuse » et quelles preuves tu gardes ?</t>
  </si>
  <si>
    <t>Diversification protéines / végétal — Dans une situation réelle de restauration collective, comment piloter « remplacer partiellement la viande par une légumineuse » sans se limiter à une intention générale ?</t>
  </si>
  <si>
    <t>Commentaire formateur — Faire citer au moins un indicateur de suivi : fréquence, coût, restes ou satisfaction. Relancer avec une situation réelle de cuisine, self, achat ou livraison si la réponse reste théorique.</t>
  </si>
  <si>
    <t>Réponse CFA attendue : pour construire un plan de diversification des protéines, je regarde d'abord diversification protéines, diagnostic, fréquence viande. Ensuite je fais le contrôle prévu, je note la preuve utile, j'alerte le responsable si quelque chose ne va pas et je garde une trace simple : menu, facture, pesée, fiche recette ou photo selon le cas.</t>
  </si>
  <si>
    <t>Réponse PRO attendue : pour construire un plan de diversification des protéines, je pars d'un diagnostic documenté, je vérifie diversification protéines; diagnostic; fréquence viande; fréquence poisson; végétal.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</si>
  <si>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construire un plan de diversification des protéines » avec des gestes de terrain : prévoir sur plusieurs semaines quand on met légumineuses, œufs, fromage ou céréales. Donner au moins une preuve simple : facture, menu, fiche recette, pesée, photo, étiquette ou tableau de suivi.</t>
  </si>
  <si>
    <t>Consigne PRO — Traiter « construire un plan de diversification des protéines » en responsable de restauration collective : formaliser un plan protéines : fréquence, recettes, coûts, formation et suivi de consommation. Réponse attendue structurée en 4 temps : diagnostic, action, preuve, correction.</t>
  </si>
  <si>
    <t>Sur le terrain, comment tu t'y prends pour « construire un plan de diversification des protéines » et quelles preuves tu gardes ?</t>
  </si>
  <si>
    <t>Diversification protéines / végétal — Dans une situation réelle de restauration collective, comment piloter « construire un plan de diversification des protéines » sans se limiter à une intention générale ?</t>
  </si>
  <si>
    <t>Commentaire formateur — Ne pas valider une réponse « légumes + féculent » sans source protéique claire. Relancer avec une situation réelle de cuisine, self, achat ou livraison si la réponse reste théorique.</t>
  </si>
  <si>
    <t>Réponse CFA attendue : pour équilibrer un plat végétarien complet, je regarde d'abord plat végétarien, légumineuse, céréale. Ensuite je fais le contrôle prévu, je note la preuve utile, j'alerte le responsable si quelque chose ne va pas et je garde une trace simple : menu, facture, pesée, fiche recette ou photo selon le cas.</t>
  </si>
  <si>
    <t>Réponse PRO attendue : pour équilibrer un plat végétarien complet, je pars d'un diagnostic documenté, je vérifie plat végétarien; légumineuse; céréale; œuf; produit laitier.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</si>
  <si>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équilibrer un plat végétarien complet » avec des gestes de terrain : composer un plat végétarien qui nourrit vraiment, pas juste des légumes seuls. Donner au moins une preuve simple : facture, menu, fiche recette, pesée, photo, étiquette ou tableau de suivi.</t>
  </si>
  <si>
    <t>Consigne PRO — Traiter « équilibrer un plat végétarien complet » en responsable de restauration collective : construire l'équilibre du plat : légumineuse, céréale, œuf ou produit laitier selon le menu. Réponse attendue structurée en 4 temps : diagnostic, action, preuve, correction.</t>
  </si>
  <si>
    <t>Sur le terrain, comment tu t'y prends pour « équilibrer un plat végétarien complet » et quelles preuves tu gardes ?</t>
  </si>
  <si>
    <t>Diversification protéines / végétal — Dans une situation réelle de restauration collective, comment piloter « équilibrer un plat végétarien complet » sans se limiter à une intention générale ?</t>
  </si>
  <si>
    <t>Commentaire formateur — Faire traiter la rupture fournisseur comme un risque prévu, pas comme un échec du projet. Relancer avec une situation réelle de cuisine, self, achat ou livraison si la réponse reste théorique.</t>
  </si>
  <si>
    <t>De saison → bon produit → moins de perte</t>
  </si>
  <si>
    <t>SAISON→BIO→COÛT→ACCEPTATION</t>
  </si>
  <si>
    <t>Réponse CFA attendue : pour gérer rupture fournisseur sans abandonner l'objectif durable, je regarde d'abord rupture, fournisseur, solution alternative. Ensuite je fais le contrôle prévu, je note la preuve utile, j'alerte le responsable si quelque chose ne va pas et je garde une trace simple : menu, facture, pesée, fiche recette ou photo selon le cas.</t>
  </si>
  <si>
    <t>Réponse PRO attendue : pour gérer rupture fournisseur sans abandonner l'objectif durable, je pars d'un diagnostic documenté, je vérifie rupture; fournisseur; solution alternative; équivalence; objectif durable.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</si>
  <si>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gérer rupture fournisseur sans abandonner l'objectif durable » avec des gestes de terrain : prévoir une autre solution si le fournisseur ne livre pas le produit prévu. Donner au moins une preuve simple : facture, menu, fiche recette, pesée, photo, étiquette ou tableau de suivi.</t>
  </si>
  <si>
    <t>Consigne PRO — Traiter « gérer rupture fournisseur sans abandonner l'objectif durable » en responsable de restauration collective : prévoir une solution de remplacement en cas de rupture sans abandonner l'objectif durable. Réponse attendue structurée en 4 temps : diagnostic, action, preuve, correction.</t>
  </si>
  <si>
    <t>Sur le terrain, comment tu t'y prends pour « gérer rupture fournisseur sans abandonner l'objectif durable » et quelles preuves tu gardes ?</t>
  </si>
  <si>
    <t>Bio / saisonnalité / produits frais — Dans une situation réelle de restauration collective, comment piloter « gérer rupture fournisseur sans abandonner l'objectif durable » sans se limiter à une intention générale ?</t>
  </si>
  <si>
    <t>Commentaire formateur — Demander une formulation d'affichage courte, vérifiable et non publicitaire. Relancer avec une situation réelle de cuisine, self, achat ou livraison si la réponse reste théorique.</t>
  </si>
  <si>
    <t>Réponse CFA attendue : pour mettre en avant origine et saison auprès des convives, je regarde d'abord origine, saison, affichage. Ensuite je fais le contrôle prévu, je note la preuve utile, j'alerte le responsable si quelque chose ne va pas et je garde une trace simple : menu, facture, pesée, fiche recette ou photo selon le cas.</t>
  </si>
  <si>
    <t>Réponse PRO attendue : pour mettre en avant origine et saison auprès des convives, je pars d'un diagnostic documenté, je vérifie origine; saison; affichage; menu; convives.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</si>
  <si>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mettre en avant origine et saison auprès des convives » avec des gestes de terrain : indiquer clairement d'où vient le produit et pourquoi il est de saison. Donner au moins une preuve simple : facture, menu, fiche recette, pesée, photo, étiquette ou tableau de suivi.</t>
  </si>
  <si>
    <t>Consigne PRO — Traiter « mettre en avant origine et saison auprès des convives » en responsable de restauration collective : rendre lisibles origine et saison sans surcharger le menu ou créer une promesse non prouvée. Réponse attendue structurée en 4 temps : diagnostic, action, preuve, correction.</t>
  </si>
  <si>
    <t>Sur le terrain, comment tu t'y prends pour « mettre en avant origine et saison auprès des convives » et quelles preuves tu gardes ?</t>
  </si>
  <si>
    <t>Bio / saisonnalité / produits frais — Dans une situation réelle de restauration collective, comment piloter « mettre en avant origine et saison auprès des convives » sans se limiter à une intention générale ?</t>
  </si>
  <si>
    <t>Commentaire formateur — Vérifier que la progression évite le rejet convive par changement brutal. Relancer avec une situation réelle de cuisine, self, achat ou livraison si la réponse reste théorique.</t>
  </si>
  <si>
    <t>Réponse CFA attendue : pour introduire céréales complètes ou semi-complètes progressivement, je regarde d'abord céréales complètes, progressivité, cuisson. Ensuite je fais le contrôle prévu, je note la preuve utile, j'alerte le responsable si quelque chose ne va pas et je garde une trace simple : menu, facture, pesée, fiche recette ou photo selon le cas.</t>
  </si>
  <si>
    <t>Réponse PRO attendue : pour introduire céréales complètes ou semi-complètes progressivement, je pars d'un diagnostic documenté, je vérifie céréales complètes; progressivité; cuisson; texture; goût.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</si>
  <si>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introduire céréales complètes ou semi-complètes progressivement » avec des gestes de terrain : tester les céréales complètes petit à petit et vérifier si les convives les mangent. Donner au moins une preuve simple : facture, menu, fiche recette, pesée, photo, étiquette ou tableau de suivi.</t>
  </si>
  <si>
    <t>Consigne PRO — Traiter « introduire céréales complètes ou semi-complètes progressivement » en responsable de restauration collective : introduire céréales complètes progressivement avec tests de cuisson, goût et acceptabilité. Réponse attendue structurée en 4 temps : diagnostic, action, preuve, correction.</t>
  </si>
  <si>
    <t>Sur le terrain, comment tu t'y prends pour « introduire céréales complètes ou semi-complètes progressivement » et quelles preuves tu gardes ?</t>
  </si>
  <si>
    <t>Bio / saisonnalité / produits frais — Dans une situation réelle de restauration collective, comment piloter « introduire céréales complètes ou semi-complètes progressivement » sans se limiter à une intention générale ?</t>
  </si>
  <si>
    <t>Commentaire formateur — Faire distinguer fait maison, produit brut et suppression totale non réaliste. Relancer avec une situation réelle de cuisine, self, achat ou livraison si la réponse reste théorique.</t>
  </si>
  <si>
    <t>Réponse CFA attendue : pour réduire les produits ultra-transformés dans les menus, je regarde d'abord ultra-transformés, fait maison, ingrédients simples. Ensuite je fais le contrôle prévu, je note la preuve utile, j'alerte le responsable si quelque chose ne va pas et je garde une trace simple : menu, facture, pesée, fiche recette ou photo selon le cas.</t>
  </si>
  <si>
    <t>Réponse PRO attendue : pour réduire les produits ultra-transformés dans les menus, je pars d'un diagnostic documenté, je vérifie ultra-transformés; fait maison; ingrédients simples; fiche technique; additifs.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</si>
  <si>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réduire les produits ultra-transformés dans les menus » avec des gestes de terrain : repérer les produits trop transformés et proposer une préparation plus simple. Donner au moins une preuve simple : facture, menu, fiche recette, pesée, photo, étiquette ou tableau de suivi.</t>
  </si>
  <si>
    <t>Consigne PRO — Traiter « réduire les produits ultra-transformés dans les menus » en responsable de restauration collective : identifier les produits ultra-transformés et proposer une substitution culinaire réaliste. Réponse attendue structurée en 4 temps : diagnostic, action, preuve, correction.</t>
  </si>
  <si>
    <t>Sur le terrain, comment tu t'y prends pour « réduire les produits ultra-transformés dans les menus » et quelles preuves tu gardes ?</t>
  </si>
  <si>
    <t>Bio / saisonnalité / produits frais — Dans une situation réelle de restauration collective, comment piloter « réduire les produits ultra-transformés dans les menus » sans se limiter à une intention générale ?</t>
  </si>
  <si>
    <t>Commentaire formateur — Relancer sur stockage et maturité : la qualité se joue avant le service. Relancer avec une situation réelle de cuisine, self, achat ou livraison si la réponse reste théorique.</t>
  </si>
  <si>
    <t>Réponse CFA attendue : pour planifier les fruits bio au bon degré de maturité, je regarde d'abord fruits bio, maturité, stockage. Ensuite je fais le contrôle prévu, je note la preuve utile, j'alerte le responsable si quelque chose ne va pas et je garde une trace simple : menu, facture, pesée, fiche recette ou photo selon le cas.</t>
  </si>
  <si>
    <t>Réponse PRO attendue : pour planifier les fruits bio au bon degré de maturité, je pars d'un diagnostic documenté, je vérifie fruits bio; maturité; stockage; livraison; rotation.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</si>
  <si>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planifier les fruits bio au bon degré de maturité » avec des gestes de terrain : commander les fruits au bon moment pour qu'ils soient mûrs au service. Donner au moins une preuve simple : facture, menu, fiche recette, pesée, photo, étiquette ou tableau de suivi.</t>
  </si>
  <si>
    <t>Consigne PRO — Traiter « planifier les fruits bio au bon degré de maturité » en responsable de restauration collective : planifier commande, maturité, stockage et rotation pour limiter fruits jetés ou refusés. Réponse attendue structurée en 4 temps : diagnostic, action, preuve, correction.</t>
  </si>
  <si>
    <t>Sur le terrain, comment tu t'y prends pour « planifier les fruits bio au bon degré de maturité » et quelles preuves tu gardes ?</t>
  </si>
  <si>
    <t>Bio / saisonnalité / produits frais — Dans une situation réelle de restauration collective, comment piloter « planifier les fruits bio au bon degré de maturité » sans se limiter à une intention générale ?</t>
  </si>
  <si>
    <t>Commentaire formateur — Exiger une réflexion sur rendement matière, pas seulement sur l'achat de légumes bruts. Relancer avec une situation réelle de cuisine, self, achat ou livraison si la réponse reste théorique.</t>
  </si>
  <si>
    <t>Réponse CFA attendue : pour valoriser les légumes bruts en limitant la perte matière, je regarde d'abord légumes bruts, rendement, épluchage. Ensuite je fais le contrôle prévu, je note la preuve utile, j'alerte le responsable si quelque chose ne va pas et je garde une trace simple : menu, facture, pesée, fiche recette ou photo selon le cas.</t>
  </si>
  <si>
    <t>Réponse PRO attendue : pour valoriser les légumes bruts en limitant la perte matière, je pars d'un diagnostic documenté, je vérifie légumes bruts; rendement; épluchage; perte matière; technique.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</si>
  <si>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valoriser les légumes bruts en limitant la perte matière » avec des gestes de terrain : regarder ce qui se perd à l'épluchage et adapter la préparation. Donner au moins une preuve simple : facture, menu, fiche recette, pesée, photo, étiquette ou tableau de suivi.</t>
  </si>
  <si>
    <t>Consigne PRO — Traiter « valoriser les légumes bruts en limitant la perte matière » en responsable de restauration collective : mesurer rendement, parage, épluchage et pertes pour valoriser les légumes bruts. Réponse attendue structurée en 4 temps : diagnostic, action, preuve, correction.</t>
  </si>
  <si>
    <t>Sur le terrain, comment tu t'y prends pour « valoriser les légumes bruts en limitant la perte matière » et quelles preuves tu gardes ?</t>
  </si>
  <si>
    <t>Bio / saisonnalité / produits frais — Dans une situation réelle de restauration collective, comment piloter « valoriser les légumes bruts en limitant la perte matière » sans se limiter à une intention générale ?</t>
  </si>
  <si>
    <t>Commentaire formateur — Faire citer une conséquence sur fiche technique : grammage, cuisson, coût ou allergène. Relancer avec une situation réelle de cuisine, self, achat ou livraison si la réponse reste théorique.</t>
  </si>
  <si>
    <t>Réponse CFA attendue : pour adapter les recettes aux disponibilités saisonnières, je regarde d'abord recette, disponibilité, saison. Ensuite je fais le contrôle prévu, je note la preuve utile, j'alerte le responsable si quelque chose ne va pas et je garde une trace simple : menu, facture, pesée, fiche recette ou photo selon le cas.</t>
  </si>
  <si>
    <t>Réponse PRO attendue : pour adapter les recettes aux disponibilités saisonnières, je pars d'un diagnostic documenté, je vérifie recette; disponibilité; saison; substitution; fiche technique.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</si>
  <si>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adapter les recettes aux disponibilités saisonnières » avec des gestes de terrain : modifier une recette selon les produits disponibles sans la déséquilibrer. Donner au moins une preuve simple : facture, menu, fiche recette, pesée, photo, étiquette ou tableau de suivi.</t>
  </si>
  <si>
    <t>Consigne PRO — Traiter « adapter les recettes aux disponibilités saisonnières » en responsable de restauration collective : adapter les fiches recettes aux arrivages tout en conservant équilibre et coût portion. Réponse attendue structurée en 4 temps : diagnostic, action, preuve, correction.</t>
  </si>
  <si>
    <t>Sur le terrain, comment tu t'y prends pour « adapter les recettes aux disponibilités saisonnières » et quelles preuves tu gardes ?</t>
  </si>
  <si>
    <t>Bio / saisonnalité / produits frais — Dans une situation réelle de restauration collective, comment piloter « adapter les recettes aux disponibilités saisonnières » sans se limiter à une intention générale ?</t>
  </si>
  <si>
    <t>Commentaire formateur — Vérifier que l'apprenant sait arbitrer sans inventer un budget illimité. Relancer avec une situation réelle de cuisine, self, achat ou livraison si la réponse reste théorique.</t>
  </si>
  <si>
    <t>Réponse CFA attendue : pour arbitrer bio local saison sans surcoût incontrôlé, je regarde d'abord bio, local, saison. Ensuite je fais le contrôle prévu, je note la preuve utile, j'alerte le responsable si quelque chose ne va pas et je garde une trace simple : menu, facture, pesée, fiche recette ou photo selon le cas.</t>
  </si>
  <si>
    <t>Réponse PRO attendue : pour arbitrer bio local saison sans surcoût incontrôlé, je pars d'un diagnostic documenté, je vérifie bio; local; saison; budget; grammage.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</si>
  <si>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arbitrer bio local saison sans surcoût incontrôlé » avec des gestes de terrain : expliquer comment choisir entre bio, local, saison et prix quand tout n'est pas possible. Donner au moins une preuve simple : facture, menu, fiche recette, pesée, photo, étiquette ou tableau de suivi.</t>
  </si>
  <si>
    <t>Consigne PRO — Traiter « arbitrer bio local saison sans surcoût incontrôlé » en responsable de restauration collective : arbitrer entre bio, local, saison et budget avec une règle explicite de priorité. Réponse attendue structurée en 4 temps : diagnostic, action, preuve, correction.</t>
  </si>
  <si>
    <t>Sur le terrain, comment tu t'y prends pour « arbitrer bio local saison sans surcoût incontrôlé » et quelles preuves tu gardes ?</t>
  </si>
  <si>
    <t>Bio / saisonnalité / produits frais — Dans une situation réelle de restauration collective, comment piloter « arbitrer bio local saison sans surcoût incontrôlé » sans se limiter à une intention générale ?</t>
  </si>
  <si>
    <t>Commentaire formateur — Demander un exemple de produit hors saison et l'alternative de saison correspondante. Relancer avec une situation réelle de cuisine, self, achat ou livraison si la réponse reste théorique.</t>
  </si>
  <si>
    <t>Réponse CFA attendue : pour choisir des produits de saison dans un plan de menus, je regarde d'abord saisonnalité, plan de menus, calendrier. Ensuite je fais le contrôle prévu, je note la preuve utile, j'alerte le responsable si quelque chose ne va pas et je garde une trace simple : menu, facture, pesée, fiche recette ou photo selon le cas.</t>
  </si>
  <si>
    <t>Réponse PRO attendue : pour choisir des produits de saison dans un plan de menus, je pars d'un diagnostic documenté, je vérifie saisonnalité; plan de menus; calendrier; produit frais; qualité.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</si>
  <si>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choisir des produits de saison dans un plan de menus » avec des gestes de terrain : vérifier si le produit est de saison avant de le mettre au menu. Donner au moins une preuve simple : facture, menu, fiche recette, pesée, photo, étiquette ou tableau de suivi.</t>
  </si>
  <si>
    <t>Consigne PRO — Traiter « choisir des produits de saison dans un plan de menus » en responsable de restauration collective : intégrer saison, disponibilité, maturité et fréquence de service dans le plan de menus. Réponse attendue structurée en 4 temps : diagnostic, action, preuve, correction.</t>
  </si>
  <si>
    <t>Sur le terrain, comment tu t'y prends pour « choisir des produits de saison dans un plan de menus » et quelles preuves tu gardes ?</t>
  </si>
  <si>
    <t>Bio / saisonnalité / produits frais — Dans une situation réelle de restauration collective, comment piloter « choisir des produits de saison dans un plan de menus » sans se limiter à une intention générale ?</t>
  </si>
  <si>
    <t>Commentaire formateur — Faire relier l'objectif bio à la valeur d'achat, pas seulement au nombre de menus. Relancer avec une situation réelle de cuisine, self, achat ou livraison si la réponse reste théorique.</t>
  </si>
  <si>
    <t>Réponse CFA attendue : pour atteindre progressivement 20 % de bio en valeur d'achat, je regarde d'abord 20 % bio, valeur achat, progression. Ensuite je fais le contrôle prévu, je note la preuve utile, j'alerte le responsable si quelque chose ne va pas et je garde une trace simple : menu, facture, pesée, fiche recette ou photo selon le cas.</t>
  </si>
  <si>
    <t>Réponse PRO attendue : pour atteindre progressivement 20 % de bio en valeur d'achat, je pars d'un diagnostic documenté, je vérifie 20 % bio; valeur achat; progression; familles prioritaires; substitution.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</si>
  <si>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atteindre progressivement 20 % de bio en valeur d'achat » avec des gestes de terrain : choisir quelques familles où le bio est faisable et suivre les factures. Donner au moins une preuve simple : facture, menu, fiche recette, pesée, photo, étiquette ou tableau de suivi.</t>
  </si>
  <si>
    <t>Consigne PRO — Traiter « atteindre progressivement 20 % de bio en valeur d'achat » en responsable de restauration collective : définir une trajectoire bio par famille de produits, en valeur d'achat et par période. Réponse attendue structurée en 4 temps : diagnostic, action, preuve, correction.</t>
  </si>
  <si>
    <t>Sur le terrain, comment tu t'y prends pour « atteindre progressivement 20 % de bio en valeur d'achat » et quelles preuves tu gardes ?</t>
  </si>
  <si>
    <t>Bio / saisonnalité / produits frais — Dans une situation réelle de restauration collective, comment piloter « atteindre progressivement 20 % de bio en valeur d'achat » sans se limiter à une intention générale ?</t>
  </si>
  <si>
    <t>Commentaire formateur — Faire produire un calendrier d'approvisionnement avec points de vigilance et alternatives. Relancer avec une situation réelle de cuisine, self, achat ou livraison si la réponse reste théorique.</t>
  </si>
  <si>
    <t>Je contrôle livraison → je garde la preuve</t>
  </si>
  <si>
    <t>SOURCER→CLAUSER→CONTRÔLER→SUIVRE</t>
  </si>
  <si>
    <t>Réponse CFA attendue : pour mettre à jour un plan d'approvisionnement annuel, je regarde d'abord plan approvisionnement, calendrier, saison. Ensuite je fais le contrôle prévu, je note la preuve utile, j'alerte le responsable si quelque chose ne va pas et je garde une trace simple : menu, facture, pesée, fiche recette ou photo selon le cas.</t>
  </si>
  <si>
    <t>Réponse PRO attendue : pour mettre à jour un plan d'approvisionnement annuel, je pars d'un diagnostic documenté, je vérifie plan approvisionnement; calendrier; saison; famille; volumes.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</si>
  <si>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mettre à jour un plan d'approvisionnement annuel » avec des gestes de terrain : mettre à jour les commandes prévues quand la saison, le prix ou le fournisseur change. Donner au moins une preuve simple : facture, menu, fiche recette, pesée, photo, étiquette ou tableau de suivi.</t>
  </si>
  <si>
    <t>Consigne PRO — Traiter « mettre à jour un plan d'approvisionnement annuel » en responsable de restauration collective : mettre à jour le plan annuel avec échéances marché, volumes, ruptures et pistes de substitution. Réponse attendue structurée en 4 temps : diagnostic, action, preuve, correction.</t>
  </si>
  <si>
    <t>Sur le terrain, comment tu t'y prends pour « mettre à jour un plan d'approvisionnement annuel » et quelles preuves tu gardes ?</t>
  </si>
  <si>
    <t>Achats / approvisionnements durables — Dans une situation réelle de restauration collective, comment piloter « mettre à jour un plan d'approvisionnement annuel » sans se limiter à une intention générale ?</t>
  </si>
  <si>
    <t>Commentaire formateur — Corriger toute réponse qui transforme le local en critère unique sans justification objective. Relancer avec une situation réelle de cuisine, self, achat ou livraison si la réponse reste théorique.</t>
  </si>
  <si>
    <t>Réponse CFA attendue : pour éviter le local non justifié comme critère unique, je regarde d'abord local, critère achat, non discriminatoire. Ensuite je fais le contrôle prévu, je note la preuve utile, j'alerte le responsable si quelque chose ne va pas et je garde une trace simple : menu, facture, pesée, fiche recette ou photo selon le cas.</t>
  </si>
  <si>
    <t>Réponse PRO attendue : pour éviter le local non justifié comme critère unique, je pars d'un diagnostic documenté, je vérifie local; critère achat; non discriminatoire; qualité; saisonnalité.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</si>
  <si>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éviter le local non justifié comme critère unique » avec des gestes de terrain : dire pourquoi « local » seul ne suffit pas et quelle preuve durable est attendue. Donner au moins une preuve simple : facture, menu, fiche recette, pesée, photo, étiquette ou tableau de suivi.</t>
  </si>
  <si>
    <t>Consigne PRO — Traiter « éviter le local non justifié comme critère unique » en responsable de restauration collective : éviter la confusion entre proximité géographique et critère légalement justifiable. Réponse attendue structurée en 4 temps : diagnostic, action, preuve, correction.</t>
  </si>
  <si>
    <t>Sur le terrain, comment tu t'y prends pour « éviter le local non justifié comme critère unique » et quelles preuves tu gardes ?</t>
  </si>
  <si>
    <t>Achats / approvisionnements durables — Dans une situation réelle de restauration collective, comment piloter « éviter le local non justifié comme critère unique » sans se limiter à une intention générale ?</t>
  </si>
  <si>
    <t>Commentaire formateur — Demander une procédure de refus ou d'écart si la livraison ne correspond pas au marché. Relancer avec une situation réelle de cuisine, self, achat ou livraison si la réponse reste théorique.</t>
  </si>
  <si>
    <t>Réponse CFA attendue : pour contrôler la conformité d'une livraison durable, je regarde d'abord réception, bon de livraison, label. Ensuite je fais le contrôle prévu, je note la preuve utile, j'alerte le responsable si quelque chose ne va pas et je garde une trace simple : menu, facture, pesée, fiche recette ou photo selon le cas.</t>
  </si>
  <si>
    <t>Réponse PRO attendue : pour contrôler la conformité d'une livraison durable, je pars d'un diagnostic documenté, je vérifie réception; bon de livraison; label; température; quantité.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</si>
  <si>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contrôler la conformité d'une livraison durable » avec des gestes de terrain : vérifier à la réception si le produit livré correspond à ce qui était demandé. Donner au moins une preuve simple : facture, menu, fiche recette, pesée, photo, étiquette ou tableau de suivi.</t>
  </si>
  <si>
    <t>Consigne PRO — Traiter « contrôler la conformité d'une livraison durable » en responsable de restauration collective : contrôler une livraison : bon de livraison, étiquette, lot, certificat et conformité au marché. Réponse attendue structurée en 4 temps : diagnostic, action, preuve, correction.</t>
  </si>
  <si>
    <t>Sur le terrain, comment tu t'y prends pour « contrôler la conformité d'une livraison durable » et quelles preuves tu gardes ?</t>
  </si>
  <si>
    <t>Achats / approvisionnements durables — Dans une situation réelle de restauration collective, comment piloter « contrôler la conformité d'une livraison durable » sans se limiter à une intention générale ?</t>
  </si>
  <si>
    <t>Commentaire formateur — Faire attention au risque de favoritisme : sourcing oui, attribution automatique non. Relancer avec une situation réelle de cuisine, self, achat ou livraison si la réponse reste théorique.</t>
  </si>
  <si>
    <t>Réponse CFA attendue : pour préparer un sourcing fournisseur avant consultation, je regarde d'abord sourcing, fournisseur, marché disponible. Ensuite je fais le contrôle prévu, je note la preuve utile, j'alerte le responsable si quelque chose ne va pas et je garde une trace simple : menu, facture, pesée, fiche recette ou photo selon le cas.</t>
  </si>
  <si>
    <t>Réponse PRO attendue : pour préparer un sourcing fournisseur avant consultation, je pars d'un diagnostic documenté, je vérifie sourcing; fournisseur; marché disponible; capacité; saisonnalité.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</si>
  <si>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préparer un sourcing fournisseur avant consultation » avec des gestes de terrain : préparer des questions fournisseur avant de commander ou de lancer une consultation. Donner au moins une preuve simple : facture, menu, fiche recette, pesée, photo, étiquette ou tableau de suivi.</t>
  </si>
  <si>
    <t>Consigne PRO — Traiter « préparer un sourcing fournisseur avant consultation » en responsable de restauration collective : préparer le sourcing sans favoritisme : besoin, capacités locales, volumes, saisonnalité et concurrence. Réponse attendue structurée en 4 temps : diagnostic, action, preuve, correction.</t>
  </si>
  <si>
    <t>Sur le terrain, comment tu t'y prends pour « préparer un sourcing fournisseur avant consultation » et quelles preuves tu gardes ?</t>
  </si>
  <si>
    <t>Achats / approvisionnements durables — Dans une situation réelle de restauration collective, comment piloter « préparer un sourcing fournisseur avant consultation » sans se limiter à une intention générale ?</t>
  </si>
  <si>
    <t>Commentaire formateur — Contrôler que le suivi distingue montant total, montant durable et période de référence. Relancer avec une situation réelle de cuisine, self, achat ou livraison si la réponse reste théorique.</t>
  </si>
  <si>
    <t>Réponse CFA attendue : pour suivre le taux d'achat durable par famille de produits, je regarde d'abord taux par famille, famille produits, tableau de bord. Ensuite je fais le contrôle prévu, je note la preuve utile, j'alerte le responsable si quelque chose ne va pas et je garde une trace simple : menu, facture, pesée, fiche recette ou photo selon le cas.</t>
  </si>
  <si>
    <t>Réponse PRO attendue : pour suivre le taux d'achat durable par famille de produits, je pars d'un diagnostic documenté, je vérifie taux par famille; famille produits; tableau de bord; valeur d'achat; indicateur.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</si>
  <si>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suivre le taux d'achat durable par famille de produits » avec des gestes de terrain : remplir un tableau simple par produit, fournisseur, montant et catégorie durable. Donner au moins une preuve simple : facture, menu, fiche recette, pesée, photo, étiquette ou tableau de suivi.</t>
  </si>
  <si>
    <t>Consigne PRO — Traiter « suivre le taux d'achat durable par famille de produits » en responsable de restauration collective : renseigner un suivi par famille : montant, taux durable, taux bio, fournisseur et période. Réponse attendue structurée en 4 temps : diagnostic, action, preuve, correction.</t>
  </si>
  <si>
    <t>Sur le terrain, comment tu t'y prends pour « suivre le taux d'achat durable par famille de produits » et quelles preuves tu gardes ?</t>
  </si>
  <si>
    <t>Achats / approvisionnements durables — Dans une situation réelle de restauration collective, comment piloter « suivre le taux d'achat durable par famille de produits » sans se limiter à une intention générale ?</t>
  </si>
  <si>
    <t>Commentaire formateur — Faire calculer ou verbaliser le coût complet ; ne pas limiter l'analyse au prix au kilo. Relancer avec une situation réelle de cuisine, self, achat ou livraison si la réponse reste théorique.</t>
  </si>
  <si>
    <t>Réponse CFA attendue : pour comparer prix facial et coût complet d'un produit durable, je regarde d'abord coût complet, prix facial, rendement. Ensuite je fais le contrôle prévu, je note la preuve utile, j'alerte le responsable si quelque chose ne va pas et je garde une trace simple : menu, facture, pesée, fiche recette ou photo selon le cas.</t>
  </si>
  <si>
    <t>Réponse PRO attendue : pour comparer prix facial et coût complet d'un produit durable, je pars d'un diagnostic documenté, je vérifie coût complet; prix facial; rendement; pertes; temps de préparation.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</si>
  <si>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comparer prix facial et coût complet d'un produit durable » avec des gestes de terrain : comparer le coût réel : prix, rendement, déchets et travail en cuisine. Donner au moins une preuve simple : facture, menu, fiche recette, pesée, photo, étiquette ou tableau de suivi.</t>
  </si>
  <si>
    <t>Consigne PRO — Traiter « comparer prix facial et coût complet d'un produit durable » en responsable de restauration collective : comparer prix d'achat, rendement, pertes, temps de préparation et acceptabilité convives. Réponse attendue structurée en 4 temps : diagnostic, action, preuve, correction.</t>
  </si>
  <si>
    <t>Sur le terrain, comment tu t'y prends pour « comparer prix facial et coût complet d'un produit durable » et quelles preuves tu gardes ?</t>
  </si>
  <si>
    <t>Achats / approvisionnements durables — Dans une situation réelle de restauration collective, comment piloter « comparer prix facial et coût complet d'un produit durable » sans se limiter à une intention générale ?</t>
  </si>
  <si>
    <t>Commentaire formateur — Vérifier que l'allotissement reste compatible avec les volumes et les contraintes de livraison. Relancer avec une situation réelle de cuisine, self, achat ou livraison si la réponse reste théorique.</t>
  </si>
  <si>
    <t>Réponse CFA attendue : pour construire un allotissement favorable aux filières locales, je regarde d'abord allotissement, filières locales, lots. Ensuite je fais le contrôle prévu, je note la preuve utile, j'alerte le responsable si quelque chose ne va pas et je garde une trace simple : menu, facture, pesée, fiche recette ou photo selon le cas.</t>
  </si>
  <si>
    <t>Réponse PRO attendue : pour construire un allotissement favorable aux filières locales, je pars d'un diagnostic documenté, je vérifie allotissement; filières locales; lots; saisonnalité; petits producteurs.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</si>
  <si>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construire un allotissement favorable aux filières locales » avec des gestes de terrain : expliquer pourquoi on découpe les achats par familles ou par livraisons. Donner au moins une preuve simple : facture, menu, fiche recette, pesée, photo, étiquette ou tableau de suivi.</t>
  </si>
  <si>
    <t>Consigne PRO — Traiter « construire un allotissement favorable aux filières locales » en responsable de restauration collective : construire un allotissement réaliste en séparant familles, volumes, fréquence de livraison et capacité fournisseur. Réponse attendue structurée en 4 temps : diagnostic, action, preuve, correction.</t>
  </si>
  <si>
    <t>Sur le terrain, comment tu t'y prends pour « construire un allotissement favorable aux filières locales » et quelles preuves tu gardes ?</t>
  </si>
  <si>
    <t>Achats / approvisionnements durables — Dans une situation réelle de restauration collective, comment piloter « construire un allotissement favorable aux filières locales » sans se limiter à une intention générale ?</t>
  </si>
  <si>
    <t>Commentaire formateur — Exiger une clause vérifiable, pas une formule vague du type « produit local de qualité ». Relancer avec une situation réelle de cuisine, self, achat ou livraison si la réponse reste théorique.</t>
  </si>
  <si>
    <t>Réponse CFA attendue : pour rédiger une clause marché public compatible EGAlim, je regarde d'abord clause marché, cahier des charges, produits durables. Ensuite je fais le contrôle prévu, je note la preuve utile, j'alerte le responsable si quelque chose ne va pas et je garde une trace simple : menu, facture, pesée, fiche recette ou photo selon le cas.</t>
  </si>
  <si>
    <t>Réponse PRO attendue : pour rédiger une clause marché public compatible EGAlim, je pars d'un diagnostic documenté, je vérifie clause marché; cahier des charges; produits durables; critères; pondération.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</si>
  <si>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rédiger une clause marché public compatible EGAlim » avec des gestes de terrain : écrire simplement ce que l'on demande au fournisseur et quelle preuve il doit donner. Donner au moins une preuve simple : facture, menu, fiche recette, pesée, photo, étiquette ou tableau de suivi.</t>
  </si>
  <si>
    <t>Consigne PRO — Traiter « rédiger une clause marché public compatible EGAlim » en responsable de restauration collective : formuler une clause contrôlable : besoin, exigence, preuve attendue, critère d'analyse et pénalité éventuelle. Réponse attendue structurée en 4 temps : diagnostic, action, preuve, correction.</t>
  </si>
  <si>
    <t>Sur le terrain, comment tu t'y prends pour « rédiger une clause marché public compatible EGAlim » et quelles preuves tu gardes ?</t>
  </si>
  <si>
    <t>Achats / approvisionnements durables — Dans une situation réelle de restauration collective, comment piloter « rédiger une clause marché public compatible EGAlim » sans se limiter à une intention générale ?</t>
  </si>
  <si>
    <t>Commentaire formateur — Relancer si l'apprenant parle d'intention fournisseur sans facture, certificat ou fiche produit. Relancer avec une situation réelle de cuisine, self, achat ou livraison si la réponse reste théorique.</t>
  </si>
  <si>
    <t>Réponse CFA attendue : pour sécuriser les justificatifs fournisseurs et factures, je regarde d'abord justificatifs, fournisseurs, factures. Ensuite je fais le contrôle prévu, je note la preuve utile, j'alerte le responsable si quelque chose ne va pas et je garde une trace simple : menu, facture, pesée, fiche recette ou photo selon le cas.</t>
  </si>
  <si>
    <t>Réponse PRO attendue : pour sécuriser les justificatifs fournisseurs et factures, je pars d'un diagnostic documenté, je vérifie justificatifs; fournisseurs; factures; mentions; certificat.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</si>
  <si>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sécuriser les justificatifs fournisseurs et factures » avec des gestes de terrain : ranger les preuves au bon endroit pour pouvoir justifier un achat durable. Donner au moins une preuve simple : facture, menu, fiche recette, pesée, photo, étiquette ou tableau de suivi.</t>
  </si>
  <si>
    <t>Consigne PRO — Traiter « sécuriser les justificatifs fournisseurs et factures » en responsable de restauration collective : organiser le classement des justificatifs fournisseurs : facture, fiche technique, certification et lot. Réponse attendue structurée en 4 temps : diagnostic, action, preuve, correction.</t>
  </si>
  <si>
    <t>Sur le terrain, comment tu t'y prends pour « sécuriser les justificatifs fournisseurs et factures » et quelles preuves tu gardes ?</t>
  </si>
  <si>
    <t>Achats / approvisionnements durables — Dans une situation réelle de restauration collective, comment piloter « sécuriser les justificatifs fournisseurs et factures » sans se limiter à une intention générale ?</t>
  </si>
  <si>
    <t>Commentaire formateur — Faire citer au moins deux familles de signes de qualité et la preuve documentaire associée. Relancer avec une situation réelle de cuisine, self, achat ou livraison si la réponse reste théorique.</t>
  </si>
  <si>
    <t>Réponse CFA attendue : pour identifier les labels et signes officiels de qualité éligibles, je regarde d'abord labels, SIQO, bio. Ensuite je fais le contrôle prévu, je note la preuve utile, j'alerte le responsable si quelque chose ne va pas et je garde une trace simple : menu, facture, pesée, fiche recette ou photo selon le cas.</t>
  </si>
  <si>
    <t>Réponse PRO attendue : pour identifier les labels et signes officiels de qualité éligibles, je pars d'un diagnostic documenté, je vérifie labels; SIQO; bio; label rouge; AOP.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</si>
  <si>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identifier les labels et signes officiels de qualité éligibles » avec des gestes de terrain : reconnaître les vrais signes de qualité et savoir où les retrouver sur l'étiquette ou la facture. Donner au moins une preuve simple : facture, menu, fiche recette, pesée, photo, étiquette ou tableau de suivi.</t>
  </si>
  <si>
    <t>Consigne PRO — Traiter « identifier les labels et signes officiels de qualité éligibles » en responsable de restauration collective : classer les labels éligibles, vérifier leur validité et les rattacher aux familles d'achat. Réponse attendue structurée en 4 temps : diagnostic, action, preuve, correction.</t>
  </si>
  <si>
    <t>Sur le terrain, comment tu t'y prends pour « identifier les labels et signes officiels de qualité éligibles » et quelles preuves tu gardes ?</t>
  </si>
  <si>
    <t>Achats / approvisionnements durables — Dans une situation réelle de restauration collective, comment piloter « identifier les labels et signes officiels de qualité éligibles » sans se limiter à une intention générale ?</t>
  </si>
  <si>
    <t>Commentaire formateur — Demander une alternative concrète au plastique et une preuve de mise en application. Relancer avec une situation réelle de cuisine, self, achat ou livraison si la réponse reste théorique.</t>
  </si>
  <si>
    <t>Je vérifie → je note → je déclare</t>
  </si>
  <si>
    <t>OBLIGATION→SEUIL→PREUVE→DÉCLARATION</t>
  </si>
  <si>
    <t>Réponse CFA attendue : pour interdiction bouteilles d'eau plastique en restauration scolaire, je regarde d'abord bouteilles plastique, restauration scolaire, interdiction. Ensuite je fais le contrôle prévu, je note la preuve utile, j'alerte le responsable si quelque chose ne va pas et je garde une trace simple : menu, facture, pesée, fiche recette ou photo selon le cas.</t>
  </si>
  <si>
    <t>Réponse PRO attendue : pour interdiction bouteilles d'eau plastique en restauration scolaire, je pars d'un diagnostic documenté, je vérifie bouteilles plastique; restauration scolaire; interdiction; eau du réseau; fontaine.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</si>
  <si>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interdiction bouteilles d'eau plastique en restauration scolaire » avec des gestes de terrain : citer les objets plastiques concernés et l'alternative utilisée en cuisine ou au service. Donner au moins une preuve simple : facture, menu, fiche recette, pesée, photo, étiquette ou tableau de suivi.</t>
  </si>
  <si>
    <t>Consigne PRO — Traiter « interdiction bouteilles d'eau plastique en restauration scolaire » en responsable de restauration collective : identifier les usages plastiques interdits, les alternatives et la preuve de suppression. Réponse attendue structurée en 4 temps : diagnostic, action, preuve, correction.</t>
  </si>
  <si>
    <t>Sur le terrain, comment tu t'y prends pour « interdiction bouteilles d'eau plastique en restauration scolaire » et quelles preuves tu gardes ?</t>
  </si>
  <si>
    <t>EGAlim / obligations — Dans une situation réelle de restauration collective, comment piloter « interdiction bouteilles d'eau plastique en restauration scolaire » sans se limiter à une intention générale ?</t>
  </si>
  <si>
    <t>Commentaire formateur — Faire citer convention, seuil d'activité, hygiène et traçabilité avant de parler de solidarité. Relancer avec une situation réelle de cuisine, self, achat ou livraison si la réponse reste théorique.</t>
  </si>
  <si>
    <t>Réponse CFA attendue : pour convention de don au-delà de 3000 repas par jour, je regarde d'abord convention de don, plus de 3000 repas, association habilitée. Ensuite je fais le contrôle prévu, je note la preuve utile, j'alerte le responsable si quelque chose ne va pas et je garde une trace simple : menu, facture, pesée, fiche recette ou photo selon le cas.</t>
  </si>
  <si>
    <t>Réponse PRO attendue : pour convention de don au-delà de 3000 repas par jour, je pars d'un diagnostic documenté, je vérifie convention de don; plus de 3000 repas; association habilitée; excédents; sécurité sanitaire.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</si>
  <si>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convention de don au-delà de 3000 repas par jour » avec des gestes de terrain : dire quand on peut donner des excédents et quelles précautions prendre. Donner au moins une preuve simple : facture, menu, fiche recette, pesée, photo, étiquette ou tableau de suivi.</t>
  </si>
  <si>
    <t>Consigne PRO — Traiter « convention de don au-delà de 3000 repas par jour » en responsable de restauration collective : sécuriser le don alimentaire : seuil, convention, hygiène, traçabilité et responsabilité. Réponse attendue structurée en 4 temps : diagnostic, action, preuve, correction.</t>
  </si>
  <si>
    <t>Sur le terrain, comment tu t'y prends pour « convention de don au-delà de 3000 repas par jour » et quelles preuves tu gardes ?</t>
  </si>
  <si>
    <t>EGAlim / obligations — Dans une situation réelle de restauration collective, comment piloter « convention de don au-delà de 3000 repas par jour » sans se limiter à une intention générale ?</t>
  </si>
  <si>
    <t>Commentaire formateur — Orienter vers l'analyse du cycle de menus ; éviter la réponse centrée sur un seul repas isolé. Relancer avec une situation réelle de cuisine, self, achat ou livraison si la réponse reste théorique.</t>
  </si>
  <si>
    <t>Réponse CFA attendue : pour règles de qualité nutritionnelle en restauration scolaire, je regarde d'abord qualité nutritionnelle, fréquences, menus. Ensuite je fais le contrôle prévu, je note la preuve utile, j'alerte le responsable si quelque chose ne va pas et je garde une trace simple : menu, facture, pesée, fiche recette ou photo selon le cas.</t>
  </si>
  <si>
    <t>Réponse PRO attendue : pour règles de qualité nutritionnelle en restauration scolaire, je pars d'un diagnostic documenté, je vérifie qualité nutritionnelle; fréquences; menus; grammages; équilibre.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</si>
  <si>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règles de qualité nutritionnelle en restauration scolaire » avec des gestes de terrain : regarder si le menu est équilibré sur la durée, pas seulement sur un repas. Donner au moins une preuve simple : facture, menu, fiche recette, pesée, photo, étiquette ou tableau de suivi.</t>
  </si>
  <si>
    <t>Consigne PRO — Traiter « règles de qualité nutritionnelle en restauration scolaire » en responsable de restauration collective : croiser fréquence, grammage, variété et qualité nutritionnelle sur plusieurs semaines. Réponse attendue structurée en 4 temps : diagnostic, action, preuve, correction.</t>
  </si>
  <si>
    <t>Sur le terrain, comment tu t'y prends pour « règles de qualité nutritionnelle en restauration scolaire » et quelles preuves tu gardes ?</t>
  </si>
  <si>
    <t>EGAlim / obligations — Dans une situation réelle de restauration collective, comment piloter « règles de qualité nutritionnelle en restauration scolaire » sans se limiter à une intention générale ?</t>
  </si>
  <si>
    <t>Commentaire formateur — Vérifier que la réponse précise le contexte du choix multiple et la méthode de suivi. Relancer avec une situation réelle de cuisine, self, achat ou livraison si la réponse reste théorique.</t>
  </si>
  <si>
    <t>Réponse CFA attendue : pour option végétarienne quotidienne quand choix multiple État, je regarde d'abord option végétarienne, choix multiple, restaurant de l'État. Ensuite je fais le contrôle prévu, je note la preuve utile, j'alerte le responsable si quelque chose ne va pas et je garde une trace simple : menu, facture, pesée, fiche recette ou photo selon le cas.</t>
  </si>
  <si>
    <t>Réponse PRO attendue : pour option végétarienne quotidienne quand choix multiple État, je pars d'un diagnostic documenté, je vérifie option végétarienne; choix multiple; restaurant de l'État; offre quotidienne; équilibre.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</si>
  <si>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option végétarienne quotidienne quand choix multiple État » avec des gestes de terrain : expliquer quand un choix végétarien doit être proposé et comment le suivre. Donner au moins une preuve simple : facture, menu, fiche recette, pesée, photo, étiquette ou tableau de suivi.</t>
  </si>
  <si>
    <t>Consigne PRO — Traiter « option végétarienne quotidienne quand choix multiple État » en responsable de restauration collective : distinguer obligation réglementaire, choix de service et preuve à produire pour l'option quotidienne. Réponse attendue structurée en 4 temps : diagnostic, action, preuve, correction.</t>
  </si>
  <si>
    <t>Sur le terrain, comment tu t'y prends pour « option végétarienne quotidienne quand choix multiple État » et quelles preuves tu gardes ?</t>
  </si>
  <si>
    <t>EGAlim / obligations — Dans une situation réelle de restauration collective, comment piloter « option végétarienne quotidienne quand choix multiple État » sans se limiter à une intention générale ?</t>
  </si>
  <si>
    <t>Commentaire formateur — Contrôler que l'élève parle d'équilibre du plat végétarien, pas seulement d'absence de viande. Relancer avec une situation réelle de cuisine, self, achat ou livraison si la réponse reste théorique.</t>
  </si>
  <si>
    <t>Réponse CFA attendue : pour menu végétarien hebdomadaire en restauration scolaire, je regarde d'abord menu végétarien, une fois par semaine, restauration scolaire. Ensuite je fais le contrôle prévu, je note la preuve utile, j'alerte le responsable si quelque chose ne va pas et je garde une trace simple : menu, facture, pesée, fiche recette ou photo selon le cas.</t>
  </si>
  <si>
    <t>Réponse PRO attendue : pour menu végétarien hebdomadaire en restauration scolaire, je pars d'un diagnostic documenté, je vérifie menu végétarien; une fois par semaine; restauration scolaire; équilibre nutritionnel; protéines végétales.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</si>
  <si>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menu végétarien hebdomadaire en restauration scolaire » avec des gestes de terrain : vérifier qu'il y a un vrai menu végétarien et pas seulement un plat sans viande mal construit. Donner au moins une preuve simple : facture, menu, fiche recette, pesée, photo, étiquette ou tableau de suivi.</t>
  </si>
  <si>
    <t>Consigne PRO — Traiter « menu végétarien hebdomadaire en restauration scolaire » en responsable de restauration collective : contrôler la présence réelle du menu végétarien dans le cycle scolaire et son équilibre nutritionnel. Réponse attendue structurée en 4 temps : diagnostic, action, preuve, correction.</t>
  </si>
  <si>
    <t>Sur le terrain, comment tu t'y prends pour « menu végétarien hebdomadaire en restauration scolaire » et quelles preuves tu gardes ?</t>
  </si>
  <si>
    <t>EGAlim / obligations — Dans une situation réelle de restauration collective, comment piloter « menu végétarien hebdomadaire en restauration scolaire » sans se limiter à une intention générale ?</t>
  </si>
  <si>
    <t>Commentaire formateur — Faire distinguer diversification des protéines et simple remplacement ponctuel de viande. Relancer avec une situation réelle de cuisine, self, achat ou livraison si la réponse reste théorique.</t>
  </si>
  <si>
    <t>Réponse CFA attendue : pour plan pluriannuel de diversification des protéines, je regarde d'abord plan pluriannuel, diversification protéines, plus de 200 repas. Ensuite je fais le contrôle prévu, je note la preuve utile, j'alerte le responsable si quelque chose ne va pas et je garde une trace simple : menu, facture, pesée, fiche recette ou photo selon le cas.</t>
  </si>
  <si>
    <t>Réponse PRO attendue : pour plan pluriannuel de diversification des protéines, je pars d'un diagnostic documenté, je vérifie plan pluriannuel; diversification protéines; plus de 200 repas; diagnostic menus; objectifs.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</si>
  <si>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plan pluriannuel de diversification des protéines » avec des gestes de terrain : montrer comment prévoir plus de protéines végétales sans improviser au dernier moment. Donner au moins une preuve simple : facture, menu, fiche recette, pesée, photo, étiquette ou tableau de suivi.</t>
  </si>
  <si>
    <t>Consigne PRO — Traiter « plan pluriannuel de diversification des protéines » en responsable de restauration collective : relier le plan protéines au cycle de menus, aux recettes et au suivi de fréquence. Réponse attendue structurée en 4 temps : diagnostic, action, preuve, correction.</t>
  </si>
  <si>
    <t>Sur le terrain, comment tu t'y prends pour « plan pluriannuel de diversification des protéines » et quelles preuves tu gardes ?</t>
  </si>
  <si>
    <t>EGAlim / obligations — Dans une situation réelle de restauration collective, comment piloter « plan pluriannuel de diversification des protéines » sans se limiter à une intention générale ?</t>
  </si>
  <si>
    <t>Commentaire formateur — Exiger un exemple d'affichage ou de message convive, avec donnée vérifiable et fréquence de mise à jour. Relancer avec une situation réelle de cuisine, self, achat ou livraison si la réponse reste théorique.</t>
  </si>
  <si>
    <t>Réponse CFA attendue : pour information des convives sur les taux EGAlim, je regarde d'abord information convives, affichage, taux durable. Ensuite je fais le contrôle prévu, je note la preuve utile, j'alerte le responsable si quelque chose ne va pas et je garde une trace simple : menu, facture, pesée, fiche recette ou photo selon le cas.</t>
  </si>
  <si>
    <t>Réponse PRO attendue : pour information des convives sur les taux EGAlim, je pars d'un diagnostic documenté, je vérifie information convives; affichage; taux durable; taux bio; fréquence mise à jour.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</si>
  <si>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information des convives sur les taux EGAlim » avec des gestes de terrain : dire comment afficher clairement aux convives ce qui est bio ou durable. Donner au moins une preuve simple : facture, menu, fiche recette, pesée, photo, étiquette ou tableau de suivi.</t>
  </si>
  <si>
    <t>Consigne PRO — Traiter « information des convives sur les taux EGAlim » en responsable de restauration collective : organiser l'information convives avec un affichage compréhensible, daté et cohérent avec les données déclarées. Réponse attendue structurée en 4 temps : diagnostic, action, preuve, correction.</t>
  </si>
  <si>
    <t>Sur le terrain, comment tu t'y prends pour « information des convives sur les taux EGAlim » et quelles preuves tu gardes ?</t>
  </si>
  <si>
    <t>EGAlim / obligations — Dans une situation réelle de restauration collective, comment piloter « information des convives sur les taux EGAlim » sans se limiter à une intention générale ?</t>
  </si>
  <si>
    <t>Commentaire formateur — Relancer sur le circuit documentaire : qui collecte, qui saisit, qui contrôle et où la preuve est stockée. Relancer avec une situation réelle de cuisine, self, achat ou livraison si la réponse reste théorique.</t>
  </si>
  <si>
    <t>Réponse CFA attendue : pour obligation de télédéclaration annuelle ma cantine, je regarde d'abord télédéclaration, achats annuels, plateforme ma cantine. Ensuite je fais le contrôle prévu, je note la preuve utile, j'alerte le responsable si quelque chose ne va pas et je garde une trace simple : menu, facture, pesée, fiche recette ou photo selon le cas.</t>
  </si>
  <si>
    <t>Réponse PRO attendue : pour obligation de télédéclaration annuelle ma cantine, je pars d'un diagnostic documenté, je vérifie télédéclaration; achats annuels; plateforme ma cantine; données factures; période déclarée.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</si>
  <si>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obligation de télédéclaration annuelle ma cantine » avec des gestes de terrain : expliquer qui remplit les chiffres, où on les trouve et quelle trace on garde. Donner au moins une preuve simple : facture, menu, fiche recette, pesée, photo, étiquette ou tableau de suivi.</t>
  </si>
  <si>
    <t>Consigne PRO — Traiter « obligation de télédéclaration annuelle ma cantine » en responsable de restauration collective : décrire la chaîne de déclaration : collecte des données, consolidation, saisie et conservation des preuves. Réponse attendue structurée en 4 temps : diagnostic, action, preuve, correction.</t>
  </si>
  <si>
    <t>Sur le terrain, comment tu t'y prends pour « obligation de télédéclaration annuelle ma cantine » et quelles preuves tu gardes ?</t>
  </si>
  <si>
    <t>EGAlim / obligations — Dans une situation réelle de restauration collective, comment piloter « obligation de télédéclaration annuelle ma cantine » sans se limiter à une intention générale ?</t>
  </si>
  <si>
    <t>Commentaire formateur — Faire vérifier que l'apprenant parle bien de la famille viandes/poissons et non du taux EGAlim global. Relancer avec une situation réelle de cuisine, self, achat ou livraison si la réponse reste théorique.</t>
  </si>
  <si>
    <t>Réponse CFA attendue : pour seuil renforcé viandes poissons 60 % durable ou qualité, je regarde d'abord 60 % viandes poissons, familles viandes poissons, labels éligibles. Ensuite je fais le contrôle prévu, je note la preuve utile, j'alerte le responsable si quelque chose ne va pas et je garde une trace simple : menu, facture, pesée, fiche recette ou photo selon le cas.</t>
  </si>
  <si>
    <t>Réponse PRO attendue : pour seuil renforcé viandes poissons 60 % durable ou qualité, je pars d'un diagnostic documenté, je vérifie 60 % viandes poissons; familles viandes poissons; labels éligibles; fournisseur; facture.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</si>
  <si>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seuil renforcé viandes poissons 60 % durable ou qualité » avec des gestes de terrain : contrôler viande et poisson : label, facture, fournisseur et classement dans le suivi. Donner au moins une preuve simple : facture, menu, fiche recette, pesée, photo, étiquette ou tableau de suivi.</t>
  </si>
  <si>
    <t>Consigne PRO — Traiter « seuil renforcé viandes poissons 60 % durable ou qualité » en responsable de restauration collective : contrôler la famille concernée, l'éligibilité des signes de qualité et la traçabilité fournisseur. Réponse attendue structurée en 4 temps : diagnostic, action, preuve, correction.</t>
  </si>
  <si>
    <t>Sur le terrain, comment tu t'y prends pour « seuil renforcé viandes poissons 60 % durable ou qualité » et quelles preuves tu gardes ?</t>
  </si>
  <si>
    <t>EGAlim / obligations — Dans une situation réelle de restauration collective, comment piloter « seuil renforcé viandes poissons 60 % durable ou qualité » sans se limiter à une intention générale ?</t>
  </si>
  <si>
    <t>Commentaire formateur — Ne pas accepter une réponse limitée à « on achète mieux ». Faire citer seuil, base de calcul et preuve d'achat. Relancer avec une situation réelle de cuisine, self, achat ou livraison si la réponse reste théorique.</t>
  </si>
  <si>
    <t>Réponse CFA attendue : pour seuil global 50 % produits durables dont 20 % bio, je regarde d'abord 50 % produits durables, 20 % bio, valeur d'achat. Ensuite je fais le contrôle prévu, je note la preuve utile, j'alerte le responsable si quelque chose ne va pas et je garde une trace simple : menu, facture, pesée, fiche recette ou photo selon le cas.</t>
  </si>
  <si>
    <t>Réponse PRO attendue : pour seuil global 50 % produits durables dont 20 % bio, je pars d'un diagnostic documenté, je vérifie 50 % produits durables; 20 % bio; valeur d'achat; factures; ma cantine.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t>
  </si>
  <si>
    <t>Consigne CFA — Expliquer « seuil global 50 % produits durables dont 20 % bio » avec des gestes de terrain : repérer dans les factures ce qui compte en durable et en bio, puis noter le résultat. Donner au moins une preuve simple : facture, menu, fiche recette, pesée, photo, étiquette ou tableau de suivi.</t>
  </si>
  <si>
    <t>Consigne PRO — Traiter « seuil global 50 % produits durables dont 20 % bio » en responsable de restauration collective : vérifier le seuil chiffré, le périmètre des achats et les pièces justificatives associées. Réponse attendue structurée en 4 temps : diagnostic, action, preuve, correction.</t>
  </si>
  <si>
    <t>Sur le terrain, comment tu t'y prends pour « seuil global 50 % produits durables dont 20 % bio » et quelles preuves tu gardes ?</t>
  </si>
  <si>
    <t>EGAlim / obligations — Dans une situation réelle de restauration collective, comment piloter « seuil global 50 % produits durables dont 20 % bio » sans se limiter à une intention générale ?</t>
  </si>
  <si>
    <t>helper</t>
  </si>
  <si>
    <t>Ne pas supprimer</t>
  </si>
  <si>
    <t>Clé active</t>
  </si>
  <si>
    <t>Commentaire formateur</t>
  </si>
  <si>
    <t>Source pédagogique</t>
  </si>
  <si>
    <t>Mémo CFA</t>
  </si>
  <si>
    <t>Mémo PRO</t>
  </si>
  <si>
    <t>Réponse attendue CFA</t>
  </si>
  <si>
    <t>Rappel question CFA</t>
  </si>
  <si>
    <t>Rappel question PRO</t>
  </si>
  <si>
    <t>◄ sans X, aucun contenu n’est affiché.</t>
  </si>
  <si>
    <t>Progression CFA</t>
  </si>
  <si>
    <t>Progression PRO</t>
  </si>
  <si>
    <t>Relance prioritaire CFA</t>
  </si>
  <si>
    <t>Relance prioritaire PRO</t>
  </si>
  <si>
    <t>E11 ▲</t>
  </si>
  <si>
    <t>Diagnostic B CFA</t>
  </si>
  <si>
    <t>Diagnostic B PRO</t>
  </si>
  <si>
    <t>◄ X = afficher les réponses attendues ; vide = masquer.</t>
  </si>
  <si>
    <t>X</t>
  </si>
  <si>
    <t>Notation B CFA cumulée /20 ►</t>
  </si>
  <si>
    <t>Notation B PRO cumulée /20 ►</t>
  </si>
  <si>
    <t>50 % produits durables, 20 % bio, valeur d'achat. Ensuite je fais le contrôle prévu</t>
  </si>
  <si>
    <t>Réponse B complément/correction CFA (saisie) ►</t>
  </si>
  <si>
    <t xml:space="preserve"> je vérifie 50 % produits durables; 20 % bio; valeur d'achat; factures; ma cantine. Je rattache l'action aux obligations ou objectifs applicables, je contrôle les factures</t>
  </si>
  <si>
    <t>Réponse B complément/correction PRO (saisie) ►</t>
  </si>
  <si>
    <t>Trois leviers : production durable, évolution des pratiques, réduction des pertes.</t>
  </si>
  <si>
    <t>https://economie-circulaire.ademe.fr/alimentation-durable</t>
  </si>
  <si>
    <t>Alimentation durable : enjeux et priorités de l'ADEME</t>
  </si>
  <si>
    <t>ADEME_ALIMENTATION_DURABLE</t>
  </si>
  <si>
    <t>⑧ Sources web utilisées : voir colonnes G:J et feuille SOURCES_WEB.</t>
  </si>
  <si>
    <t>Relance formateur CFA</t>
  </si>
  <si>
    <t>Relance formateur PRO</t>
  </si>
  <si>
    <t>Plan pluriannuel protéines, diagnostic, actions et suivi.</t>
  </si>
  <si>
    <t>Cadre CNRC pour la diversification des sources de protéines</t>
  </si>
  <si>
    <t>CNRC_PROTEINES</t>
  </si>
  <si>
    <t>❼ Le moteur note par présence de notions/mots-clés. Il aide à diagnostiquer, il ne remplace pas le formateur.</t>
  </si>
  <si>
    <t>Premier manque A CFA</t>
  </si>
  <si>
    <t>Premier manque A PRO</t>
  </si>
  <si>
    <t>Stratégie d'achat public, clauses, traçabilité et documents de consultation.</t>
  </si>
  <si>
    <t>Restauration collective publique : guides pratiques approvisionnement durable et qualité</t>
  </si>
  <si>
    <t>ACHATS_DURABLES_GUIDES</t>
  </si>
  <si>
    <t>⑥ Mettre X en E11 pour afficher réponses attendues, mémos, source et commentaire.</t>
  </si>
  <si>
    <t>Diagnostic A CFA</t>
  </si>
  <si>
    <t>Diagnostic A PRO</t>
  </si>
  <si>
    <t>Pesées, grammages, diagnostic par composante, leviers anti-gaspillage.</t>
  </si>
  <si>
    <t>Réduire le gaspillage alimentaire en restauration collective</t>
  </si>
  <si>
    <t>ADEME_GASPILLAGE</t>
  </si>
  <si>
    <t>⑤ Saisir une réponse complémentaire en B10 ou D10 : la note B est cumulée.</t>
  </si>
  <si>
    <t>Notation A CFA /20 ►</t>
  </si>
  <si>
    <t>Notation A PRO /20 ►</t>
  </si>
  <si>
    <t>Méthode diagnostic, plan d'action, suivi, ressources transition.</t>
  </si>
  <si>
    <t>Restauration collective : manger mieux tout en respectant l'environnement</t>
  </si>
  <si>
    <t>ADEME_RESTO_COLLECTIVE</t>
  </si>
  <si>
    <t>④ Lire la note A, le diagnostic, le premier manque et la relance formateur.</t>
  </si>
  <si>
    <t>seuil global 50 % produits durables dont 20 % bio</t>
  </si>
  <si>
    <t>Réponse A initiale CFA (saisie) ►</t>
  </si>
  <si>
    <t>Réponse A initiale PRO (saisie) ►</t>
  </si>
  <si>
    <t>Déclaration des achats 2025, transparence, indicateurs d'atteinte.</t>
  </si>
  <si>
    <t>https://agriculture.gouv.fr/restauration-collective-ouverture-de-la-campagne-de-teledeclaration-2026-sur-les-achats-de-produits</t>
  </si>
  <si>
    <t>Campagne de télédéclaration 2026 sur les achats durables et de qualité</t>
  </si>
  <si>
    <t>AGRI_TELEDECLARATION_2026</t>
  </si>
  <si>
    <t>❸ Saisir une réponse initiale PRO en B5 et/ou CFA en D5.</t>
  </si>
  <si>
    <t>Consigne CFA</t>
  </si>
  <si>
    <t>Consigne PRO</t>
  </si>
  <si>
    <t>50% durable, 20% bio, 60% viandes/poissons, protéines, gaspillage, information convives.</t>
  </si>
  <si>
    <t>Alimentation durable : nouveautés 2024 pour la restauration collective</t>
  </si>
  <si>
    <t>AGRI_2024_NOUVEAUTES</t>
  </si>
  <si>
    <t>❷ La clé technique Q001 à Q100 est générée en B20.</t>
  </si>
  <si>
    <t>Question active CFA ►</t>
  </si>
  <si>
    <t>Question active PRO ►</t>
  </si>
  <si>
    <t>Obligations EGAlim, labels, suivi, télédéclaration.</t>
  </si>
  <si>
    <t>Comprendre mes obligations - ma cantine</t>
  </si>
  <si>
    <t>MA_CANTINE_OBLIGATIONS</t>
  </si>
  <si>
    <t>❶ Saisir le numéro de question en B2, de 1 à 100.</t>
  </si>
  <si>
    <t>N° question active ►</t>
  </si>
  <si>
    <t>Utilisation dans le moteur</t>
  </si>
  <si>
    <t>Titre</t>
  </si>
  <si>
    <t>Code</t>
  </si>
  <si>
    <t>Mode d’emploi — moteur transition alimentaire</t>
  </si>
  <si>
    <t>MOTEUR TRANSITION ALIMENTAIRE CFA / PRO</t>
  </si>
  <si>
    <t>PILOTAGE / DIAGNOSTIC / INDICATEURS</t>
  </si>
  <si>
    <t>NUTRITION / QUALITÉ REPAS</t>
  </si>
  <si>
    <t>INFORMATION CONVIVES / PÉDAGOGIE</t>
  </si>
  <si>
    <t>GASPILLAGE / PESÉES / GRAMMAGES</t>
  </si>
  <si>
    <t>EGALIM / OBLIGATIONS</t>
  </si>
  <si>
    <t>DÉCHETS / PLASTIQUE / CONTENANTS</t>
  </si>
  <si>
    <t>DIVERSIFICATION PROTÉINES / VÉGÉTAL</t>
  </si>
  <si>
    <t>CUISINE TERRAIN / ORGANISATION PRODUCTION</t>
  </si>
  <si>
    <t>BIO / SAISONNALITÉ / PRODUITS FRAIS</t>
  </si>
  <si>
    <t>ACHATS / APPROVISIONNEMENTS DURABLES</t>
  </si>
  <si>
    <t>TRANSITION ALIMENTAIRE CFA / PRO      100 Questions / Réponses</t>
  </si>
  <si>
    <t xml:space="preserve">Auteur : Joel Leboucher • Rochefort sur Mer |  Date : 03 Juin 2026  |  heure : 11h30 |  Document réalisé avec l'aide de ChatGPT </t>
  </si>
  <si>
    <t>À tester dans Excel 2021 FR</t>
  </si>
  <si>
    <t>Contrôle interne</t>
  </si>
  <si>
    <t>V2</t>
  </si>
  <si>
    <t>Formules conservées, correction ciblée sur textes</t>
  </si>
  <si>
    <t>Structure moteur</t>
  </si>
  <si>
    <t>Mécanique/formules</t>
  </si>
  <si>
    <t>Non modifié</t>
  </si>
  <si>
    <t>Non effectuée dans cet environnement</t>
  </si>
  <si>
    <t>Réouverture desktop</t>
  </si>
  <si>
    <t>Application Excel</t>
  </si>
  <si>
    <t>100/100 textes uniques</t>
  </si>
  <si>
    <t>Commentaires formateur individualisés</t>
  </si>
  <si>
    <t>N28:N127</t>
  </si>
  <si>
    <t>Colonnes N</t>
  </si>
  <si>
    <t>Consignes CFA individualisées</t>
  </si>
  <si>
    <t>G28:G127</t>
  </si>
  <si>
    <t>Colonnes G</t>
  </si>
  <si>
    <t>Consignes PRO individualisées</t>
  </si>
  <si>
    <t>F28:F127</t>
  </si>
  <si>
    <t>Colonnes F</t>
  </si>
  <si>
    <t>Résultat</t>
  </si>
  <si>
    <t>Contrôle</t>
  </si>
  <si>
    <t>Correctif V2</t>
  </si>
  <si>
    <t>Contrôle XML effectué ; réouverture réelle dans Excel non effectuée dans cet environnement.</t>
  </si>
  <si>
    <t>Fonctionnel structurellement / non validé Excel</t>
  </si>
  <si>
    <t>Verdict prudent</t>
  </si>
  <si>
    <t>MOTEUR_TRANSITION_PROPRE, SOURCES_WEB, AUDIT_TECHNIQUE.</t>
  </si>
  <si>
    <t>worksheets count</t>
  </si>
  <si>
    <t>Audit après</t>
  </si>
  <si>
    <t>31 formules haut moteur + 21 000 formules critères.</t>
  </si>
  <si>
    <t>formula tags count</t>
  </si>
  <si>
    <t>0 = pas d'intersection implicite @ dans les formules XML.</t>
  </si>
  <si>
    <t>implicit at in formula</t>
  </si>
  <si>
    <t>0 = pas de chaîne d'erreur de référence dans les XML.</t>
  </si>
  <si>
    <t>REF error text count</t>
  </si>
  <si>
    <t>0 = pas de fonction utilisateur marquée xludf.</t>
  </si>
  <si>
    <t>xludf marker</t>
  </si>
  <si>
    <t>0 = pas de fonctions dynamiques/modernes marquées xlfn.</t>
  </si>
  <si>
    <t>xlfn marker</t>
  </si>
  <si>
    <t>0 = pas de VBA/macro.</t>
  </si>
  <si>
    <t>vbaProject_bin_present</t>
  </si>
  <si>
    <t>0 = pas de dossier xl/externalLinks.</t>
  </si>
  <si>
    <t>externalLinks count</t>
  </si>
  <si>
    <t>0 = aucun calcChain.xml dans l'archive.</t>
  </si>
  <si>
    <t>calcChain_xml_present</t>
  </si>
  <si>
    <t>Contrôle ZIP/XML brut sur le fichier exporté.</t>
  </si>
  <si>
    <t>shared formula marker</t>
  </si>
  <si>
    <t>Contrôle XML réalisé après export puis reporté ici.</t>
  </si>
  <si>
    <t>À compléter</t>
  </si>
  <si>
    <t>Formules écrites individuellement, sans fill_down.</t>
  </si>
  <si>
    <t>Top moteur + R:AE critères</t>
  </si>
  <si>
    <t>Formules moteur</t>
  </si>
  <si>
    <t>Reconstruction</t>
  </si>
  <si>
    <t>1500 critères : 15 par question ; critères PRO et CFA séparés.</t>
  </si>
  <si>
    <t>Table critères</t>
  </si>
  <si>
    <t>100 questions ; structure améliorée demandée avec Source, Statut, Commentaire_formateur.</t>
  </si>
  <si>
    <t>Audit avant</t>
  </si>
  <si>
    <t>VBA/macros</t>
  </si>
  <si>
    <t>Liens externes</t>
  </si>
  <si>
    <t>Présent dans le fichier source.</t>
  </si>
  <si>
    <t>calcChain.xml</t>
  </si>
  <si>
    <t>Présent dans le fichier source ; non réutilisé dans le nouveau fichier.</t>
  </si>
  <si>
    <t>Deux anciennes feuilles avec plages A1:AE1687.</t>
  </si>
  <si>
    <t>MOTEUR_transition ; MOTEUR_CUISSONS_BT (2)</t>
  </si>
  <si>
    <t>Feuilles détectées</t>
  </si>
  <si>
    <t>Importé pour analyse ; nouveau classeur reconstruit séparément.</t>
  </si>
  <si>
    <t>transition(1).xlsx</t>
  </si>
  <si>
    <t>Fichier source</t>
  </si>
  <si>
    <t>Commentaire</t>
  </si>
  <si>
    <t>Bloc</t>
  </si>
  <si>
    <t>Ce document est composé de : This document is composed of: Este documento se compone de:</t>
  </si>
  <si>
    <t>Auteur : Joel Leboucher • Rochefort sur Mer |  Date : 22 Janvier 2026  |  heure : 10h07</t>
  </si>
  <si>
    <t>avec valeurs ou texte-with values or text-con valores o texto</t>
  </si>
  <si>
    <t>cellules vides - empty cells - celdas vacías</t>
  </si>
  <si>
    <t>تحقق طهوي من طرف خبير مهني مختص.</t>
  </si>
  <si>
    <t>lignes - rows - filas</t>
  </si>
  <si>
    <t>نقل المعارف والخبرات العملية</t>
  </si>
  <si>
    <t>Fin du document cellule &gt;End of the “cell” document &gt;Fin del documento “celda” &gt;</t>
  </si>
  <si>
    <t>colonnes - columns - columnas</t>
  </si>
  <si>
    <t>Transmission des savoirs faire</t>
  </si>
  <si>
    <t>🇬🇧 Passing on Know-How</t>
  </si>
  <si>
    <t>🇪🇸 Transmisión del Saber Hacer</t>
  </si>
  <si>
    <t>السيدة، السيد،</t>
  </si>
  <si>
    <t>Madame..Monsieur….Bonjour</t>
  </si>
  <si>
    <t>Dear Sir or Madam,</t>
  </si>
  <si>
    <t>Señora, Señor:</t>
  </si>
  <si>
    <t>مرحباً،</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</si>
  <si>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</si>
  <si>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</si>
  <si>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</si>
  <si>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</si>
  <si>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</si>
  <si>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</si>
  <si>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r>
      <t xml:space="preserve">ستجدون في هذا الموقع أمثلة على أدوات صادرة عن </t>
    </r>
    <r>
      <rPr>
        <b/>
        <sz val="11"/>
        <rFont val="Carlito"/>
        <family val="2"/>
      </rPr>
      <t>UPRT</t>
    </r>
    <r>
      <rPr>
        <sz val="11"/>
        <rFont val="Carlito"/>
        <family val="2"/>
      </rPr>
      <t>، مبنية على تجربة وخبرات قطاع الإطعام الجماعي، ويمكن تكييفها مع الإطعام التجاري.</t>
    </r>
  </si>
  <si>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</si>
  <si>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</si>
  <si>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</si>
  <si>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إن الهدف من هذه الوثائق هو، بطبيعة الحال، إمكانية استخدامها، ولكن قبل كل شيء تغذية التفكير من خلال أمثلة ملموسة، وتنمية القدرة على التفكير والتحليل والتحكم فيما نقوم به.</t>
  </si>
  <si>
    <t>et de développer la capacité à penser, analyser et maîtriser ce que l’on fait.</t>
  </si>
  <si>
    <t>and to help develop the ability to think, analyze, and truly understand what we do.</t>
  </si>
  <si>
    <t>, y fomentar la capacidad de pensar, analizar y dominar lo que se hace.</t>
  </si>
  <si>
    <t>إن الشاب في طور التكوين، سواء في مركز تكوين مهني، أو في ثانوية فندقية، أو غير ذلك، وكذلك المهني الممارس، لا يملكان دائماً الوقت الكافي لتعلم أساسيات الجداول الحسابية إذا لم يسبق لهما التعرّف عليها.</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</si>
  <si>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</si>
  <si>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</si>
  <si>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</si>
  <si>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</si>
  <si>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</si>
  <si>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</si>
  <si>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لكن، انطلاقاً من نماذج موجودة، يمكن لهما أن يتعلما تدريجياً كيفية القص واللصق، والتنسيق، واستخدام الصيغ والدوال.</t>
  </si>
  <si>
    <t>C’est pourquoi j’invite l’internaute à télécharger sur son disque dur les documents disponibles dans les archives de ce site,</t>
  </si>
  <si>
    <t xml:space="preserve">That’s why I encourage visitors to download these materials onto their hard drive, </t>
  </si>
  <si>
    <t xml:space="preserve">Por eso animo a los usuarios a descargar estos documentos en su disco duro, para crearse una “webteca” o biblioteca personal, </t>
  </si>
  <si>
    <t>ولهذا السبب أدعو زائر الموقع إلى تحميل الوثائق المتوفرة في أرشيف هذا الموقع على قرصه الصلب، من أجل تكوين مكتبة إلكترونية شخصية أو مكتبة شبكية، يمكن الرجوع إليها واستغلالها في الوقت المناسب.</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</si>
  <si>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</si>
  <si>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</si>
  <si>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</si>
  <si>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مدّوا أيديكم، وشاركوا خبراتكم العملية: إن محاولاتكم، وأخطاءكم، ومثابرتكم هي نقاط انطلاق لكل من يريد أن يتقدم.</t>
  </si>
  <si>
    <t xml:space="preserve">Tendez la main, partagez vos savoir-faire : vos essais, vos erreurs et votre ténacité </t>
  </si>
  <si>
    <t>Reach out, share your know-how: your attempts, mistakes, and determination are stepping stones</t>
  </si>
  <si>
    <t>Tiende la mano, comparte tus saberes: tus intentos, tus errores y tu perseverancia son impulsores</t>
  </si>
  <si>
    <t>sont des tremplins pour celles et ceux qui veulent progresser.</t>
  </si>
  <si>
    <t xml:space="preserve"> for those who want to grow.</t>
  </si>
  <si>
    <t xml:space="preserve"> para quienes desean avanzar.</t>
  </si>
  <si>
    <t>وبفضل أمثلتكم، سيتمكن كل شخص من التقدم حسب وتيرته الخاصة، بثقة أكبر، واكتساب المزيد من الاستقلالية.</t>
  </si>
  <si>
    <t>Avec vos exemples, chacun pourra avancer à son rythme, avec confiance et gagner en autonomie.</t>
  </si>
  <si>
    <t>Through your examples, everyone can move forward at their own pace, with confidence, and gain autonomy.</t>
  </si>
  <si>
    <t>Con tu ejemplo, cada persona podrá progresar a su ritmo, con confianza y ganar en autonomía.</t>
  </si>
  <si>
    <t>إن مشاركة الخبرات العملية هي أيضاً طريقة لتكريم أولئك الذين نقلوا إلينا خبراتهم، أحياناً في صمت أو من خلال الصرامة، وبفضلهم نواصل التقدم اليوم.</t>
  </si>
  <si>
    <t xml:space="preserve">Partager ses savoir-faire, c’est une façon de rendre hommage à celles et ceux qui nous ont transmis les leurs, </t>
  </si>
  <si>
    <t>Sharing your know-how is a way to pay tribute to those who passed theirs on to us —</t>
  </si>
  <si>
    <t>Compartir tus saberes es una forma de rendir homenaje a quienes nos transmitieron los suyos,</t>
  </si>
  <si>
    <t>parfois dans le silence ou l’exigence, et grâce à qui nous avançons aujourd’hui.</t>
  </si>
  <si>
    <t>sometimes in silence, sometimes with high expectations — and thanks to whom we move forward today.</t>
  </si>
  <si>
    <t>a veces en silencio, a veces con exigencia, y gracias a quienes seguimos avanzando hoy.</t>
  </si>
  <si>
    <t>مع خالص التحيات،</t>
  </si>
  <si>
    <t>Joël Leboucher</t>
  </si>
  <si>
    <t>Sincères salutations Joël Leboucher 21/10/2025</t>
  </si>
  <si>
    <t>Best regards,Joël Leboucher — October 21, 2025</t>
  </si>
  <si>
    <t>Atentamente,Joël Leboucher — 21 de octubre de 2025</t>
  </si>
  <si>
    <t xml:space="preserve"> 21/10/2025</t>
  </si>
  <si>
    <t>Adresse PC</t>
  </si>
  <si>
    <t>Everything  un utilitaire de recherche gratuit pour indexer et rechercher vos fichiers</t>
  </si>
  <si>
    <t>https://everything.fr.softonic.com/</t>
  </si>
  <si>
    <t>Adresse PC : indique le chemin d’accès pour retrouver l’emplacement où le document est archivé sur votre ordinateur.</t>
  </si>
  <si>
    <t>couleur de police blanc sur fond gris à modifier pour vos documents</t>
  </si>
  <si>
    <t>Illustrations avec les émojis</t>
  </si>
  <si>
    <t>Ⓐ Ⓑ Ⓒ Ⓓ Ⓔ Ⓕ Ⓖ Ⓗ Ⓘ Ⓙ Ⓚ Ⓛ Ⓜ Ⓝ Ⓞ Ⓟ Ⓠ Ⓡ Ⓢ Ⓣ Ⓤ Ⓥ Ⓦ Ⓧ Ⓧ Ⓩ MAJUSCULES</t>
  </si>
  <si>
    <t>https://www.bonbache.fr/syntheses-graphiques-excel-avec-les-emoticones-499.html</t>
  </si>
  <si>
    <t>.</t>
  </si>
  <si>
    <t>ⓐ ⓑ ⓒ ⓓ ⓔ ⓕ ⓕ ⓗ ⓗ ⓘ ⓙ ⓚ ⓛ ⓜ ⓝ ⓞ ⓟ ⓠ ⓡ ⓡ ⓣ ⓤ ⓥ ⓦ ⓧ ⓨ ⓩ minuscules</t>
  </si>
  <si>
    <t>🅐🅑🅒🅓🅔🅕🅖🅗🅘🅙🅚🅛🅜🅝🅞🅟🅠🅡🅢🅣🅤🅥🅦🅧🅨🅩</t>
  </si>
  <si>
    <t>ATELIER CFA — ÉCRIRE DES PROMPTS CLAIRS, CORRECTS ET EFFICACES</t>
  </si>
  <si>
    <t>Objectif : savoir donner une consigne exploitable, contrôler la réponse et améliorer le prompt sans tout recommencer.</t>
  </si>
  <si>
    <t>Un prompt n'a pas besoin d'être très long. Il doit surtout contenir les informations utiles et un résultat que l'on peut vérifier.</t>
  </si>
  <si>
    <t>Auteur : Joel Leboucher • Rochefort sur Mer | Version actualisée : 9 août 2026 | Document réalisé avec l'aide de ChatGPT</t>
  </si>
  <si>
    <t>1 — COMPRENDRE CE QU'EST UN BON PROMPT</t>
  </si>
  <si>
    <t>À éviter</t>
  </si>
  <si>
    <t>Pourquoi cela échoue</t>
  </si>
  <si>
    <t>À faire</t>
  </si>
  <si>
    <t>Pourquoi cela fonctionne</t>
  </si>
  <si>
    <t>« Explique l'HACCP. »</t>
  </si>
  <si>
    <t>Sujet trop vaste : niveau, objectif et format inconnus.</t>
  </si>
  <si>
    <t>Préciser le public, le thème exact et le résultat attendu.</t>
  </si>
  <si>
    <t>La réponse devient adaptée au besoin réel.</t>
  </si>
  <si>
    <t>Empiler vingt demandes différentes.</t>
  </si>
  <si>
    <t>La réponse devient longue, incomplète ou mal organisée.</t>
  </si>
  <si>
    <t>Donner une mission principale, puis découper le travail en étapes.</t>
  </si>
  <si>
    <t>Chaque étape peut être contrôlée avant de poursuivre.</t>
  </si>
  <si>
    <t>Demander à l'IA d'inventer ce qui manque.</t>
  </si>
  <si>
    <t>Elle peut produire une réponse plausible mais fausse.</t>
  </si>
  <si>
    <t>Joindre la source et exiger le signalement des informations manquantes.</t>
  </si>
  <si>
    <t>Les limites de la réponse restent visibles.</t>
  </si>
  <si>
    <t>Croire qu'un prompt sur une seule ligne est meilleur.</t>
  </si>
  <si>
    <t>La forme ne garantit ni la précision ni la fiabilité.</t>
  </si>
  <si>
    <t>Utiliser des phrases courtes, des titres ou des retours à la ligne.</t>
  </si>
  <si>
    <t>La consigne est plus facile à lire et à corriger.</t>
  </si>
  <si>
    <t>2 — LA MÉTHODE C.A.D.R.E. : 5 ÉLÉMENTS À DONNER</t>
  </si>
  <si>
    <t>Lettre</t>
  </si>
  <si>
    <t>Élément</t>
  </si>
  <si>
    <t>Question à se poser</t>
  </si>
  <si>
    <t>Exemple métier</t>
  </si>
  <si>
    <t>CONTEXTE</t>
  </si>
  <si>
    <t>Dans quelle situation ? Pour quel public et quel niveau ?</t>
  </si>
  <si>
    <t>Tu es formateur. Tu t'adresses à un apprenti CAP cuisine en première année.</t>
  </si>
  <si>
    <t>ACTION</t>
  </si>
  <si>
    <t>Que doit faire l'IA ? Utiliser un verbe précis.</t>
  </si>
  <si>
    <t>Explique, compare, crée, contrôle, corrige, transforme, classe ou résume.</t>
  </si>
  <si>
    <t>DONNÉES</t>
  </si>
  <si>
    <t>Sur quelles informations doit-elle travailler ?</t>
  </si>
  <si>
    <t>Utilise uniquement le cours, la fiche technique ou le classeur joint.</t>
  </si>
  <si>
    <t>R</t>
  </si>
  <si>
    <t>RÉSULTAT ATTENDU</t>
  </si>
  <si>
    <t>Sous quelle forme la réponse doit-elle être rendue ?</t>
  </si>
  <si>
    <t>Un tableau, une procédure numérotée, une fiche, 200 mots ou un fichier Excel.</t>
  </si>
  <si>
    <t>EXIGENCES DE CONTRÔLE</t>
  </si>
  <si>
    <t>Comment vérifier la réponse et ses limites ?</t>
  </si>
  <si>
    <t>N'invente rien ; indique les données manquantes, les hypothèses et les points non vérifiés.</t>
  </si>
  <si>
    <t>Formule simple : CONTEXTE + ACTION + DONNÉES + RÉSULTAT ATTENDU + EXIGENCES DE CONTRÔLE.</t>
  </si>
  <si>
    <t>3 — ATELIER GUIDÉ : CONSTRUISEZ VOTRE PROMPT</t>
  </si>
  <si>
    <t>Lisez l'exemple, puis remplacez les cellules jaunes de la colonne « Votre saisie ». Le prompt est assemblé automatiquement en E32.</t>
  </si>
  <si>
    <t>Question</t>
  </si>
  <si>
    <t>Votre saisie</t>
  </si>
  <si>
    <t>Situation, public et niveau ?</t>
  </si>
  <si>
    <t>Tu es formateur en restauration collective. Tu t'adresses à un apprenti CAP cuisine.</t>
  </si>
  <si>
    <t>Quelle mission précise ?</t>
  </si>
  <si>
    <t>Explique comment contrôler le refroidissement rapide en liaison froide.</t>
  </si>
  <si>
    <t>Quelle source utiliser ?</t>
  </si>
  <si>
    <t>Utilise uniquement le cours ou le document joint.</t>
  </si>
  <si>
    <t>CONTRAINTES</t>
  </si>
  <si>
    <t>Quelles limites respecter ?</t>
  </si>
  <si>
    <t>Maximum 250 mots. Vocabulaire simple. N'invente aucune température.</t>
  </si>
  <si>
    <t>RÉSULTAT</t>
  </si>
  <si>
    <t>Quel format livrer ?</t>
  </si>
  <si>
    <t>Un tableau : étape, contrôle, valeur attendue, action corrective.</t>
  </si>
  <si>
    <t>Que faire en cas d'incertitude ?</t>
  </si>
  <si>
    <t>Indique ce qui manque et ce qui doit être vérifié dans le PMS de l'établissement.</t>
  </si>
  <si>
    <t>PROMPT ASSEMBLÉ</t>
  </si>
  <si>
    <t>Copiez ce texte dans l'outil d'IA et joignez la source annoncée.</t>
  </si>
  <si>
    <t>Les champs vides restent visibles : complétez-les avant l'envoi.</t>
  </si>
  <si>
    <t>4 — CONTRÔLE AVANT ENVOI : MARQUEZ X QUAND LE CRITÈRE EST RESPECTÉ</t>
  </si>
  <si>
    <t>Question de contrôle</t>
  </si>
  <si>
    <t>Contexte</t>
  </si>
  <si>
    <t>Le public, le niveau ou la situation sont-ils précisés ?</t>
  </si>
  <si>
    <t>Action</t>
  </si>
  <si>
    <t>La mission principale commence-t-elle par un verbe précis ?</t>
  </si>
  <si>
    <t>Données</t>
  </si>
  <si>
    <t>La source à utiliser est-elle nommée ou jointe ?</t>
  </si>
  <si>
    <t>Contraintes</t>
  </si>
  <si>
    <t>Les limites importantes sont-elles écrites ?</t>
  </si>
  <si>
    <t>Le format de sortie est-il clairement demandé ?</t>
  </si>
  <si>
    <t>Le prompt interdit-il d'inventer et demande-t-il les incertitudes ?</t>
  </si>
  <si>
    <t>Confidentialité</t>
  </si>
  <si>
    <t>Les données personnelles, mots de passe et secrets ont-ils été retirés ?</t>
  </si>
  <si>
    <t>SCORE</t>
  </si>
  <si>
    <t>7/7 ne garantit pas que la réponse sera vraie : il indique seulement que la consigne est complète.</t>
  </si>
  <si>
    <t>STATUT</t>
  </si>
  <si>
    <t>5 — DU PROMPT VAGUE AU PROMPT EFFICACE : 3 EXEMPLES</t>
  </si>
  <si>
    <t>Situation</t>
  </si>
  <si>
    <t>Prompt vague</t>
  </si>
  <si>
    <t>Prompt amélioré</t>
  </si>
  <si>
    <t>Pourquoi il est meilleur</t>
  </si>
  <si>
    <t>Hygiène</t>
  </si>
  <si>
    <t>Explique l'HACCP.</t>
  </si>
  <si>
    <t>À un apprenti CAP cuisine, explique la différence entre un danger et un risque HACCP. Donne 2 exemples en restauration collective dans un tableau. Termine par 3 questions de vérification. Signale toute information dépendant du PMS.</t>
  </si>
  <si>
    <t>Public, notion précise, exemples métier, format et contrôle sont indiqués.</t>
  </si>
  <si>
    <t>Fiche technique</t>
  </si>
  <si>
    <t>Fais une fiche de bourguignon.</t>
  </si>
  <si>
    <t>À partir de la recette jointe, crée une fiche technique de bœuf bourguignon pour 40 couverts. Conserve les quantités sources, liste les étapes dans l'ordre et ajoute une colonne allergènes à vérifier. N'invente aucune donnée absente.</t>
  </si>
  <si>
    <t>La source, le nombre de couverts, le livrable et la limite sont explicites.</t>
  </si>
  <si>
    <t>Classeur Excel</t>
  </si>
  <si>
    <t>Répare mon fichier Excel.</t>
  </si>
  <si>
    <t>Ouvre le classeur joint. Avant toute modification, indique les feuilles, plages utilisées, formules et erreurs repérées. Corrige uniquement les problèmes prouvés. Après modification, teste les cellules concernées et liste les points non contrôlés. Reste compatible Excel 2021 FR.</t>
  </si>
  <si>
    <t>La mission prévoit un audit avant/après, des preuves, des tests et une contrainte technique.</t>
  </si>
  <si>
    <t>6 — AMÉLIORER LA RÉPONSE : UNE RELANCE PRÉCISE VAUT MIEUX QU'UN NOUVEAU PROMPT</t>
  </si>
  <si>
    <t>Étape</t>
  </si>
  <si>
    <t>Exemple de relance</t>
  </si>
  <si>
    <t>Qu'est-ce qui est déjà correct ?</t>
  </si>
  <si>
    <t>Dire ce qu'il faut conserver.</t>
  </si>
  <si>
    <t>Conserve le tableau et les intitulés des colonnes.</t>
  </si>
  <si>
    <t>Qu'est-ce qui ne convient pas ?</t>
  </si>
  <si>
    <t>Nommer l'erreur ou le manque.</t>
  </si>
  <si>
    <t>Les températures ne proviennent pas du document joint.</t>
  </si>
  <si>
    <t>Quelle correction exacte demander ?</t>
  </si>
  <si>
    <t>Formuler une seule correction mesurable.</t>
  </si>
  <si>
    <t>Supprime les valeurs non sourcées et indique « à vérifier dans le PMS ».</t>
  </si>
  <si>
    <t>Comment contrôler la nouvelle réponse ?</t>
  </si>
  <si>
    <t>Demander la trace des changements.</t>
  </si>
  <si>
    <t>Liste les lignes modifiées et les informations restant incertaines.</t>
  </si>
  <si>
    <t>Modèle de relance : « Conserve [élément correct]. Corrige [erreur précise]. Utilise [source]. Rends le résultat sous [format]. Indique [preuve ou point non vérifié]. »</t>
  </si>
  <si>
    <t>7 — ERREURS FRÉQUENTES ET RÈGLES DE SÉCURITÉ</t>
  </si>
  <si>
    <t>Risque</t>
  </si>
  <si>
    <t>Règle à retenir</t>
  </si>
  <si>
    <t>Prompt très long copié pour chaque situation</t>
  </si>
  <si>
    <t>Les consignes inutiles masquent l'objectif.</t>
  </si>
  <si>
    <t>Retirer tout ce qui ne change pas la réponse.</t>
  </si>
  <si>
    <t>La longueur n'est pas un critère de qualité.</t>
  </si>
  <si>
    <t>Source non jointe ou non nommée</t>
  </si>
  <si>
    <t>L'IA répond avec des connaissances générales.</t>
  </si>
  <si>
    <t>Joindre le document et écrire ce qui doit être utilisé.</t>
  </si>
  <si>
    <t>Une source annoncée doit réellement être fournie.</t>
  </si>
  <si>
    <t>Plusieurs missions mélangées</t>
  </si>
  <si>
    <t>Certaines tâches sont oubliées.</t>
  </si>
  <si>
    <t>Découper en étapes et valider chaque résultat.</t>
  </si>
  <si>
    <t>Une mission principale par étape.</t>
  </si>
  <si>
    <t>Demande d'inventer les valeurs manquantes</t>
  </si>
  <si>
    <t>Résultat plausible mais potentiellement faux.</t>
  </si>
  <si>
    <t>Exiger « donnée manquante » ou « non vérifié ».</t>
  </si>
  <si>
    <t>L'incertitude doit rester visible.</t>
  </si>
  <si>
    <t>Données personnelles ou confidentielles</t>
  </si>
  <si>
    <t>Divulgation inutile d'informations.</t>
  </si>
  <si>
    <t>Anonymiser noms, coordonnées, identifiants et secrets.</t>
  </si>
  <si>
    <t>Ne jamais transmettre mot de passe ou donnée sensible.</t>
  </si>
  <si>
    <t>Réponse acceptée sans contrôle métier</t>
  </si>
  <si>
    <t>Une erreur peut être reprise dans un document.</t>
  </si>
  <si>
    <t>Comparer avec la source et faire valider les points critiques.</t>
  </si>
  <si>
    <t>L'IA assiste ; elle ne remplace pas le contrôle professionnel.</t>
  </si>
  <si>
    <t>Demander « sois fiable » sans critère</t>
  </si>
  <si>
    <t>La formule est trop vague pour être testée.</t>
  </si>
  <si>
    <t>Demander des sources, hypothèses, calculs ou cellules précises.</t>
  </si>
  <si>
    <t>Un contrôle doit produire une preuve observable.</t>
  </si>
  <si>
    <t>8 — EXERCICES CFA : ÉCRIVEZ LE PROMPT DANS LA CELLULE JAUNE</t>
  </si>
  <si>
    <t>Critères attendus</t>
  </si>
  <si>
    <t>Votre prompt</t>
  </si>
  <si>
    <t>Refroidissement rapide</t>
  </si>
  <si>
    <t>Créer une fiche de révision CAP à partir d'un cours joint.</t>
  </si>
  <si>
    <t>Public précisé ; source jointe ; tableau ; valeurs non inventées ; 3 questions finales.</t>
  </si>
  <si>
    <t>Comparer deux recettes</t>
  </si>
  <si>
    <t>Repérer les différences entre deux fiches de bourguignon.</t>
  </si>
  <si>
    <t>Même base de comparaison ; ingrédients ; techniques ; rendement ; différences non interprétées sans preuve.</t>
  </si>
  <si>
    <t>Formule Excel incorrecte</t>
  </si>
  <si>
    <t>Faire diagnostiquer et corriger une cellule qui affiche un mauvais résultat.</t>
  </si>
  <si>
    <t>Fichier joint ; cellule nommée ; résultat actuel ; résultat attendu ; dépendances ; test après correction ; Excel 2021 FR.</t>
  </si>
  <si>
    <t>9 — EXEMPLE PROFESSIONNEL CONDENSÉ : AUDITER UN CLASSEUR EXCEL</t>
  </si>
  <si>
    <t>Ouvre le classeur Excel joint. 1) Avant toute modification, indique les feuilles, plages utilisées, formules, erreurs visibles, liens externes et marqueurs XML à risque. 2) Corrige uniquement les problèmes prouvés et liste les cellules ou plages modifiées. 3) Conserve la compatibilité Excel 2021 FR : sans VBA, sans fonction dynamique, sans liaison externe et sans formule partagée héritée. 4) Après modification, refais les mêmes contrôles, teste des cas représentatifs et fournis un tableau AVANT / APRÈS. 5) Si un point n'a pas été contrôlé, écris « NON CONTRÔLÉ » avec la raison exacte. Livre le fichier corrigé et un avis critique fondé sur les preuves.</t>
  </si>
  <si>
    <t>Pourquoi ce prompt est efficace : mission unique, phases numérotées, contraintes adaptées, preuves attendues, tests finaux et possibilité d'écrire « NON CONTRÔLÉ ». Il reste beaucoup plus court que le prompt initial.</t>
  </si>
  <si>
    <t>10 — MÉMO FINAL À RETENIR</t>
  </si>
  <si>
    <t>Commencez par le besoin réel.</t>
  </si>
  <si>
    <t>Que voulez-vous obtenir ?</t>
  </si>
  <si>
    <t>Une mission clairement nommée.</t>
  </si>
  <si>
    <t>Donnez le contexte utile.</t>
  </si>
  <si>
    <t>Pour qui, à quel niveau, dans quelle situation ?</t>
  </si>
  <si>
    <t>Une réponse adaptée au destinataire.</t>
  </si>
  <si>
    <t>Nommez les données.</t>
  </si>
  <si>
    <t>Quel document, quelle recette, quelle cellule ?</t>
  </si>
  <si>
    <t>Une base de travail identifiable.</t>
  </si>
  <si>
    <t>Fixez les contraintes.</t>
  </si>
  <si>
    <t>Longueur, règles métier, version de logiciel, interdictions ?</t>
  </si>
  <si>
    <t>Des limites explicites.</t>
  </si>
  <si>
    <t>Décrivez le résultat.</t>
  </si>
  <si>
    <t>Tableau, fiche, procédure, fichier ou nombre d'étapes ?</t>
  </si>
  <si>
    <t>Un livrable directement utilisable.</t>
  </si>
  <si>
    <t>6</t>
  </si>
  <si>
    <t>Demandez un contrôle.</t>
  </si>
  <si>
    <t>Sources, calculs, cellules, tests, hypothèses ou points non vérifiés ?</t>
  </si>
  <si>
    <t>Une réponse que l'on peut examiner.</t>
  </si>
  <si>
    <t>7</t>
  </si>
  <si>
    <t>Relisez et améliorez.</t>
  </si>
  <si>
    <t>Qu'est-ce qui manque ou doit être corrigé ?</t>
  </si>
  <si>
    <t>Une relance précise, sans recommencer inutilement.</t>
  </si>
  <si>
    <t>8</t>
  </si>
  <si>
    <t>Validez avec le métier.</t>
  </si>
  <si>
    <t>La réponse respecte-t-elle la source et les règles professionnelles ?</t>
  </si>
  <si>
    <t>Une décision humaine avant utilisation.</t>
  </si>
  <si>
    <t>UN BON PROMPT NE GARANTIT PAS UNE RÉPONSE JUSTE : IL REND LA DEMANDE PLUS CLAIRE ET LE CONTRÔLE PLUS FACILE.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</si>
</sst>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quot; Kg&quot;"/>
  </numFmts>
  <fonts count="107" x14ac:knownFonts="1">
    <font>
      <sz val="11"/>
      <name val="Carlito"/>
    </font>
    <font>
      <sz val="11"/>
      <color theme="1"/>
      <name val="Calibri"/>
      <family val="2"/>
      <scheme val="minor"/>
    </font>
    <font>
      <sz val="11"/>
      <color theme="1"/>
      <name val="Calibri"/>
      <family val="2"/>
      <scheme val="minor"/>
    </font>
    <font>
      <sz val="11"/>
      <color theme="1"/>
      <name val="Calibri"/>
      <family val="2"/>
    </font>
    <font>
      <b/>
      <sz val="14"/>
      <color rgb="FFC00000"/>
      <name val="Calibri"/>
      <family val="2"/>
    </font>
    <font>
      <sz val="11"/>
      <name val="Calibri"/>
      <family val="2"/>
    </font>
    <font>
      <i/>
      <sz val="11"/>
      <name val="Calibri"/>
      <family val="2"/>
    </font>
    <font>
      <b/>
      <sz val="11"/>
      <color rgb="FF1F2937"/>
      <name val="Calibri"/>
      <family val="2"/>
    </font>
    <font>
      <sz val="11"/>
      <color rgb="FF111827"/>
      <name val="Calibri"/>
      <family val="2"/>
    </font>
    <font>
      <sz val="11"/>
      <color theme="0"/>
      <name val="Calibri"/>
      <family val="2"/>
    </font>
    <font>
      <sz val="11"/>
      <color rgb="FF0066FF"/>
      <name val="Calibri"/>
      <family val="2"/>
    </font>
    <font>
      <sz val="12"/>
      <name val="Calibri"/>
      <family val="2"/>
    </font>
    <font>
      <sz val="12"/>
      <color rgb="FF111827"/>
      <name val="Calibri"/>
      <family val="2"/>
    </font>
    <font>
      <b/>
      <sz val="11"/>
      <color rgb="FFFFFFFF"/>
      <name val="Calibri"/>
      <family val="2"/>
    </font>
    <font>
      <b/>
      <sz val="12"/>
      <color rgb="FF1F2937"/>
      <name val="Calibri"/>
      <family val="2"/>
    </font>
    <font>
      <b/>
      <sz val="14"/>
      <color theme="0"/>
      <name val="Calibri"/>
      <family val="2"/>
    </font>
    <font>
      <b/>
      <sz val="12"/>
      <color theme="0"/>
      <name val="Calibri"/>
      <family val="2"/>
    </font>
    <font>
      <b/>
      <sz val="12"/>
      <color rgb="FF111827"/>
      <name val="Calibri"/>
      <family val="2"/>
    </font>
    <font>
      <b/>
      <sz val="11"/>
      <name val="Calibri"/>
      <family val="2"/>
    </font>
    <font>
      <b/>
      <i/>
      <sz val="14"/>
      <name val="Calibri"/>
      <family val="2"/>
    </font>
    <font>
      <b/>
      <sz val="14"/>
      <color theme="0"/>
      <name val="Calibri"/>
      <family val="2"/>
      <scheme val="minor"/>
    </font>
    <font>
      <sz val="11"/>
      <name val="Carlito"/>
      <family val="2"/>
    </font>
    <font>
      <sz val="11"/>
      <color theme="0"/>
      <name val="Calibri"/>
      <family val="2"/>
      <scheme val="minor"/>
    </font>
    <font>
      <sz val="12"/>
      <color rgb="FF1F2937"/>
      <name val="Calibri"/>
      <family val="2"/>
    </font>
    <font>
      <b/>
      <sz val="12"/>
      <name val="Calibri"/>
      <family val="2"/>
    </font>
    <font>
      <b/>
      <sz val="14"/>
      <color rgb="FF111827"/>
      <name val="Calibri"/>
      <family val="2"/>
    </font>
    <font>
      <sz val="10"/>
      <name val="Arial"/>
      <family val="2"/>
    </font>
    <font>
      <sz val="12"/>
      <color theme="0"/>
      <name val="Calibri"/>
      <family val="2"/>
      <scheme val="minor"/>
    </font>
    <font>
      <b/>
      <sz val="12"/>
      <color theme="0"/>
      <name val="Calibri"/>
      <family val="2"/>
      <scheme val="minor"/>
    </font>
    <font>
      <sz val="12"/>
      <color theme="1"/>
      <name val="Calibri"/>
      <family val="2"/>
      <scheme val="minor"/>
    </font>
    <font>
      <sz val="14"/>
      <name val="Calibri"/>
      <family val="2"/>
    </font>
    <font>
      <b/>
      <sz val="14"/>
      <color rgb="FF0F766E"/>
      <name val="Calibri"/>
      <family val="2"/>
    </font>
    <font>
      <b/>
      <sz val="12"/>
      <color rgb="FFFFFFFF"/>
      <name val="Calibri"/>
      <family val="2"/>
    </font>
    <font>
      <sz val="12"/>
      <color rgb="FFFFFFFF"/>
      <name val="Calibri"/>
      <family val="2"/>
    </font>
    <font>
      <b/>
      <sz val="16"/>
      <color theme="0"/>
      <name val="Calibri"/>
      <family val="2"/>
      <scheme val="minor"/>
    </font>
    <font>
      <b/>
      <sz val="18"/>
      <color theme="0"/>
      <name val="Calibri"/>
      <family val="2"/>
    </font>
    <font>
      <b/>
      <sz val="16"/>
      <color theme="0"/>
      <name val="Calibri"/>
      <family val="2"/>
    </font>
    <font>
      <b/>
      <sz val="14"/>
      <color rgb="FFFFFFFF"/>
      <name val="Calibri"/>
      <family val="2"/>
    </font>
    <font>
      <sz val="14"/>
      <color theme="0"/>
      <name val="Calibri"/>
      <family val="2"/>
    </font>
    <font>
      <sz val="14"/>
      <name val="Carlito"/>
      <family val="2"/>
    </font>
    <font>
      <sz val="12"/>
      <color theme="1"/>
      <name val="Calibri"/>
      <family val="2"/>
    </font>
    <font>
      <sz val="12"/>
      <name val="Calibri"/>
      <family val="2"/>
      <scheme val="minor"/>
    </font>
    <font>
      <b/>
      <sz val="12"/>
      <color theme="9" tint="-0.249977111117893"/>
      <name val="Calibri"/>
      <family val="2"/>
    </font>
    <font>
      <b/>
      <sz val="12"/>
      <color theme="5" tint="-0.249977111117893"/>
      <name val="Calibri"/>
      <family val="2"/>
    </font>
    <font>
      <b/>
      <sz val="20"/>
      <color rgb="FFFF0000"/>
      <name val="Calibri"/>
      <family val="2"/>
      <scheme val="minor"/>
    </font>
    <font>
      <b/>
      <sz val="14"/>
      <name val="Calibri"/>
      <family val="2"/>
    </font>
    <font>
      <b/>
      <sz val="16"/>
      <color theme="1"/>
      <name val="Calibri"/>
      <family val="2"/>
    </font>
    <font>
      <b/>
      <sz val="11"/>
      <color theme="0"/>
      <name val="Calibri"/>
      <family val="2"/>
      <scheme val="minor"/>
    </font>
    <font>
      <sz val="11"/>
      <color theme="1"/>
      <name val="Calibri"/>
      <family val="2"/>
    </font>
    <font>
      <sz val="11"/>
      <color rgb="FF000000"/>
      <name val="Aptos"/>
      <family val="2"/>
    </font>
    <font>
      <b/>
      <sz val="11"/>
      <color rgb="FF000000"/>
      <name val="Aptos"/>
      <family val="2"/>
    </font>
    <font>
      <sz val="12"/>
      <color rgb="FF000000"/>
      <name val="Aptos"/>
      <family val="2"/>
    </font>
    <font>
      <b/>
      <sz val="12"/>
      <color rgb="FF000000"/>
      <name val="Aptos"/>
      <family val="2"/>
    </font>
    <font>
      <b/>
      <sz val="13"/>
      <color rgb="FFFFFFFF"/>
      <name val="Aptos"/>
      <family val="2"/>
    </font>
    <font>
      <b/>
      <sz val="14"/>
      <color rgb="FFFFFFFF"/>
      <name val="Aptos"/>
      <family val="2"/>
    </font>
    <font>
      <sz val="12"/>
      <color rgb="FF808080"/>
      <name val="Calibri"/>
      <family val="2"/>
    </font>
    <font>
      <b/>
      <sz val="12"/>
      <color rgb="FF0033CC"/>
      <name val="Calibri"/>
      <family val="2"/>
    </font>
    <font>
      <sz val="12"/>
      <color rgb="FFC00000"/>
      <name val="Calibri"/>
      <family val="2"/>
    </font>
    <font>
      <sz val="12"/>
      <color theme="0"/>
      <name val="Calibri"/>
      <family val="2"/>
    </font>
    <font>
      <b/>
      <sz val="12"/>
      <color rgb="FF0F766E"/>
      <name val="Calibri"/>
      <family val="2"/>
    </font>
    <font>
      <b/>
      <sz val="16"/>
      <color rgb="FFFF0000"/>
      <name val="Calibri"/>
      <family val="2"/>
    </font>
    <font>
      <sz val="12"/>
      <color rgb="FF0033CC"/>
      <name val="Calibri"/>
      <family val="2"/>
    </font>
    <font>
      <sz val="14"/>
      <color rgb="FF0F766E"/>
      <name val="Calibri"/>
      <family val="2"/>
    </font>
    <font>
      <b/>
      <sz val="12"/>
      <color rgb="FFC00000"/>
      <name val="Calibri"/>
      <family val="2"/>
    </font>
    <font>
      <b/>
      <sz val="16"/>
      <color rgb="FFFFFFFF"/>
      <name val="Calibri"/>
      <family val="2"/>
    </font>
    <font>
      <sz val="12"/>
      <name val="Carlito"/>
      <family val="2"/>
    </font>
    <font>
      <sz val="11"/>
      <color theme="0" tint="-0.14999847407452621"/>
      <name val="Carlito"/>
      <family val="2"/>
    </font>
    <font>
      <b/>
      <sz val="12"/>
      <color rgb="FFFFFFFF"/>
      <name val="Carlito"/>
      <family val="2"/>
    </font>
    <font>
      <sz val="8"/>
      <color theme="0" tint="-0.14999847407452621"/>
      <name val="Calibri"/>
      <family val="2"/>
      <scheme val="minor"/>
    </font>
    <font>
      <b/>
      <sz val="8"/>
      <color theme="0"/>
      <name val="Calibri"/>
      <family val="2"/>
      <scheme val="minor"/>
    </font>
    <font>
      <sz val="8"/>
      <color theme="0" tint="-0.249977111117893"/>
      <name val="Calibri"/>
      <family val="2"/>
      <scheme val="minor"/>
    </font>
    <font>
      <sz val="8"/>
      <color theme="0"/>
      <name val="Calibri"/>
      <family val="2"/>
      <scheme val="minor"/>
    </font>
    <font>
      <b/>
      <sz val="11"/>
      <color indexed="9"/>
      <name val="Calibri"/>
      <family val="2"/>
      <scheme val="minor"/>
    </font>
    <font>
      <b/>
      <sz val="10"/>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sz val="10"/>
      <color rgb="FF111827"/>
      <name val="Calibri"/>
      <family val="2"/>
    </font>
    <font>
      <sz val="14"/>
      <name val="Segoe Print"/>
    </font>
    <font>
      <sz val="11"/>
      <name val="Calibri"/>
      <family val="2"/>
      <scheme val="minor"/>
    </font>
    <font>
      <b/>
      <sz val="11"/>
      <name val="Carlito"/>
      <family val="2"/>
    </font>
    <font>
      <sz val="14"/>
      <name val="Calibri"/>
      <family val="2"/>
      <scheme val="minor"/>
    </font>
    <font>
      <b/>
      <sz val="14"/>
      <name val="Segoe Print"/>
    </font>
    <font>
      <i/>
      <sz val="11"/>
      <name val="Calibri"/>
      <family val="2"/>
      <scheme val="minor"/>
    </font>
    <font>
      <b/>
      <i/>
      <sz val="14"/>
      <name val="Calibri"/>
      <family val="2"/>
      <scheme val="minor"/>
    </font>
    <font>
      <u/>
      <sz val="11"/>
      <color theme="10"/>
      <name val="Calibri"/>
      <family val="2"/>
      <scheme val="minor"/>
    </font>
    <font>
      <u/>
      <sz val="14"/>
      <color theme="10"/>
      <name val="Calibri"/>
      <family val="2"/>
      <scheme val="minor"/>
    </font>
    <font>
      <sz val="12"/>
      <color rgb="FF7030A0"/>
      <name val="Calibri"/>
      <family val="2"/>
      <scheme val="major"/>
    </font>
    <font>
      <i/>
      <sz val="12"/>
      <color rgb="FF7030A0"/>
      <name val="Calibri"/>
      <family val="2"/>
      <scheme val="major"/>
    </font>
    <font>
      <sz val="12"/>
      <color rgb="FF7030A0"/>
      <name val="Calibri"/>
      <family val="2"/>
      <scheme val="minor"/>
    </font>
    <font>
      <sz val="12"/>
      <color theme="1"/>
      <name val="Calibri"/>
      <family val="2"/>
      <scheme val="major"/>
    </font>
    <font>
      <sz val="12"/>
      <name val="Calibri"/>
      <family val="2"/>
      <scheme val="major"/>
    </font>
    <font>
      <b/>
      <sz val="12"/>
      <color rgb="FF7030A0"/>
      <name val="Calibri"/>
      <family val="2"/>
      <scheme val="major"/>
    </font>
    <font>
      <sz val="14"/>
      <color rgb="FF7030A0"/>
      <name val="Calibri"/>
      <family val="2"/>
      <scheme val="major"/>
    </font>
    <font>
      <u/>
      <sz val="14"/>
      <color rgb="FF7030A0"/>
      <name val="Calibri"/>
      <family val="2"/>
      <scheme val="major"/>
    </font>
    <font>
      <b/>
      <sz val="20"/>
      <color rgb="FFFFFFFF"/>
      <name val="Calibri"/>
      <family val="2"/>
    </font>
    <font>
      <sz val="8"/>
      <color theme="0"/>
      <name val="Calibri"/>
      <family val="2"/>
    </font>
    <font>
      <b/>
      <sz val="14"/>
      <color rgb="FF17365D"/>
      <name val="Calibri"/>
      <family val="2"/>
    </font>
    <font>
      <i/>
      <sz val="14"/>
      <color rgb="FF1F2937"/>
      <name val="Calibri"/>
      <family val="2"/>
    </font>
    <font>
      <b/>
      <sz val="11"/>
      <color theme="0"/>
      <name val="Calibri"/>
      <family val="2"/>
    </font>
    <font>
      <b/>
      <sz val="16"/>
      <color rgb="FF17365D"/>
      <name val="Calibri"/>
      <family val="2"/>
    </font>
    <font>
      <sz val="12"/>
      <color rgb="FF17365D"/>
      <name val="Calibri"/>
      <family val="2"/>
    </font>
    <font>
      <b/>
      <sz val="12"/>
      <color rgb="FF0F6B78"/>
      <name val="Calibri"/>
      <family val="2"/>
    </font>
    <font>
      <b/>
      <sz val="12"/>
      <color rgb="FF17365D"/>
      <name val="Calibri"/>
      <family val="2"/>
    </font>
    <font>
      <sz val="14"/>
      <color rgb="FF1F2937"/>
      <name val="Calibri"/>
      <family val="2"/>
    </font>
    <font>
      <b/>
      <sz val="14"/>
      <color rgb="FF1F2937"/>
      <name val="Calibri"/>
      <family val="2"/>
    </font>
  </fonts>
  <fills count="55">
    <fill>
      <patternFill patternType="none"/>
    </fill>
    <fill>
      <patternFill patternType="gray125"/>
    </fill>
    <fill>
      <patternFill patternType="solid">
        <fgColor rgb="FFD9EAF7"/>
      </patternFill>
    </fill>
    <fill>
      <patternFill patternType="solid">
        <fgColor rgb="FFFFF2CC"/>
      </patternFill>
    </fill>
    <fill>
      <patternFill patternType="solid">
        <fgColor rgb="FFE2F0D9"/>
      </patternFill>
    </fill>
    <fill>
      <patternFill patternType="solid">
        <fgColor rgb="FF5B9BD5"/>
      </patternFill>
    </fill>
    <fill>
      <patternFill patternType="solid">
        <fgColor rgb="FF305496"/>
      </patternFill>
    </fill>
    <fill>
      <patternFill patternType="solid">
        <fgColor rgb="FF7030A0"/>
      </patternFill>
    </fill>
    <fill>
      <patternFill patternType="solid">
        <fgColor rgb="FFC00000"/>
        <bgColor indexed="64"/>
      </patternFill>
    </fill>
    <fill>
      <patternFill patternType="solid">
        <fgColor theme="0"/>
        <bgColor indexed="64"/>
      </patternFill>
    </fill>
    <fill>
      <patternFill patternType="solid">
        <fgColor rgb="FFFFF4CC"/>
        <bgColor indexed="64"/>
      </patternFill>
    </fill>
    <fill>
      <patternFill patternType="solid">
        <fgColor theme="0" tint="-4.9989318521683403E-2"/>
        <bgColor indexed="64"/>
      </patternFill>
    </fill>
    <fill>
      <patternFill patternType="solid">
        <fgColor rgb="FF14A096"/>
        <bgColor indexed="64"/>
      </patternFill>
    </fill>
    <fill>
      <patternFill patternType="solid">
        <fgColor rgb="FFFFFF00"/>
        <bgColor indexed="64"/>
      </patternFill>
    </fill>
    <fill>
      <patternFill patternType="solid">
        <fgColor rgb="FF29A3FF"/>
        <bgColor indexed="64"/>
      </patternFill>
    </fill>
    <fill>
      <patternFill patternType="solid">
        <fgColor theme="1" tint="0.34998626667073579"/>
        <bgColor indexed="64"/>
      </patternFill>
    </fill>
    <fill>
      <patternFill patternType="solid">
        <fgColor rgb="FF0F766E"/>
        <bgColor indexed="64"/>
      </patternFill>
    </fill>
    <fill>
      <patternFill patternType="solid">
        <fgColor theme="9" tint="0.79998168889431442"/>
        <bgColor indexed="64"/>
      </patternFill>
    </fill>
    <fill>
      <patternFill patternType="solid">
        <fgColor rgb="FFDAF2D0"/>
        <bgColor indexed="64"/>
      </patternFill>
    </fill>
    <fill>
      <patternFill patternType="solid">
        <fgColor theme="0"/>
      </patternFill>
    </fill>
    <fill>
      <patternFill patternType="solid">
        <fgColor rgb="FF305496"/>
        <bgColor indexed="64"/>
      </patternFill>
    </fill>
    <fill>
      <patternFill patternType="solid">
        <fgColor theme="0" tint="-0.14999847407452621"/>
        <bgColor indexed="64"/>
      </patternFill>
    </fill>
    <fill>
      <patternFill patternType="solid">
        <fgColor rgb="FFFFFBD5"/>
        <bgColor indexed="64"/>
      </patternFill>
    </fill>
    <fill>
      <patternFill patternType="solid">
        <fgColor rgb="FF92D050"/>
        <bgColor indexed="64"/>
      </patternFill>
    </fill>
    <fill>
      <patternFill patternType="solid">
        <fgColor rgb="FFFFFFFF"/>
      </patternFill>
    </fill>
    <fill>
      <patternFill patternType="solid">
        <fgColor rgb="FF0070C0"/>
        <bgColor indexed="64"/>
      </patternFill>
    </fill>
    <fill>
      <patternFill patternType="solid">
        <fgColor rgb="FFFCE4D6"/>
      </patternFill>
    </fill>
    <fill>
      <patternFill patternType="solid">
        <fgColor rgb="FF548235"/>
      </patternFill>
    </fill>
    <fill>
      <patternFill patternType="solid">
        <fgColor theme="0" tint="-4.9989318521683403E-2"/>
        <bgColor indexed="65"/>
      </patternFill>
    </fill>
    <fill>
      <patternFill patternType="solid">
        <fgColor rgb="FFE7E6E6"/>
      </patternFill>
    </fill>
    <fill>
      <patternFill patternType="solid">
        <fgColor rgb="FF14A096"/>
      </patternFill>
    </fill>
    <fill>
      <patternFill patternType="solid">
        <fgColor rgb="FFC00000"/>
      </patternFill>
    </fill>
    <fill>
      <patternFill patternType="solid">
        <fgColor rgb="FFBCD6EE"/>
      </patternFill>
    </fill>
    <fill>
      <patternFill patternType="solid">
        <fgColor theme="0" tint="-0.14999847407452621"/>
        <bgColor indexed="65"/>
      </patternFill>
    </fill>
    <fill>
      <patternFill patternType="solid">
        <fgColor rgb="FF609ED6"/>
      </patternFill>
    </fill>
    <fill>
      <patternFill patternType="solid">
        <fgColor rgb="FF29A3FF"/>
      </patternFill>
    </fill>
    <fill>
      <patternFill patternType="solid">
        <fgColor rgb="FFFFFF00"/>
      </patternFill>
    </fill>
    <fill>
      <patternFill patternType="solid">
        <fgColor rgb="FFFFF6DD"/>
      </patternFill>
    </fill>
    <fill>
      <patternFill patternType="solid">
        <fgColor rgb="FF0F766E"/>
      </patternFill>
    </fill>
    <fill>
      <patternFill patternType="solid">
        <fgColor rgb="FF1F4E79"/>
      </patternFill>
    </fill>
    <fill>
      <patternFill patternType="solid">
        <fgColor rgb="FFCC00FF"/>
        <bgColor indexed="64"/>
      </patternFill>
    </fill>
    <fill>
      <patternFill patternType="solid">
        <fgColor rgb="FFED7D31"/>
        <bgColor indexed="64"/>
      </patternFill>
    </fill>
    <fill>
      <patternFill patternType="solid">
        <fgColor indexed="23"/>
        <bgColor indexed="64"/>
      </patternFill>
    </fill>
    <fill>
      <patternFill patternType="solid">
        <fgColor rgb="FF808080"/>
        <bgColor indexed="64"/>
      </patternFill>
    </fill>
    <fill>
      <patternFill patternType="solid">
        <fgColor rgb="FF99CC00"/>
        <bgColor indexed="64"/>
      </patternFill>
    </fill>
    <fill>
      <patternFill patternType="solid">
        <fgColor rgb="FFCCCCFF"/>
        <bgColor indexed="64"/>
      </patternFill>
    </fill>
    <fill>
      <patternFill patternType="solid">
        <fgColor theme="0" tint="-0.249977111117893"/>
        <bgColor indexed="64"/>
      </patternFill>
    </fill>
    <fill>
      <patternFill patternType="solid">
        <fgColor rgb="FF17365D"/>
      </patternFill>
    </fill>
    <fill>
      <patternFill patternType="solid">
        <fgColor rgb="FF92D050"/>
      </patternFill>
    </fill>
    <fill>
      <patternFill patternType="solid">
        <fgColor rgb="FFDDEBF7"/>
      </patternFill>
    </fill>
    <fill>
      <patternFill patternType="solid">
        <fgColor rgb="FFCC00FF"/>
      </patternFill>
    </fill>
    <fill>
      <patternFill patternType="solid">
        <fgColor rgb="FF0F6B78"/>
      </patternFill>
    </fill>
    <fill>
      <patternFill patternType="solid">
        <fgColor rgb="FF1F4E78"/>
      </patternFill>
    </fill>
    <fill>
      <patternFill patternType="solid">
        <fgColor rgb="FFEEF5FB"/>
      </patternFill>
    </fill>
    <fill>
      <patternFill patternType="solid">
        <fgColor theme="0" tint="-0.249977111117893"/>
        <bgColor indexed="65"/>
      </patternFill>
    </fill>
  </fills>
  <borders count="54">
    <border>
      <left/>
      <right/>
      <top/>
      <bottom/>
      <diagonal/>
    </border>
    <border>
      <left/>
      <right/>
      <top/>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right/>
      <top style="dashed">
        <color auto="1"/>
      </top>
      <bottom/>
      <diagonal/>
    </border>
    <border>
      <left/>
      <right/>
      <top style="thin">
        <color auto="1"/>
      </top>
      <bottom/>
      <diagonal/>
    </border>
    <border>
      <left/>
      <right/>
      <top/>
      <bottom style="thin">
        <color auto="1"/>
      </bottom>
      <diagonal/>
    </border>
    <border>
      <left/>
      <right/>
      <top style="medium">
        <color rgb="FF0066FF"/>
      </top>
      <bottom/>
      <diagonal/>
    </border>
    <border>
      <left/>
      <right style="medium">
        <color rgb="FF0066FF"/>
      </right>
      <top/>
      <bottom style="medium">
        <color rgb="FF0066FF"/>
      </bottom>
      <diagonal/>
    </border>
    <border>
      <left/>
      <right/>
      <top/>
      <bottom style="medium">
        <color rgb="FF0066FF"/>
      </bottom>
      <diagonal/>
    </border>
    <border>
      <left style="medium">
        <color rgb="FF0066FF"/>
      </left>
      <right/>
      <top/>
      <bottom style="medium">
        <color rgb="FF0066FF"/>
      </bottom>
      <diagonal/>
    </border>
    <border>
      <left/>
      <right style="medium">
        <color rgb="FF0066FF"/>
      </right>
      <top/>
      <bottom/>
      <diagonal/>
    </border>
    <border>
      <left style="medium">
        <color rgb="FF0066FF"/>
      </left>
      <right/>
      <top/>
      <bottom/>
      <diagonal/>
    </border>
    <border>
      <left/>
      <right style="medium">
        <color rgb="FF0066FF"/>
      </right>
      <top style="thin">
        <color rgb="FFB8C7D9"/>
      </top>
      <bottom style="thin">
        <color rgb="FFB8C7D9"/>
      </bottom>
      <diagonal/>
    </border>
    <border>
      <left/>
      <right/>
      <top style="thin">
        <color rgb="FFB8C7D9"/>
      </top>
      <bottom style="thin">
        <color rgb="FFB8C7D9"/>
      </bottom>
      <diagonal/>
    </border>
    <border>
      <left style="medium">
        <color rgb="FF0066FF"/>
      </left>
      <right/>
      <top style="thin">
        <color rgb="FFB8C7D9"/>
      </top>
      <bottom style="thin">
        <color rgb="FFB8C7D9"/>
      </bottom>
      <diagonal/>
    </border>
    <border>
      <left/>
      <right style="medium">
        <color rgb="FF0066FF"/>
      </right>
      <top style="thin">
        <color rgb="FFB8C7D9"/>
      </top>
      <bottom/>
      <diagonal/>
    </border>
    <border>
      <left/>
      <right/>
      <top style="thin">
        <color rgb="FFB8C7D9"/>
      </top>
      <bottom/>
      <diagonal/>
    </border>
    <border>
      <left style="medium">
        <color rgb="FF0066FF"/>
      </left>
      <right/>
      <top style="thin">
        <color rgb="FFB8C7D9"/>
      </top>
      <bottom/>
      <diagonal/>
    </border>
    <border>
      <left/>
      <right style="medium">
        <color rgb="FF0066FF"/>
      </right>
      <top style="medium">
        <color rgb="FF0066FF"/>
      </top>
      <bottom style="thin">
        <color rgb="FFC7D7EA"/>
      </bottom>
      <diagonal/>
    </border>
    <border>
      <left/>
      <right/>
      <top style="medium">
        <color rgb="FF0066FF"/>
      </top>
      <bottom style="thin">
        <color rgb="FFC7D7EA"/>
      </bottom>
      <diagonal/>
    </border>
    <border>
      <left style="medium">
        <color rgb="FF0066FF"/>
      </left>
      <right/>
      <top style="medium">
        <color rgb="FF0066FF"/>
      </top>
      <bottom style="thin">
        <color rgb="FFC7D7EA"/>
      </bottom>
      <diagonal/>
    </border>
    <border>
      <left/>
      <right style="mediumDashed">
        <color auto="1"/>
      </right>
      <top/>
      <bottom/>
      <diagonal/>
    </border>
    <border>
      <left style="thin">
        <color rgb="FFD9E2F3"/>
      </left>
      <right/>
      <top style="thin">
        <color rgb="FFD9E2F3"/>
      </top>
      <bottom style="thin">
        <color rgb="FFD9E2F3"/>
      </bottom>
      <diagonal/>
    </border>
    <border>
      <left style="thin">
        <color rgb="FFD9E2F3"/>
      </left>
      <right style="thin">
        <color rgb="FFD9E2F3"/>
      </right>
      <top style="thin">
        <color rgb="FFD9E2F3"/>
      </top>
      <bottom style="thin">
        <color rgb="FFD9E2F3"/>
      </bottom>
      <diagonal/>
    </border>
    <border>
      <left/>
      <right style="mediumDashed">
        <color auto="1"/>
      </right>
      <top/>
      <bottom style="thin">
        <color rgb="FFD9E2F3"/>
      </bottom>
      <diagonal/>
    </border>
    <border>
      <left style="thin">
        <color rgb="FFD9E2F3"/>
      </left>
      <right style="mediumDashed">
        <color auto="1"/>
      </right>
      <top/>
      <bottom/>
      <diagonal/>
    </border>
    <border>
      <left/>
      <right style="mediumDashed">
        <color auto="1"/>
      </right>
      <top style="mediumDashed">
        <color rgb="FF0033CC"/>
      </top>
      <bottom/>
      <diagonal/>
    </border>
    <border>
      <left/>
      <right style="mediumDashed">
        <color auto="1"/>
      </right>
      <top style="mediumDashed">
        <color rgb="FF0033CC"/>
      </top>
      <bottom style="mediumDashed">
        <color rgb="FF0033CC"/>
      </bottom>
      <diagonal/>
    </border>
    <border>
      <left style="thin">
        <color rgb="FFD9E2F3"/>
      </left>
      <right style="mediumDashed">
        <color auto="1"/>
      </right>
      <top/>
      <bottom style="mediumDashed">
        <color rgb="FF0033CC"/>
      </bottom>
      <diagonal/>
    </border>
    <border>
      <left style="mediumDashed">
        <color auto="1"/>
      </left>
      <right/>
      <top/>
      <bottom/>
      <diagonal/>
    </border>
    <border>
      <left/>
      <right style="mediumDashed">
        <color auto="1"/>
      </right>
      <top/>
      <bottom style="mediumDashed">
        <color rgb="FF0033CC"/>
      </bottom>
      <diagonal/>
    </border>
    <border>
      <left/>
      <right/>
      <top style="double">
        <color theme="9" tint="0.39994506668294322"/>
      </top>
      <bottom/>
      <diagonal/>
    </border>
    <border>
      <left/>
      <right/>
      <top style="medium">
        <color auto="1"/>
      </top>
      <bottom/>
      <diagonal/>
    </border>
    <border>
      <left/>
      <right style="thin">
        <color indexed="64"/>
      </right>
      <top/>
      <bottom style="thin">
        <color indexed="64"/>
      </bottom>
      <diagonal/>
    </border>
    <border>
      <left style="medium">
        <color rgb="FF17365D"/>
      </left>
      <right/>
      <top style="medium">
        <color rgb="FF17365D"/>
      </top>
      <bottom/>
      <diagonal/>
    </border>
    <border>
      <left/>
      <right/>
      <top style="medium">
        <color rgb="FF17365D"/>
      </top>
      <bottom/>
      <diagonal/>
    </border>
    <border>
      <left/>
      <right style="medium">
        <color rgb="FF17365D"/>
      </right>
      <top style="medium">
        <color rgb="FF17365D"/>
      </top>
      <bottom/>
      <diagonal/>
    </border>
    <border>
      <left style="medium">
        <color rgb="FF17365D"/>
      </left>
      <right/>
      <top/>
      <bottom style="medium">
        <color rgb="FF17365D"/>
      </bottom>
      <diagonal/>
    </border>
    <border>
      <left/>
      <right/>
      <top/>
      <bottom style="medium">
        <color rgb="FF17365D"/>
      </bottom>
      <diagonal/>
    </border>
    <border>
      <left/>
      <right style="medium">
        <color rgb="FF17365D"/>
      </right>
      <top/>
      <bottom style="medium">
        <color rgb="FF17365D"/>
      </bottom>
      <diagonal/>
    </border>
    <border>
      <left style="thin">
        <color rgb="FFAAB7C4"/>
      </left>
      <right/>
      <top style="thin">
        <color rgb="FFAAB7C4"/>
      </top>
      <bottom style="thin">
        <color rgb="FFAAB7C4"/>
      </bottom>
      <diagonal/>
    </border>
    <border>
      <left/>
      <right/>
      <top style="thin">
        <color rgb="FFAAB7C4"/>
      </top>
      <bottom style="thin">
        <color rgb="FFAAB7C4"/>
      </bottom>
      <diagonal/>
    </border>
    <border>
      <left/>
      <right style="thin">
        <color rgb="FFAAB7C4"/>
      </right>
      <top style="thin">
        <color rgb="FFAAB7C4"/>
      </top>
      <bottom style="thin">
        <color rgb="FFAAB7C4"/>
      </bottom>
      <diagonal/>
    </border>
    <border>
      <left style="medium">
        <color rgb="FF0F6B78"/>
      </left>
      <right/>
      <top style="medium">
        <color rgb="FF0F6B78"/>
      </top>
      <bottom style="medium">
        <color rgb="FF0F6B78"/>
      </bottom>
      <diagonal/>
    </border>
    <border>
      <left/>
      <right/>
      <top style="medium">
        <color rgb="FF0F6B78"/>
      </top>
      <bottom style="medium">
        <color rgb="FF0F6B78"/>
      </bottom>
      <diagonal/>
    </border>
    <border>
      <left/>
      <right style="medium">
        <color rgb="FF0F6B78"/>
      </right>
      <top style="medium">
        <color rgb="FF0F6B78"/>
      </top>
      <bottom style="medium">
        <color rgb="FF0F6B78"/>
      </bottom>
      <diagonal/>
    </border>
    <border>
      <left style="thin">
        <color rgb="FFAAB7C4"/>
      </left>
      <right style="thin">
        <color rgb="FFAAB7C4"/>
      </right>
      <top style="thin">
        <color rgb="FFAAB7C4"/>
      </top>
      <bottom style="thin">
        <color rgb="FFAAB7C4"/>
      </bottom>
      <diagonal/>
    </border>
    <border>
      <left style="medium">
        <color rgb="FF0F6B78"/>
      </left>
      <right style="medium">
        <color rgb="FF0F6B78"/>
      </right>
      <top style="medium">
        <color rgb="FF0F6B78"/>
      </top>
      <bottom style="medium">
        <color rgb="FF0F6B78"/>
      </bottom>
      <diagonal/>
    </border>
    <border>
      <left style="medium">
        <color rgb="FF17365D"/>
      </left>
      <right/>
      <top style="medium">
        <color rgb="FF17365D"/>
      </top>
      <bottom style="medium">
        <color rgb="FF17365D"/>
      </bottom>
      <diagonal/>
    </border>
    <border>
      <left/>
      <right/>
      <top style="medium">
        <color rgb="FF17365D"/>
      </top>
      <bottom style="medium">
        <color rgb="FF17365D"/>
      </bottom>
      <diagonal/>
    </border>
    <border>
      <left/>
      <right style="medium">
        <color rgb="FF17365D"/>
      </right>
      <top style="medium">
        <color rgb="FF17365D"/>
      </top>
      <bottom style="medium">
        <color rgb="FF17365D"/>
      </bottom>
      <diagonal/>
    </border>
    <border>
      <left/>
      <right style="thin">
        <color auto="1"/>
      </right>
      <top/>
      <bottom/>
      <diagonal/>
    </border>
  </borders>
  <cellStyleXfs count="21">
    <xf numFmtId="0" fontId="0" fillId="0" borderId="0"/>
    <xf numFmtId="0" fontId="3" fillId="0" borderId="1"/>
    <xf numFmtId="0" fontId="3" fillId="0" borderId="1"/>
    <xf numFmtId="0" fontId="26" fillId="0" borderId="1"/>
    <xf numFmtId="0" fontId="29" fillId="0" borderId="1"/>
    <xf numFmtId="0" fontId="21" fillId="0" borderId="1"/>
    <xf numFmtId="0" fontId="26" fillId="0" borderId="1"/>
    <xf numFmtId="0" fontId="2" fillId="0" borderId="1"/>
    <xf numFmtId="0" fontId="48" fillId="0" borderId="1"/>
    <xf numFmtId="0" fontId="21" fillId="0" borderId="1"/>
    <xf numFmtId="0" fontId="3" fillId="0" borderId="1"/>
    <xf numFmtId="0" fontId="21" fillId="0" borderId="1"/>
    <xf numFmtId="0" fontId="3" fillId="0" borderId="1"/>
    <xf numFmtId="0" fontId="1" fillId="0" borderId="1"/>
    <xf numFmtId="0" fontId="1" fillId="0" borderId="1"/>
    <xf numFmtId="0" fontId="86" fillId="0" borderId="1" applyNumberFormat="0" applyFill="0" applyBorder="0" applyAlignment="0" applyProtection="0"/>
    <xf numFmtId="0" fontId="26" fillId="0" borderId="1"/>
    <xf numFmtId="0" fontId="26" fillId="0" borderId="1"/>
    <xf numFmtId="0" fontId="3" fillId="0" borderId="1"/>
    <xf numFmtId="0" fontId="26" fillId="0" borderId="1"/>
    <xf numFmtId="0" fontId="40" fillId="0" borderId="1"/>
  </cellStyleXfs>
  <cellXfs count="386">
    <xf numFmtId="0" fontId="0" fillId="0" borderId="0" xfId="0"/>
    <xf numFmtId="0" fontId="4" fillId="3" borderId="1" xfId="1" applyFont="1" applyFill="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7" fillId="10" borderId="0" xfId="0" applyFont="1" applyFill="1" applyAlignment="1">
      <alignment horizontal="right" vertical="center" wrapText="1"/>
    </xf>
    <xf numFmtId="0" fontId="5" fillId="9" borderId="0" xfId="0" applyFont="1" applyFill="1" applyAlignment="1">
      <alignment vertical="center" wrapText="1"/>
    </xf>
    <xf numFmtId="0" fontId="8" fillId="4" borderId="0" xfId="0" applyFont="1" applyFill="1" applyAlignment="1">
      <alignment horizontal="left" vertical="center" wrapText="1"/>
    </xf>
    <xf numFmtId="0" fontId="11" fillId="11" borderId="0" xfId="0" applyFont="1" applyFill="1" applyAlignment="1">
      <alignment vertical="center" wrapText="1"/>
    </xf>
    <xf numFmtId="0" fontId="11" fillId="11" borderId="0" xfId="0" applyFont="1" applyFill="1" applyAlignment="1">
      <alignment vertical="center"/>
    </xf>
    <xf numFmtId="0" fontId="5" fillId="9" borderId="0" xfId="0" applyFont="1" applyFill="1" applyAlignment="1">
      <alignment vertical="center"/>
    </xf>
    <xf numFmtId="0" fontId="12" fillId="11" borderId="0" xfId="0" applyFont="1" applyFill="1" applyAlignment="1">
      <alignment horizontal="left" vertical="center" wrapText="1"/>
    </xf>
    <xf numFmtId="0" fontId="13" fillId="5" borderId="0" xfId="0" applyFont="1" applyFill="1" applyAlignment="1">
      <alignment horizontal="left" vertical="center" wrapText="1"/>
    </xf>
    <xf numFmtId="0" fontId="13" fillId="5" borderId="0" xfId="0" applyFont="1" applyFill="1" applyAlignment="1">
      <alignment horizontal="left" vertical="center"/>
    </xf>
    <xf numFmtId="0" fontId="13" fillId="7" borderId="0" xfId="0" applyFont="1" applyFill="1" applyAlignment="1">
      <alignment horizontal="center" vertical="center" wrapText="1"/>
    </xf>
    <xf numFmtId="0" fontId="14" fillId="10" borderId="0" xfId="0" applyFont="1" applyFill="1" applyAlignment="1">
      <alignment horizontal="right" vertical="center" wrapText="1"/>
    </xf>
    <xf numFmtId="0" fontId="11" fillId="10" borderId="0" xfId="0" applyFont="1" applyFill="1" applyAlignment="1">
      <alignment horizontal="right" vertical="center" wrapText="1"/>
    </xf>
    <xf numFmtId="0" fontId="18" fillId="13" borderId="0" xfId="0" applyFont="1" applyFill="1" applyAlignment="1">
      <alignment horizontal="center" vertical="center" wrapText="1"/>
    </xf>
    <xf numFmtId="0" fontId="15" fillId="8" borderId="0" xfId="0" applyFont="1" applyFill="1" applyAlignment="1">
      <alignment horizontal="center" wrapText="1"/>
    </xf>
    <xf numFmtId="0" fontId="15" fillId="8" borderId="1" xfId="2" applyFont="1" applyFill="1" applyAlignment="1">
      <alignment horizontal="right" vertical="center" wrapText="1"/>
    </xf>
    <xf numFmtId="0" fontId="25" fillId="11" borderId="0" xfId="0" applyFont="1" applyFill="1" applyAlignment="1">
      <alignment horizontal="center" vertical="center"/>
    </xf>
    <xf numFmtId="0" fontId="14" fillId="10" borderId="0" xfId="0" applyFont="1" applyFill="1" applyAlignment="1">
      <alignment horizontal="right" vertical="top" wrapText="1"/>
    </xf>
    <xf numFmtId="0" fontId="17" fillId="11" borderId="0" xfId="0" applyFont="1" applyFill="1" applyAlignment="1">
      <alignment horizontal="left" vertical="top" wrapText="1"/>
    </xf>
    <xf numFmtId="0" fontId="17" fillId="11" borderId="0" xfId="0" applyFont="1" applyFill="1" applyAlignment="1">
      <alignment vertical="top"/>
    </xf>
    <xf numFmtId="0" fontId="17" fillId="11" borderId="0" xfId="0" applyFont="1" applyFill="1" applyAlignment="1">
      <alignment horizontal="left" vertical="center" wrapText="1"/>
    </xf>
    <xf numFmtId="0" fontId="5" fillId="11" borderId="0" xfId="0" applyFont="1" applyFill="1" applyAlignment="1">
      <alignment vertical="center"/>
    </xf>
    <xf numFmtId="0" fontId="5" fillId="10" borderId="0" xfId="0" applyFont="1" applyFill="1" applyAlignment="1">
      <alignment vertical="center"/>
    </xf>
    <xf numFmtId="0" fontId="20" fillId="14" borderId="1" xfId="1" applyFont="1" applyFill="1" applyAlignment="1">
      <alignment vertical="center"/>
    </xf>
    <xf numFmtId="0" fontId="5" fillId="14" borderId="0" xfId="0" applyFont="1" applyFill="1" applyAlignment="1">
      <alignment vertical="center" wrapText="1"/>
    </xf>
    <xf numFmtId="0" fontId="5" fillId="0" borderId="0" xfId="0" applyFont="1" applyAlignment="1">
      <alignment horizontal="center" vertical="center"/>
    </xf>
    <xf numFmtId="0" fontId="17" fillId="9" borderId="0" xfId="0" applyFont="1" applyFill="1" applyAlignment="1">
      <alignment horizontal="left" vertical="top"/>
    </xf>
    <xf numFmtId="0" fontId="27" fillId="15" borderId="1" xfId="3" applyFont="1" applyFill="1" applyAlignment="1" applyProtection="1">
      <alignment horizontal="left" vertical="center"/>
      <protection hidden="1"/>
    </xf>
    <xf numFmtId="0" fontId="28" fillId="15" borderId="1" xfId="3" applyFont="1" applyFill="1" applyAlignment="1" applyProtection="1">
      <alignment vertical="center"/>
      <protection hidden="1"/>
    </xf>
    <xf numFmtId="0" fontId="27" fillId="15" borderId="1" xfId="4" applyFont="1" applyFill="1" applyAlignment="1">
      <alignment horizontal="left" vertical="center"/>
    </xf>
    <xf numFmtId="0" fontId="20" fillId="14" borderId="1" xfId="1" applyFont="1" applyFill="1" applyAlignment="1">
      <alignment horizontal="right" vertical="center"/>
    </xf>
    <xf numFmtId="0" fontId="17" fillId="9" borderId="0" xfId="0" applyFont="1" applyFill="1" applyAlignment="1">
      <alignment vertical="top"/>
    </xf>
    <xf numFmtId="0" fontId="31" fillId="9" borderId="0" xfId="0" applyFont="1" applyFill="1" applyAlignment="1">
      <alignment vertical="center"/>
    </xf>
    <xf numFmtId="0" fontId="8" fillId="9" borderId="0" xfId="0" applyFont="1" applyFill="1" applyAlignment="1">
      <alignment horizontal="left" vertical="center"/>
    </xf>
    <xf numFmtId="0" fontId="7" fillId="9" borderId="0" xfId="0" applyFont="1" applyFill="1" applyAlignment="1">
      <alignment horizontal="left" vertical="center"/>
    </xf>
    <xf numFmtId="0" fontId="13" fillId="9" borderId="0" xfId="0" applyFont="1" applyFill="1" applyAlignment="1">
      <alignment horizontal="left" vertical="center"/>
    </xf>
    <xf numFmtId="0" fontId="5" fillId="0" borderId="0" xfId="0" applyFont="1" applyAlignment="1">
      <alignment horizontal="left" vertical="center"/>
    </xf>
    <xf numFmtId="0" fontId="13" fillId="5" borderId="0" xfId="0" applyFont="1" applyFill="1" applyAlignment="1">
      <alignment horizontal="center" vertical="center"/>
    </xf>
    <xf numFmtId="0" fontId="13" fillId="5" borderId="0" xfId="0" applyFont="1" applyFill="1" applyAlignment="1">
      <alignment horizontal="center" vertical="center" wrapText="1"/>
    </xf>
    <xf numFmtId="0" fontId="5" fillId="0" borderId="0" xfId="0" applyFont="1" applyAlignment="1">
      <alignment horizontal="center" vertical="center" wrapText="1"/>
    </xf>
    <xf numFmtId="0" fontId="7" fillId="2" borderId="0" xfId="0" applyFont="1" applyFill="1" applyAlignment="1">
      <alignment horizontal="right" vertical="center"/>
    </xf>
    <xf numFmtId="0" fontId="32" fillId="6" borderId="0" xfId="0" applyFont="1" applyFill="1" applyAlignment="1">
      <alignment horizontal="center" vertical="center" wrapText="1"/>
    </xf>
    <xf numFmtId="0" fontId="24" fillId="0" borderId="0" xfId="0" applyFont="1" applyAlignment="1">
      <alignment horizontal="center" vertical="center" wrapText="1"/>
    </xf>
    <xf numFmtId="0" fontId="9" fillId="16" borderId="0" xfId="0" applyFont="1" applyFill="1" applyAlignment="1">
      <alignment horizontal="center" vertical="center"/>
    </xf>
    <xf numFmtId="0" fontId="24" fillId="13" borderId="0" xfId="0" applyFont="1" applyFill="1" applyAlignment="1">
      <alignment horizontal="center" vertical="center"/>
    </xf>
    <xf numFmtId="0" fontId="34" fillId="16" borderId="1" xfId="2" applyFont="1" applyFill="1" applyAlignment="1">
      <alignment vertical="center"/>
    </xf>
    <xf numFmtId="0" fontId="35" fillId="16" borderId="0" xfId="0" applyFont="1" applyFill="1" applyAlignment="1">
      <alignment horizontal="left" vertical="center"/>
    </xf>
    <xf numFmtId="0" fontId="36" fillId="16" borderId="0" xfId="0" applyFont="1" applyFill="1" applyAlignment="1">
      <alignment horizontal="left" vertical="center"/>
    </xf>
    <xf numFmtId="0" fontId="19" fillId="17" borderId="0" xfId="0" applyFont="1" applyFill="1" applyAlignment="1">
      <alignment horizontal="right" vertical="center" wrapText="1"/>
    </xf>
    <xf numFmtId="0" fontId="6" fillId="17" borderId="0" xfId="0" applyFont="1" applyFill="1" applyAlignment="1">
      <alignment vertical="center" wrapText="1"/>
    </xf>
    <xf numFmtId="0" fontId="6" fillId="17" borderId="0" xfId="0" applyFont="1" applyFill="1" applyAlignment="1">
      <alignment vertical="center"/>
    </xf>
    <xf numFmtId="0" fontId="37" fillId="6" borderId="0" xfId="0" applyFont="1" applyFill="1" applyAlignment="1">
      <alignment horizontal="center" vertical="center" wrapText="1"/>
    </xf>
    <xf numFmtId="0" fontId="30" fillId="0" borderId="0" xfId="0" applyFont="1" applyAlignment="1">
      <alignment vertical="center"/>
    </xf>
    <xf numFmtId="0" fontId="38" fillId="16" borderId="0" xfId="0" applyFont="1" applyFill="1" applyAlignment="1">
      <alignment horizontal="center" vertical="center"/>
    </xf>
    <xf numFmtId="0" fontId="39" fillId="0" borderId="0" xfId="0" applyFont="1"/>
    <xf numFmtId="0" fontId="40" fillId="0" borderId="1" xfId="1" applyFont="1" applyAlignment="1">
      <alignment vertical="center"/>
    </xf>
    <xf numFmtId="0" fontId="40" fillId="9" borderId="1" xfId="1" applyFont="1" applyFill="1" applyAlignment="1">
      <alignment horizontal="left" vertical="center" wrapText="1"/>
    </xf>
    <xf numFmtId="0" fontId="40" fillId="9" borderId="1" xfId="1" applyFont="1" applyFill="1" applyAlignment="1">
      <alignment vertical="center"/>
    </xf>
    <xf numFmtId="0" fontId="40" fillId="9" borderId="1" xfId="1" applyFont="1" applyFill="1" applyAlignment="1">
      <alignment horizontal="center" vertical="center"/>
    </xf>
    <xf numFmtId="0" fontId="41" fillId="19" borderId="1" xfId="6" applyFont="1" applyFill="1" applyAlignment="1">
      <alignment vertical="center"/>
    </xf>
    <xf numFmtId="0" fontId="40" fillId="0" borderId="1" xfId="1" applyFont="1" applyAlignment="1">
      <alignment horizontal="center" vertical="center"/>
    </xf>
    <xf numFmtId="0" fontId="22" fillId="9" borderId="0" xfId="0" applyFont="1" applyFill="1" applyAlignment="1">
      <alignment vertical="center"/>
    </xf>
    <xf numFmtId="0" fontId="33" fillId="9" borderId="1" xfId="1" applyFont="1" applyFill="1" applyAlignment="1">
      <alignment horizontal="center" vertical="center" wrapText="1"/>
    </xf>
    <xf numFmtId="0" fontId="33" fillId="9" borderId="1" xfId="1" applyFont="1" applyFill="1" applyAlignment="1">
      <alignment horizontal="center" vertical="center"/>
    </xf>
    <xf numFmtId="0" fontId="24" fillId="9" borderId="1" xfId="1" applyFont="1" applyFill="1" applyAlignment="1">
      <alignment horizontal="center" vertical="center" wrapText="1"/>
    </xf>
    <xf numFmtId="0" fontId="24" fillId="9" borderId="7" xfId="1" applyFont="1" applyFill="1" applyBorder="1" applyAlignment="1">
      <alignment horizontal="center" vertical="center" wrapText="1"/>
    </xf>
    <xf numFmtId="0" fontId="24" fillId="9" borderId="7" xfId="1" applyFont="1" applyFill="1" applyBorder="1" applyAlignment="1">
      <alignment horizontal="center" vertical="center"/>
    </xf>
    <xf numFmtId="0" fontId="32" fillId="9" borderId="1" xfId="1" applyFont="1" applyFill="1" applyAlignment="1">
      <alignment horizontal="center" vertical="center"/>
    </xf>
    <xf numFmtId="0" fontId="16" fillId="9" borderId="1" xfId="1" applyFont="1" applyFill="1" applyAlignment="1">
      <alignment horizontal="center" vertical="center" wrapText="1"/>
    </xf>
    <xf numFmtId="0" fontId="32" fillId="8" borderId="1" xfId="1" applyFont="1" applyFill="1" applyAlignment="1">
      <alignment horizontal="center" vertical="center" wrapText="1"/>
    </xf>
    <xf numFmtId="0" fontId="37" fillId="20" borderId="0" xfId="0" applyFont="1" applyFill="1" applyAlignment="1">
      <alignment horizontal="center" vertical="center" wrapText="1"/>
    </xf>
    <xf numFmtId="0" fontId="15" fillId="20" borderId="1" xfId="1" applyFont="1" applyFill="1" applyAlignment="1">
      <alignment horizontal="left" vertical="center"/>
    </xf>
    <xf numFmtId="0" fontId="16" fillId="20" borderId="1" xfId="1" applyFont="1" applyFill="1" applyAlignment="1">
      <alignment horizontal="center" vertical="center" wrapText="1"/>
    </xf>
    <xf numFmtId="0" fontId="16" fillId="20" borderId="1" xfId="1" applyFont="1" applyFill="1" applyAlignment="1">
      <alignment horizontal="left" vertical="center" wrapText="1"/>
    </xf>
    <xf numFmtId="0" fontId="24" fillId="21" borderId="1" xfId="1" applyFont="1" applyFill="1" applyAlignment="1">
      <alignment horizontal="center" vertical="center" wrapText="1"/>
    </xf>
    <xf numFmtId="0" fontId="17" fillId="21" borderId="0" xfId="0" applyFont="1" applyFill="1" applyAlignment="1">
      <alignment horizontal="center" vertical="center" wrapText="1"/>
    </xf>
    <xf numFmtId="0" fontId="17" fillId="21" borderId="5" xfId="0" applyFont="1" applyFill="1" applyBorder="1" applyAlignment="1">
      <alignment horizontal="left" vertical="center" wrapText="1"/>
    </xf>
    <xf numFmtId="0" fontId="14" fillId="21" borderId="0" xfId="0" applyFont="1" applyFill="1" applyAlignment="1">
      <alignment horizontal="right" vertical="center" wrapText="1"/>
    </xf>
    <xf numFmtId="0" fontId="17" fillId="21" borderId="5" xfId="0" applyFont="1" applyFill="1" applyBorder="1" applyAlignment="1">
      <alignment horizontal="left" vertical="center"/>
    </xf>
    <xf numFmtId="0" fontId="5" fillId="21" borderId="5" xfId="0" applyFont="1" applyFill="1" applyBorder="1" applyAlignment="1">
      <alignment vertical="center"/>
    </xf>
    <xf numFmtId="0" fontId="17" fillId="21" borderId="1" xfId="0" applyFont="1" applyFill="1" applyBorder="1" applyAlignment="1">
      <alignment horizontal="left" vertical="center" wrapText="1"/>
    </xf>
    <xf numFmtId="0" fontId="17" fillId="21" borderId="0" xfId="0" applyFont="1" applyFill="1" applyAlignment="1">
      <alignment horizontal="left" vertical="center" wrapText="1"/>
    </xf>
    <xf numFmtId="0" fontId="14" fillId="21" borderId="0" xfId="0" applyFont="1" applyFill="1" applyAlignment="1">
      <alignment horizontal="right" vertical="top" wrapText="1"/>
    </xf>
    <xf numFmtId="0" fontId="23" fillId="21" borderId="0" xfId="0" applyFont="1" applyFill="1" applyAlignment="1">
      <alignment horizontal="right" vertical="center" wrapText="1"/>
    </xf>
    <xf numFmtId="0" fontId="44" fillId="13" borderId="6" xfId="1" applyFont="1" applyFill="1" applyBorder="1" applyAlignment="1">
      <alignment horizontal="center" vertical="center"/>
    </xf>
    <xf numFmtId="0" fontId="15" fillId="8" borderId="0" xfId="0" applyFont="1" applyFill="1" applyAlignment="1">
      <alignment horizontal="right" vertical="center" wrapText="1"/>
    </xf>
    <xf numFmtId="0" fontId="37" fillId="5" borderId="0" xfId="0" applyFont="1" applyFill="1" applyAlignment="1">
      <alignment horizontal="left" vertical="center"/>
    </xf>
    <xf numFmtId="0" fontId="37" fillId="5" borderId="0" xfId="0" applyFont="1" applyFill="1" applyAlignment="1">
      <alignment horizontal="center" vertical="center"/>
    </xf>
    <xf numFmtId="0" fontId="37" fillId="5" borderId="0" xfId="0" applyFont="1" applyFill="1" applyAlignment="1">
      <alignment horizontal="left" vertical="center" wrapText="1"/>
    </xf>
    <xf numFmtId="0" fontId="12" fillId="4" borderId="0" xfId="0" applyFont="1" applyFill="1" applyAlignment="1">
      <alignment horizontal="left" vertical="center"/>
    </xf>
    <xf numFmtId="0" fontId="18" fillId="21" borderId="0" xfId="0" applyFont="1" applyFill="1" applyAlignment="1">
      <alignment horizontal="center" vertical="center" wrapText="1"/>
    </xf>
    <xf numFmtId="0" fontId="18" fillId="21" borderId="0" xfId="0" applyFont="1" applyFill="1" applyAlignment="1">
      <alignment horizontal="center" vertical="center"/>
    </xf>
    <xf numFmtId="0" fontId="45" fillId="18" borderId="0" xfId="0" applyFont="1" applyFill="1" applyAlignment="1">
      <alignment vertical="center" wrapText="1"/>
    </xf>
    <xf numFmtId="0" fontId="4" fillId="10" borderId="1" xfId="1" applyFont="1" applyFill="1" applyAlignment="1">
      <alignment horizontal="center" vertical="center"/>
    </xf>
    <xf numFmtId="0" fontId="32" fillId="21" borderId="1" xfId="1" applyFont="1" applyFill="1" applyAlignment="1">
      <alignment horizontal="center" vertical="center" wrapText="1"/>
    </xf>
    <xf numFmtId="0" fontId="11" fillId="21" borderId="7" xfId="1" applyFont="1" applyFill="1" applyBorder="1" applyAlignment="1">
      <alignment horizontal="center" vertical="center" wrapText="1"/>
    </xf>
    <xf numFmtId="0" fontId="11" fillId="21" borderId="7" xfId="1" applyFont="1" applyFill="1" applyBorder="1" applyAlignment="1">
      <alignment horizontal="left" vertical="center" wrapText="1"/>
    </xf>
    <xf numFmtId="0" fontId="42" fillId="21" borderId="1" xfId="1" applyFont="1" applyFill="1" applyAlignment="1">
      <alignment horizontal="left" vertical="center" wrapText="1"/>
    </xf>
    <xf numFmtId="0" fontId="43" fillId="21" borderId="1" xfId="1" applyFont="1" applyFill="1" applyAlignment="1">
      <alignment horizontal="left" vertical="center" wrapText="1"/>
    </xf>
    <xf numFmtId="0" fontId="11" fillId="21" borderId="1" xfId="1" applyFont="1" applyFill="1" applyAlignment="1">
      <alignment horizontal="left" vertical="center" wrapText="1"/>
    </xf>
    <xf numFmtId="0" fontId="45" fillId="21" borderId="1" xfId="1" applyFont="1" applyFill="1" applyAlignment="1">
      <alignment horizontal="center" vertical="center" wrapText="1"/>
    </xf>
    <xf numFmtId="0" fontId="45" fillId="21" borderId="1" xfId="1" applyFont="1" applyFill="1" applyAlignment="1">
      <alignment horizontal="center" vertical="center"/>
    </xf>
    <xf numFmtId="0" fontId="24" fillId="21" borderId="0" xfId="0" applyFont="1" applyFill="1" applyAlignment="1">
      <alignment horizontal="right" vertical="center" wrapText="1"/>
    </xf>
    <xf numFmtId="0" fontId="24" fillId="21" borderId="0" xfId="0" applyFont="1" applyFill="1" applyAlignment="1">
      <alignment horizontal="right" vertical="center"/>
    </xf>
    <xf numFmtId="0" fontId="24" fillId="21" borderId="0" xfId="0" applyFont="1" applyFill="1" applyAlignment="1">
      <alignment horizontal="center"/>
    </xf>
    <xf numFmtId="0" fontId="24" fillId="21" borderId="0" xfId="0" applyFont="1" applyFill="1" applyAlignment="1">
      <alignment horizontal="left" vertical="center"/>
    </xf>
    <xf numFmtId="0" fontId="4" fillId="10" borderId="0" xfId="0" applyFont="1" applyFill="1" applyAlignment="1">
      <alignment horizontal="right" vertical="center" wrapText="1"/>
    </xf>
    <xf numFmtId="0" fontId="46" fillId="9" borderId="1" xfId="2" applyFont="1" applyFill="1" applyAlignment="1">
      <alignment vertical="center"/>
    </xf>
    <xf numFmtId="0" fontId="37" fillId="16" borderId="1" xfId="5" applyFont="1" applyFill="1" applyAlignment="1">
      <alignment vertical="center"/>
    </xf>
    <xf numFmtId="0" fontId="5" fillId="0" borderId="1" xfId="5" applyFont="1" applyAlignment="1">
      <alignment vertical="center"/>
    </xf>
    <xf numFmtId="0" fontId="6" fillId="18" borderId="1" xfId="5" applyFont="1" applyFill="1" applyAlignment="1">
      <alignment vertical="center"/>
    </xf>
    <xf numFmtId="0" fontId="13" fillId="12" borderId="1" xfId="5" applyFont="1" applyFill="1" applyAlignment="1">
      <alignment horizontal="center" vertical="center" wrapText="1"/>
    </xf>
    <xf numFmtId="0" fontId="5" fillId="9" borderId="1" xfId="5" applyFont="1" applyFill="1" applyAlignment="1">
      <alignment vertical="center" wrapText="1"/>
    </xf>
    <xf numFmtId="0" fontId="5" fillId="9" borderId="1" xfId="5" applyFont="1" applyFill="1" applyAlignment="1">
      <alignment vertical="center"/>
    </xf>
    <xf numFmtId="0" fontId="18" fillId="9" borderId="1" xfId="5" applyFont="1" applyFill="1" applyAlignment="1">
      <alignment vertical="center" wrapText="1"/>
    </xf>
    <xf numFmtId="0" fontId="18" fillId="9" borderId="1" xfId="5" applyFont="1" applyFill="1" applyAlignment="1">
      <alignment vertical="center"/>
    </xf>
    <xf numFmtId="0" fontId="48" fillId="0" borderId="1" xfId="8" applyAlignment="1">
      <alignment vertical="center"/>
    </xf>
    <xf numFmtId="0" fontId="41" fillId="0" borderId="1" xfId="9" applyFont="1" applyAlignment="1">
      <alignment vertical="center"/>
    </xf>
    <xf numFmtId="0" fontId="3" fillId="0" borderId="1" xfId="10" applyAlignment="1">
      <alignment vertical="center"/>
    </xf>
    <xf numFmtId="0" fontId="49" fillId="24" borderId="8" xfId="8" applyFont="1" applyFill="1" applyBorder="1" applyAlignment="1">
      <alignment horizontal="left" vertical="center" wrapText="1"/>
    </xf>
    <xf numFmtId="0" fontId="50" fillId="24" borderId="8" xfId="8" applyFont="1" applyFill="1" applyBorder="1" applyAlignment="1">
      <alignment horizontal="left" vertical="center" wrapText="1"/>
    </xf>
    <xf numFmtId="0" fontId="49" fillId="24" borderId="9" xfId="8" applyFont="1" applyFill="1" applyBorder="1" applyAlignment="1">
      <alignment horizontal="left" vertical="center" wrapText="1"/>
    </xf>
    <xf numFmtId="0" fontId="49" fillId="24" borderId="10" xfId="8" applyFont="1" applyFill="1" applyBorder="1" applyAlignment="1">
      <alignment horizontal="left" vertical="center" wrapText="1"/>
    </xf>
    <xf numFmtId="0" fontId="50" fillId="24" borderId="11" xfId="8" applyFont="1" applyFill="1" applyBorder="1" applyAlignment="1">
      <alignment horizontal="center" vertical="center" wrapText="1"/>
    </xf>
    <xf numFmtId="0" fontId="49" fillId="24" borderId="12" xfId="8" applyFont="1" applyFill="1" applyBorder="1" applyAlignment="1">
      <alignment horizontal="left" vertical="center" wrapText="1"/>
    </xf>
    <xf numFmtId="0" fontId="49" fillId="24" borderId="1" xfId="8" applyFont="1" applyFill="1" applyAlignment="1">
      <alignment horizontal="left" vertical="center" wrapText="1"/>
    </xf>
    <xf numFmtId="0" fontId="50" fillId="24" borderId="13" xfId="8" applyFont="1" applyFill="1" applyBorder="1" applyAlignment="1">
      <alignment horizontal="center" vertical="center" wrapText="1"/>
    </xf>
    <xf numFmtId="0" fontId="51" fillId="24" borderId="12" xfId="8" applyFont="1" applyFill="1" applyBorder="1" applyAlignment="1">
      <alignment horizontal="centerContinuous" vertical="center"/>
    </xf>
    <xf numFmtId="0" fontId="51" fillId="24" borderId="1" xfId="8" applyFont="1" applyFill="1" applyAlignment="1">
      <alignment horizontal="centerContinuous" vertical="center"/>
    </xf>
    <xf numFmtId="0" fontId="52" fillId="24" borderId="13" xfId="8" applyFont="1" applyFill="1" applyBorder="1" applyAlignment="1">
      <alignment horizontal="centerContinuous" vertical="center"/>
    </xf>
    <xf numFmtId="0" fontId="53" fillId="25" borderId="14" xfId="8" applyFont="1" applyFill="1" applyBorder="1" applyAlignment="1">
      <alignment horizontal="left" vertical="center" wrapText="1"/>
    </xf>
    <xf numFmtId="0" fontId="53" fillId="25" borderId="15" xfId="8" applyFont="1" applyFill="1" applyBorder="1" applyAlignment="1">
      <alignment horizontal="left" vertical="center" wrapText="1"/>
    </xf>
    <xf numFmtId="0" fontId="54" fillId="25" borderId="16" xfId="8" applyFont="1" applyFill="1" applyBorder="1" applyAlignment="1">
      <alignment horizontal="center" vertical="center"/>
    </xf>
    <xf numFmtId="0" fontId="50" fillId="24" borderId="13" xfId="8" applyFont="1" applyFill="1" applyBorder="1" applyAlignment="1">
      <alignment horizontal="left" vertical="center" wrapText="1"/>
    </xf>
    <xf numFmtId="0" fontId="49" fillId="4" borderId="12" xfId="8" applyFont="1" applyFill="1" applyBorder="1" applyAlignment="1">
      <alignment horizontal="left" vertical="center" wrapText="1"/>
    </xf>
    <xf numFmtId="0" fontId="49" fillId="4" borderId="1" xfId="8" applyFont="1" applyFill="1" applyAlignment="1">
      <alignment horizontal="left" vertical="center" wrapText="1"/>
    </xf>
    <xf numFmtId="0" fontId="50" fillId="4" borderId="13" xfId="8" applyFont="1" applyFill="1" applyBorder="1" applyAlignment="1">
      <alignment horizontal="right" vertical="center" wrapText="1"/>
    </xf>
    <xf numFmtId="0" fontId="49" fillId="26" borderId="12" xfId="8" applyFont="1" applyFill="1" applyBorder="1" applyAlignment="1">
      <alignment horizontal="left" vertical="center" wrapText="1"/>
    </xf>
    <xf numFmtId="0" fontId="49" fillId="26" borderId="1" xfId="8" applyFont="1" applyFill="1" applyAlignment="1">
      <alignment horizontal="left" vertical="center" wrapText="1"/>
    </xf>
    <xf numFmtId="0" fontId="50" fillId="26" borderId="13" xfId="8" applyFont="1" applyFill="1" applyBorder="1" applyAlignment="1">
      <alignment horizontal="right" vertical="center" wrapText="1"/>
    </xf>
    <xf numFmtId="0" fontId="49" fillId="4" borderId="12" xfId="8" applyFont="1" applyFill="1" applyBorder="1" applyAlignment="1">
      <alignment horizontal="centerContinuous" vertical="center"/>
    </xf>
    <xf numFmtId="0" fontId="49" fillId="4" borderId="1" xfId="8" applyFont="1" applyFill="1" applyAlignment="1">
      <alignment horizontal="centerContinuous" vertical="center"/>
    </xf>
    <xf numFmtId="0" fontId="50" fillId="4" borderId="13" xfId="8" applyFont="1" applyFill="1" applyBorder="1" applyAlignment="1">
      <alignment horizontal="centerContinuous" vertical="center"/>
    </xf>
    <xf numFmtId="0" fontId="49" fillId="24" borderId="14" xfId="8" applyFont="1" applyFill="1" applyBorder="1" applyAlignment="1">
      <alignment horizontal="left" vertical="center" wrapText="1"/>
    </xf>
    <xf numFmtId="0" fontId="49" fillId="24" borderId="15" xfId="8" applyFont="1" applyFill="1" applyBorder="1" applyAlignment="1">
      <alignment horizontal="left" vertical="center" wrapText="1"/>
    </xf>
    <xf numFmtId="0" fontId="50" fillId="24" borderId="16" xfId="8" applyFont="1" applyFill="1" applyBorder="1" applyAlignment="1">
      <alignment horizontal="right" vertical="center" wrapText="1"/>
    </xf>
    <xf numFmtId="0" fontId="53" fillId="25" borderId="15" xfId="8" applyFont="1" applyFill="1" applyBorder="1" applyAlignment="1">
      <alignment horizontal="center" vertical="center" wrapText="1"/>
    </xf>
    <xf numFmtId="0" fontId="54" fillId="25" borderId="16" xfId="8" applyFont="1" applyFill="1" applyBorder="1" applyAlignment="1">
      <alignment horizontal="left" vertical="center"/>
    </xf>
    <xf numFmtId="0" fontId="50" fillId="24" borderId="13" xfId="8" applyFont="1" applyFill="1" applyBorder="1" applyAlignment="1">
      <alignment horizontal="right" vertical="center" wrapText="1"/>
    </xf>
    <xf numFmtId="0" fontId="49" fillId="26" borderId="12" xfId="8" applyFont="1" applyFill="1" applyBorder="1" applyAlignment="1">
      <alignment horizontal="centerContinuous" vertical="center"/>
    </xf>
    <xf numFmtId="0" fontId="49" fillId="26" borderId="1" xfId="8" applyFont="1" applyFill="1" applyAlignment="1">
      <alignment horizontal="centerContinuous" vertical="center"/>
    </xf>
    <xf numFmtId="0" fontId="50" fillId="26" borderId="13" xfId="8" applyFont="1" applyFill="1" applyBorder="1" applyAlignment="1">
      <alignment horizontal="centerContinuous" vertical="center"/>
    </xf>
    <xf numFmtId="0" fontId="53" fillId="25" borderId="12" xfId="8" applyFont="1" applyFill="1" applyBorder="1" applyAlignment="1">
      <alignment horizontal="left" vertical="center" wrapText="1"/>
    </xf>
    <xf numFmtId="0" fontId="53" fillId="25" borderId="1" xfId="8" applyFont="1" applyFill="1" applyAlignment="1">
      <alignment horizontal="center" vertical="center" wrapText="1"/>
    </xf>
    <xf numFmtId="0" fontId="54" fillId="25" borderId="13" xfId="8" applyFont="1" applyFill="1" applyBorder="1" applyAlignment="1">
      <alignment horizontal="center" vertical="center"/>
    </xf>
    <xf numFmtId="0" fontId="49" fillId="24" borderId="12" xfId="8" applyFont="1" applyFill="1" applyBorder="1" applyAlignment="1">
      <alignment horizontal="centerContinuous" vertical="center" wrapText="1"/>
    </xf>
    <xf numFmtId="0" fontId="49" fillId="24" borderId="1" xfId="8" applyFont="1" applyFill="1" applyAlignment="1">
      <alignment horizontal="centerContinuous" vertical="center" wrapText="1"/>
    </xf>
    <xf numFmtId="0" fontId="50" fillId="24" borderId="13" xfId="8" applyFont="1" applyFill="1" applyBorder="1" applyAlignment="1">
      <alignment horizontal="centerContinuous" vertical="center"/>
    </xf>
    <xf numFmtId="0" fontId="49" fillId="24" borderId="12" xfId="8" applyFont="1" applyFill="1" applyBorder="1" applyAlignment="1">
      <alignment horizontal="centerContinuous" vertical="center"/>
    </xf>
    <xf numFmtId="0" fontId="49" fillId="24" borderId="1" xfId="8" applyFont="1" applyFill="1" applyAlignment="1">
      <alignment horizontal="centerContinuous" vertical="center"/>
    </xf>
    <xf numFmtId="0" fontId="50" fillId="24" borderId="13" xfId="8" applyFont="1" applyFill="1" applyBorder="1" applyAlignment="1">
      <alignment horizontal="center" vertical="center"/>
    </xf>
    <xf numFmtId="0" fontId="51" fillId="24" borderId="14" xfId="8" applyFont="1" applyFill="1" applyBorder="1" applyAlignment="1">
      <alignment horizontal="centerContinuous" vertical="center"/>
    </xf>
    <xf numFmtId="0" fontId="51" fillId="24" borderId="15" xfId="8" applyFont="1" applyFill="1" applyBorder="1" applyAlignment="1">
      <alignment horizontal="centerContinuous" vertical="center"/>
    </xf>
    <xf numFmtId="0" fontId="52" fillId="24" borderId="16" xfId="8" applyFont="1" applyFill="1" applyBorder="1" applyAlignment="1">
      <alignment horizontal="centerContinuous" vertical="center"/>
    </xf>
    <xf numFmtId="0" fontId="53" fillId="14" borderId="14" xfId="8" applyFont="1" applyFill="1" applyBorder="1" applyAlignment="1">
      <alignment horizontal="left" vertical="center" wrapText="1"/>
    </xf>
    <xf numFmtId="0" fontId="53" fillId="14" borderId="15" xfId="8" applyFont="1" applyFill="1" applyBorder="1" applyAlignment="1">
      <alignment horizontal="left" vertical="center" wrapText="1"/>
    </xf>
    <xf numFmtId="0" fontId="54" fillId="14" borderId="16" xfId="8" applyFont="1" applyFill="1" applyBorder="1" applyAlignment="1">
      <alignment horizontal="left" vertical="center"/>
    </xf>
    <xf numFmtId="0" fontId="50" fillId="24" borderId="13" xfId="8" applyFont="1" applyFill="1" applyBorder="1" applyAlignment="1">
      <alignment horizontal="right" vertical="center"/>
    </xf>
    <xf numFmtId="0" fontId="53" fillId="14" borderId="17" xfId="8" applyFont="1" applyFill="1" applyBorder="1" applyAlignment="1">
      <alignment horizontal="left" vertical="center" wrapText="1"/>
    </xf>
    <xf numFmtId="0" fontId="53" fillId="14" borderId="18" xfId="8" applyFont="1" applyFill="1" applyBorder="1" applyAlignment="1">
      <alignment horizontal="left" vertical="center" wrapText="1"/>
    </xf>
    <xf numFmtId="0" fontId="54" fillId="14" borderId="19" xfId="8" applyFont="1" applyFill="1" applyBorder="1" applyAlignment="1">
      <alignment horizontal="left" vertical="center"/>
    </xf>
    <xf numFmtId="0" fontId="54" fillId="25" borderId="20" xfId="8" applyFont="1" applyFill="1" applyBorder="1" applyAlignment="1">
      <alignment horizontal="centerContinuous" vertical="center"/>
    </xf>
    <xf numFmtId="0" fontId="54" fillId="25" borderId="21" xfId="8" applyFont="1" applyFill="1" applyBorder="1" applyAlignment="1">
      <alignment horizontal="centerContinuous" vertical="center"/>
    </xf>
    <xf numFmtId="0" fontId="54" fillId="25" borderId="22" xfId="8" applyFont="1" applyFill="1" applyBorder="1" applyAlignment="1">
      <alignment horizontal="centerContinuous" vertical="center"/>
    </xf>
    <xf numFmtId="0" fontId="50" fillId="2" borderId="13" xfId="8" applyFont="1" applyFill="1" applyBorder="1" applyAlignment="1">
      <alignment horizontal="right" vertical="center" wrapText="1"/>
    </xf>
    <xf numFmtId="0" fontId="49" fillId="2" borderId="12" xfId="8" applyFont="1" applyFill="1" applyBorder="1" applyAlignment="1">
      <alignment horizontal="left" vertical="center" wrapText="1"/>
    </xf>
    <xf numFmtId="0" fontId="49" fillId="2" borderId="1" xfId="8" applyFont="1" applyFill="1" applyAlignment="1">
      <alignment horizontal="left" vertical="center" wrapText="1"/>
    </xf>
    <xf numFmtId="0" fontId="5" fillId="9" borderId="1" xfId="11" applyFont="1" applyFill="1" applyAlignment="1">
      <alignment vertical="center"/>
    </xf>
    <xf numFmtId="0" fontId="5" fillId="0" borderId="1" xfId="11" applyFont="1" applyAlignment="1">
      <alignment vertical="center"/>
    </xf>
    <xf numFmtId="0" fontId="11" fillId="0" borderId="1" xfId="11" applyFont="1" applyAlignment="1">
      <alignment vertical="center"/>
    </xf>
    <xf numFmtId="0" fontId="5" fillId="0" borderId="1" xfId="11" applyFont="1" applyAlignment="1">
      <alignment vertical="center" wrapText="1"/>
    </xf>
    <xf numFmtId="0" fontId="11" fillId="0" borderId="1" xfId="11" applyFont="1" applyAlignment="1">
      <alignment vertical="center" wrapText="1"/>
    </xf>
    <xf numFmtId="1" fontId="11" fillId="0" borderId="1" xfId="11" applyNumberFormat="1" applyFont="1" applyAlignment="1">
      <alignment vertical="center" wrapText="1"/>
    </xf>
    <xf numFmtId="0" fontId="13" fillId="27" borderId="1" xfId="11" applyFont="1" applyFill="1" applyAlignment="1">
      <alignment horizontal="center" vertical="center" wrapText="1"/>
    </xf>
    <xf numFmtId="0" fontId="32" fillId="27" borderId="1" xfId="11" applyFont="1" applyFill="1" applyAlignment="1">
      <alignment horizontal="center" vertical="center" wrapText="1"/>
    </xf>
    <xf numFmtId="1" fontId="5" fillId="0" borderId="1" xfId="11" applyNumberFormat="1" applyFont="1" applyAlignment="1">
      <alignment horizontal="center" vertical="center" wrapText="1"/>
    </xf>
    <xf numFmtId="0" fontId="5" fillId="0" borderId="1" xfId="11" applyFont="1" applyAlignment="1">
      <alignment horizontal="center" vertical="center" wrapText="1"/>
    </xf>
    <xf numFmtId="0" fontId="13" fillId="6" borderId="1" xfId="11" applyFont="1" applyFill="1" applyAlignment="1">
      <alignment horizontal="center" vertical="center" wrapText="1"/>
    </xf>
    <xf numFmtId="0" fontId="32" fillId="6" borderId="1" xfId="11" applyFont="1" applyFill="1" applyAlignment="1">
      <alignment horizontal="center" vertical="center" wrapText="1"/>
    </xf>
    <xf numFmtId="0" fontId="11" fillId="19" borderId="1" xfId="11" applyFont="1" applyFill="1" applyAlignment="1">
      <alignment vertical="center"/>
    </xf>
    <xf numFmtId="0" fontId="11" fillId="19" borderId="1" xfId="11" applyFont="1" applyFill="1" applyAlignment="1">
      <alignment vertical="center" wrapText="1"/>
    </xf>
    <xf numFmtId="0" fontId="11" fillId="28" borderId="1" xfId="11" applyFont="1" applyFill="1" applyAlignment="1">
      <alignment vertical="center" wrapText="1"/>
    </xf>
    <xf numFmtId="0" fontId="23" fillId="19" borderId="1" xfId="11" applyFont="1" applyFill="1" applyAlignment="1">
      <alignment vertical="center" wrapText="1"/>
    </xf>
    <xf numFmtId="0" fontId="55" fillId="29" borderId="1" xfId="11" applyFont="1" applyFill="1" applyAlignment="1">
      <alignment vertical="center" wrapText="1"/>
    </xf>
    <xf numFmtId="0" fontId="24" fillId="4" borderId="1" xfId="10" applyFont="1" applyFill="1" applyAlignment="1">
      <alignment horizontal="left" vertical="center" wrapText="1"/>
    </xf>
    <xf numFmtId="0" fontId="24" fillId="4" borderId="1" xfId="10" applyFont="1" applyFill="1" applyAlignment="1">
      <alignment horizontal="right" vertical="center" wrapText="1"/>
    </xf>
    <xf numFmtId="0" fontId="56" fillId="24" borderId="23" xfId="11" applyFont="1" applyFill="1" applyBorder="1" applyAlignment="1">
      <alignment vertical="center" wrapText="1"/>
    </xf>
    <xf numFmtId="0" fontId="16" fillId="30" borderId="1" xfId="10" applyFont="1" applyFill="1" applyAlignment="1">
      <alignment horizontal="right" vertical="center" wrapText="1"/>
    </xf>
    <xf numFmtId="0" fontId="24" fillId="4" borderId="24" xfId="11" applyFont="1" applyFill="1" applyBorder="1" applyAlignment="1">
      <alignment vertical="center" wrapText="1"/>
    </xf>
    <xf numFmtId="0" fontId="32" fillId="31" borderId="25" xfId="11" applyFont="1" applyFill="1" applyBorder="1" applyAlignment="1">
      <alignment horizontal="right" vertical="center" wrapText="1"/>
    </xf>
    <xf numFmtId="0" fontId="24" fillId="19" borderId="26" xfId="10" applyFont="1" applyFill="1" applyBorder="1" applyAlignment="1">
      <alignment horizontal="left" vertical="center" wrapText="1"/>
    </xf>
    <xf numFmtId="0" fontId="24" fillId="19" borderId="23" xfId="10" applyFont="1" applyFill="1" applyBorder="1" applyAlignment="1">
      <alignment horizontal="left" vertical="center" wrapText="1"/>
    </xf>
    <xf numFmtId="0" fontId="24" fillId="32" borderId="1" xfId="10" applyFont="1" applyFill="1" applyAlignment="1">
      <alignment horizontal="right" vertical="center"/>
    </xf>
    <xf numFmtId="0" fontId="24" fillId="19" borderId="23" xfId="10" applyFont="1" applyFill="1" applyBorder="1" applyAlignment="1">
      <alignment vertical="center" wrapText="1"/>
    </xf>
    <xf numFmtId="0" fontId="57" fillId="19" borderId="23" xfId="10" applyFont="1" applyFill="1" applyBorder="1" applyAlignment="1">
      <alignment vertical="center" wrapText="1"/>
    </xf>
    <xf numFmtId="164" fontId="16" fillId="33" borderId="23" xfId="10" applyNumberFormat="1" applyFont="1" applyFill="1" applyBorder="1" applyAlignment="1">
      <alignment horizontal="center" vertical="center" wrapText="1"/>
    </xf>
    <xf numFmtId="0" fontId="58" fillId="33" borderId="1" xfId="10" applyFont="1" applyFill="1" applyAlignment="1">
      <alignment horizontal="right" vertical="center" wrapText="1"/>
    </xf>
    <xf numFmtId="0" fontId="16" fillId="33" borderId="1" xfId="12" applyFont="1" applyFill="1" applyAlignment="1">
      <alignment vertical="center" wrapText="1"/>
    </xf>
    <xf numFmtId="0" fontId="16" fillId="33" borderId="1" xfId="12" applyFont="1" applyFill="1" applyAlignment="1">
      <alignment horizontal="center" vertical="center"/>
    </xf>
    <xf numFmtId="164" fontId="24" fillId="19" borderId="23" xfId="10" applyNumberFormat="1" applyFont="1" applyFill="1" applyBorder="1" applyAlignment="1">
      <alignment horizontal="center" vertical="center" wrapText="1"/>
    </xf>
    <xf numFmtId="0" fontId="16" fillId="34" borderId="1" xfId="10" applyFont="1" applyFill="1" applyAlignment="1">
      <alignment horizontal="right" vertical="center" wrapText="1"/>
    </xf>
    <xf numFmtId="164" fontId="24" fillId="19" borderId="27" xfId="11" applyNumberFormat="1" applyFont="1" applyFill="1" applyBorder="1" applyAlignment="1">
      <alignment vertical="center" wrapText="1"/>
    </xf>
    <xf numFmtId="0" fontId="59" fillId="19" borderId="1" xfId="11" applyFont="1" applyFill="1" applyAlignment="1">
      <alignment horizontal="center" vertical="center" wrapText="1"/>
    </xf>
    <xf numFmtId="0" fontId="15" fillId="35" borderId="1" xfId="12" applyFont="1" applyFill="1" applyAlignment="1">
      <alignment vertical="center"/>
    </xf>
    <xf numFmtId="0" fontId="60" fillId="36" borderId="1" xfId="12" applyFont="1" applyFill="1" applyAlignment="1">
      <alignment horizontal="center" vertical="center"/>
    </xf>
    <xf numFmtId="164" fontId="24" fillId="19" borderId="28" xfId="10" applyNumberFormat="1" applyFont="1" applyFill="1" applyBorder="1" applyAlignment="1">
      <alignment horizontal="center" vertical="center" wrapText="1"/>
    </xf>
    <xf numFmtId="0" fontId="30" fillId="19" borderId="1" xfId="11" applyFont="1" applyFill="1" applyAlignment="1">
      <alignment vertical="center"/>
    </xf>
    <xf numFmtId="0" fontId="61" fillId="37" borderId="29" xfId="10" applyFont="1" applyFill="1" applyBorder="1" applyAlignment="1">
      <alignment vertical="center" wrapText="1"/>
    </xf>
    <xf numFmtId="0" fontId="11" fillId="28" borderId="1" xfId="11" applyFont="1" applyFill="1" applyAlignment="1">
      <alignment horizontal="right" vertical="center" wrapText="1"/>
    </xf>
    <xf numFmtId="0" fontId="62" fillId="19" borderId="1" xfId="11" applyFont="1" applyFill="1" applyAlignment="1">
      <alignment vertical="center"/>
    </xf>
    <xf numFmtId="0" fontId="31" fillId="19" borderId="1" xfId="11" applyFont="1" applyFill="1" applyAlignment="1">
      <alignment vertical="center"/>
    </xf>
    <xf numFmtId="164" fontId="24" fillId="19" borderId="30" xfId="11" applyNumberFormat="1" applyFont="1" applyFill="1" applyBorder="1" applyAlignment="1">
      <alignment vertical="center" wrapText="1"/>
    </xf>
    <xf numFmtId="0" fontId="11" fillId="19" borderId="32" xfId="10" applyFont="1" applyFill="1" applyBorder="1" applyAlignment="1">
      <alignment vertical="center" wrapText="1"/>
    </xf>
    <xf numFmtId="0" fontId="63" fillId="19" borderId="23" xfId="10" applyFont="1" applyFill="1" applyBorder="1" applyAlignment="1">
      <alignment vertical="center" wrapText="1"/>
    </xf>
    <xf numFmtId="0" fontId="16" fillId="34" borderId="1" xfId="10" applyFont="1" applyFill="1" applyAlignment="1">
      <alignment horizontal="center" vertical="center" wrapText="1"/>
    </xf>
    <xf numFmtId="1" fontId="63" fillId="3" borderId="1" xfId="10" applyNumberFormat="1" applyFont="1" applyFill="1" applyAlignment="1">
      <alignment horizontal="center" vertical="center"/>
    </xf>
    <xf numFmtId="0" fontId="16" fillId="31" borderId="1" xfId="11" applyFont="1" applyFill="1" applyAlignment="1">
      <alignment horizontal="right" vertical="center" wrapText="1"/>
    </xf>
    <xf numFmtId="0" fontId="32" fillId="7" borderId="1" xfId="11" applyFont="1" applyFill="1" applyAlignment="1">
      <alignment horizontal="center" vertical="center" wrapText="1"/>
    </xf>
    <xf numFmtId="0" fontId="31" fillId="38" borderId="1" xfId="11" applyFont="1" applyFill="1" applyAlignment="1">
      <alignment vertical="center"/>
    </xf>
    <xf numFmtId="0" fontId="37" fillId="38" borderId="1" xfId="11" applyFont="1" applyFill="1" applyAlignment="1">
      <alignment vertical="center"/>
    </xf>
    <xf numFmtId="0" fontId="64" fillId="39" borderId="1" xfId="11" applyFont="1" applyFill="1" applyAlignment="1">
      <alignment horizontal="centerContinuous" vertical="center"/>
    </xf>
    <xf numFmtId="0" fontId="65" fillId="0" borderId="1" xfId="11" applyFont="1" applyAlignment="1">
      <alignment vertical="center"/>
    </xf>
    <xf numFmtId="0" fontId="65" fillId="0" borderId="1" xfId="11" applyFont="1" applyAlignment="1">
      <alignment horizontal="right" vertical="center"/>
    </xf>
    <xf numFmtId="0" fontId="65" fillId="0" borderId="1" xfId="11" applyFont="1" applyAlignment="1">
      <alignment horizontal="center" vertical="center"/>
    </xf>
    <xf numFmtId="0" fontId="21" fillId="0" borderId="1" xfId="11"/>
    <xf numFmtId="0" fontId="66" fillId="0" borderId="1" xfId="11" applyFont="1" applyAlignment="1">
      <alignment horizontal="right" vertical="center"/>
    </xf>
    <xf numFmtId="0" fontId="66" fillId="0" borderId="1" xfId="11" applyFont="1" applyAlignment="1">
      <alignment vertical="center"/>
    </xf>
    <xf numFmtId="0" fontId="66" fillId="0" borderId="1" xfId="11" applyFont="1" applyAlignment="1">
      <alignment horizontal="center" vertical="center"/>
    </xf>
    <xf numFmtId="0" fontId="21" fillId="0" borderId="1" xfId="11" applyAlignment="1">
      <alignment vertical="center" wrapText="1"/>
    </xf>
    <xf numFmtId="1" fontId="4" fillId="3" borderId="1" xfId="10" applyNumberFormat="1" applyFont="1" applyFill="1" applyAlignment="1">
      <alignment horizontal="center" vertical="center"/>
    </xf>
    <xf numFmtId="0" fontId="67" fillId="12" borderId="1" xfId="11" applyFont="1" applyFill="1" applyAlignment="1">
      <alignment horizontal="center" vertical="center" wrapText="1"/>
    </xf>
    <xf numFmtId="0" fontId="21" fillId="0" borderId="1" xfId="11" applyAlignment="1">
      <alignment vertical="top"/>
    </xf>
    <xf numFmtId="0" fontId="65" fillId="0" borderId="1" xfId="11" applyFont="1" applyAlignment="1">
      <alignment horizontal="left" vertical="center" wrapText="1"/>
    </xf>
    <xf numFmtId="0" fontId="65" fillId="0" borderId="1" xfId="11" applyFont="1" applyAlignment="1">
      <alignment horizontal="center" vertical="center" wrapText="1"/>
    </xf>
    <xf numFmtId="0" fontId="35" fillId="38" borderId="1" xfId="10" applyFont="1" applyFill="1" applyAlignment="1">
      <alignment horizontal="center" vertical="center"/>
    </xf>
    <xf numFmtId="0" fontId="35" fillId="38" borderId="1" xfId="10" applyFont="1" applyFill="1" applyAlignment="1">
      <alignment horizontal="left" vertical="center"/>
    </xf>
    <xf numFmtId="0" fontId="15" fillId="38" borderId="1" xfId="10" applyFont="1" applyFill="1" applyAlignment="1">
      <alignment horizontal="center" vertical="center"/>
    </xf>
    <xf numFmtId="0" fontId="5" fillId="0" borderId="1" xfId="11" applyFont="1" applyAlignment="1">
      <alignment horizontal="right" vertical="center"/>
    </xf>
    <xf numFmtId="0" fontId="5" fillId="0" borderId="1" xfId="11" applyFont="1" applyAlignment="1">
      <alignment horizontal="left" vertical="center"/>
    </xf>
    <xf numFmtId="0" fontId="5" fillId="9" borderId="1" xfId="11" applyFont="1" applyFill="1" applyAlignment="1">
      <alignment horizontal="left" vertical="center"/>
    </xf>
    <xf numFmtId="0" fontId="5" fillId="0" borderId="1" xfId="11" applyFont="1" applyAlignment="1">
      <alignment horizontal="center" vertical="center"/>
    </xf>
    <xf numFmtId="0" fontId="46" fillId="9" borderId="1" xfId="10" applyFont="1" applyFill="1" applyAlignment="1">
      <alignment horizontal="center" vertical="center"/>
    </xf>
    <xf numFmtId="0" fontId="11" fillId="9" borderId="1" xfId="11" applyFont="1" applyFill="1" applyAlignment="1">
      <alignment vertical="center" wrapText="1"/>
    </xf>
    <xf numFmtId="0" fontId="11" fillId="9" borderId="1" xfId="11" applyFont="1" applyFill="1" applyAlignment="1">
      <alignment horizontal="center" vertical="center" wrapText="1"/>
    </xf>
    <xf numFmtId="0" fontId="32" fillId="39" borderId="1" xfId="11" applyFont="1" applyFill="1" applyAlignment="1">
      <alignment horizontal="center" vertical="center" wrapText="1"/>
    </xf>
    <xf numFmtId="0" fontId="47" fillId="40" borderId="1" xfId="3" applyFont="1" applyFill="1" applyAlignment="1">
      <alignment horizontal="center" vertical="center"/>
    </xf>
    <xf numFmtId="0" fontId="68" fillId="9" borderId="1" xfId="13" applyFont="1" applyFill="1" applyAlignment="1">
      <alignment horizontal="center" vertical="center"/>
    </xf>
    <xf numFmtId="0" fontId="69" fillId="41" borderId="33" xfId="14" applyFont="1" applyFill="1" applyBorder="1" applyAlignment="1">
      <alignment horizontal="center" vertical="center"/>
    </xf>
    <xf numFmtId="0" fontId="70" fillId="9" borderId="1" xfId="13" applyFont="1" applyFill="1" applyAlignment="1">
      <alignment horizontal="center" vertical="center"/>
    </xf>
    <xf numFmtId="0" fontId="1" fillId="9" borderId="1" xfId="13" applyFill="1"/>
    <xf numFmtId="0" fontId="69" fillId="41" borderId="1" xfId="14" applyFont="1" applyFill="1" applyAlignment="1">
      <alignment horizontal="center" vertical="center"/>
    </xf>
    <xf numFmtId="0" fontId="71" fillId="23" borderId="1" xfId="13" applyFont="1" applyFill="1" applyAlignment="1">
      <alignment horizontal="center" vertical="center"/>
    </xf>
    <xf numFmtId="0" fontId="72" fillId="42" borderId="34" xfId="14" applyFont="1" applyFill="1" applyBorder="1" applyAlignment="1">
      <alignment horizontal="center" vertical="center"/>
    </xf>
    <xf numFmtId="0" fontId="72" fillId="43" borderId="34" xfId="14" applyFont="1" applyFill="1" applyBorder="1" applyAlignment="1">
      <alignment horizontal="center" vertical="center"/>
    </xf>
    <xf numFmtId="0" fontId="1" fillId="0" borderId="1" xfId="13"/>
    <xf numFmtId="0" fontId="73" fillId="21" borderId="1" xfId="3" quotePrefix="1" applyFont="1" applyFill="1" applyAlignment="1">
      <alignment horizontal="center" vertical="center"/>
    </xf>
    <xf numFmtId="0" fontId="74" fillId="43" borderId="1" xfId="3" applyFont="1" applyFill="1" applyAlignment="1">
      <alignment horizontal="left" vertical="center"/>
    </xf>
    <xf numFmtId="0" fontId="75" fillId="43" borderId="1" xfId="3" applyFont="1" applyFill="1" applyAlignment="1">
      <alignment horizontal="left" vertical="center"/>
    </xf>
    <xf numFmtId="0" fontId="73" fillId="44" borderId="1" xfId="3" quotePrefix="1" applyFont="1" applyFill="1" applyAlignment="1">
      <alignment horizontal="center" vertical="center"/>
    </xf>
    <xf numFmtId="0" fontId="76" fillId="43" borderId="1" xfId="3" applyFont="1" applyFill="1" applyAlignment="1">
      <alignment horizontal="right" vertical="center"/>
    </xf>
    <xf numFmtId="0" fontId="77" fillId="43" borderId="1" xfId="3" applyFont="1" applyFill="1" applyAlignment="1">
      <alignment horizontal="left" vertical="center"/>
    </xf>
    <xf numFmtId="0" fontId="78" fillId="9" borderId="1" xfId="13" applyFont="1" applyFill="1" applyAlignment="1">
      <alignment horizontal="left" vertical="center"/>
    </xf>
    <xf numFmtId="0" fontId="1" fillId="9" borderId="1" xfId="13" applyFill="1" applyAlignment="1">
      <alignment horizontal="right" vertical="center"/>
    </xf>
    <xf numFmtId="0" fontId="21" fillId="9" borderId="1" xfId="11" applyFill="1" applyAlignment="1">
      <alignment horizontal="left" vertical="center" indent="1"/>
    </xf>
    <xf numFmtId="0" fontId="30" fillId="9" borderId="1" xfId="11" applyFont="1" applyFill="1" applyAlignment="1">
      <alignment horizontal="right" vertical="center"/>
    </xf>
    <xf numFmtId="0" fontId="79" fillId="9" borderId="1" xfId="13" applyFont="1" applyFill="1" applyAlignment="1">
      <alignment horizontal="right" vertical="center"/>
    </xf>
    <xf numFmtId="0" fontId="80" fillId="9" borderId="1" xfId="13" applyFont="1" applyFill="1" applyAlignment="1">
      <alignment horizontal="right" vertical="center"/>
    </xf>
    <xf numFmtId="0" fontId="79" fillId="9" borderId="1" xfId="13" applyFont="1" applyFill="1" applyAlignment="1">
      <alignment horizontal="left" vertical="center"/>
    </xf>
    <xf numFmtId="0" fontId="41" fillId="9" borderId="1" xfId="13" applyFont="1" applyFill="1" applyAlignment="1">
      <alignment horizontal="left" vertical="center"/>
    </xf>
    <xf numFmtId="0" fontId="82" fillId="9" borderId="1" xfId="13" applyFont="1" applyFill="1" applyAlignment="1">
      <alignment horizontal="left" vertical="center"/>
    </xf>
    <xf numFmtId="0" fontId="83" fillId="9" borderId="1" xfId="13" applyFont="1" applyFill="1" applyAlignment="1">
      <alignment horizontal="left" vertical="center"/>
    </xf>
    <xf numFmtId="0" fontId="84" fillId="45" borderId="1" xfId="6" applyFont="1" applyFill="1" applyAlignment="1">
      <alignment horizontal="right" vertical="center"/>
    </xf>
    <xf numFmtId="165" fontId="84" fillId="9" borderId="1" xfId="6" applyNumberFormat="1" applyFont="1" applyFill="1" applyAlignment="1">
      <alignment vertical="center"/>
    </xf>
    <xf numFmtId="165" fontId="85" fillId="9" borderId="1" xfId="6" applyNumberFormat="1" applyFont="1" applyFill="1" applyAlignment="1">
      <alignment horizontal="left" vertical="center"/>
    </xf>
    <xf numFmtId="165" fontId="85" fillId="9" borderId="1" xfId="6" applyNumberFormat="1" applyFont="1" applyFill="1" applyAlignment="1">
      <alignment horizontal="right" vertical="center"/>
    </xf>
    <xf numFmtId="0" fontId="87" fillId="9" borderId="1" xfId="15" applyFont="1" applyFill="1" applyAlignment="1">
      <alignment horizontal="left" vertical="center"/>
    </xf>
    <xf numFmtId="0" fontId="88" fillId="9" borderId="1" xfId="3" applyFont="1" applyFill="1" applyProtection="1">
      <protection hidden="1"/>
    </xf>
    <xf numFmtId="0" fontId="88" fillId="9" borderId="1" xfId="3" applyFont="1" applyFill="1" applyAlignment="1">
      <alignment vertical="center"/>
    </xf>
    <xf numFmtId="165" fontId="89" fillId="9" borderId="1" xfId="6" applyNumberFormat="1" applyFont="1" applyFill="1" applyAlignment="1">
      <alignment vertical="center"/>
    </xf>
    <xf numFmtId="0" fontId="90" fillId="9" borderId="1" xfId="4" applyFont="1" applyFill="1"/>
    <xf numFmtId="0" fontId="29" fillId="0" borderId="1" xfId="4"/>
    <xf numFmtId="0" fontId="91" fillId="0" borderId="1" xfId="13" applyFont="1" applyAlignment="1">
      <alignment vertical="center"/>
    </xf>
    <xf numFmtId="0" fontId="92" fillId="0" borderId="1" xfId="3" applyFont="1" applyAlignment="1">
      <alignment vertical="center"/>
    </xf>
    <xf numFmtId="0" fontId="88" fillId="9" borderId="1" xfId="3" applyFont="1" applyFill="1" applyAlignment="1" applyProtection="1">
      <alignment horizontal="left" vertical="center"/>
      <protection hidden="1"/>
    </xf>
    <xf numFmtId="0" fontId="88" fillId="9" borderId="1" xfId="14" applyFont="1" applyFill="1"/>
    <xf numFmtId="0" fontId="88" fillId="9" borderId="1" xfId="14" applyFont="1" applyFill="1" applyAlignment="1">
      <alignment vertical="center"/>
    </xf>
    <xf numFmtId="0" fontId="93" fillId="9" borderId="1" xfId="3" applyFont="1" applyFill="1" applyAlignment="1" applyProtection="1">
      <alignment vertical="center"/>
      <protection hidden="1"/>
    </xf>
    <xf numFmtId="0" fontId="88" fillId="9" borderId="1" xfId="4" applyFont="1" applyFill="1" applyAlignment="1">
      <alignment horizontal="left" vertical="center"/>
    </xf>
    <xf numFmtId="0" fontId="93" fillId="9" borderId="1" xfId="3" applyFont="1" applyFill="1" applyAlignment="1">
      <alignment horizontal="left" vertical="center"/>
    </xf>
    <xf numFmtId="0" fontId="93" fillId="9" borderId="1" xfId="16" applyFont="1" applyFill="1" applyAlignment="1">
      <alignment horizontal="center" vertical="center"/>
    </xf>
    <xf numFmtId="0" fontId="94" fillId="9" borderId="1" xfId="17" applyFont="1" applyFill="1" applyAlignment="1">
      <alignment horizontal="left" vertical="center"/>
    </xf>
    <xf numFmtId="0" fontId="95" fillId="9" borderId="1" xfId="15" applyFont="1" applyFill="1" applyBorder="1" applyAlignment="1">
      <alignment vertical="center"/>
    </xf>
    <xf numFmtId="0" fontId="94" fillId="9" borderId="1" xfId="4" applyFont="1" applyFill="1" applyAlignment="1">
      <alignment horizontal="left" vertical="center"/>
    </xf>
    <xf numFmtId="0" fontId="92" fillId="46" borderId="1" xfId="3" applyFont="1" applyFill="1" applyAlignment="1">
      <alignment horizontal="center" vertical="center"/>
    </xf>
    <xf numFmtId="0" fontId="47" fillId="40" borderId="35" xfId="3" applyFont="1" applyFill="1" applyBorder="1" applyAlignment="1">
      <alignment horizontal="center" vertical="center"/>
    </xf>
    <xf numFmtId="0" fontId="97" fillId="48" borderId="1" xfId="18" applyFont="1" applyFill="1" applyAlignment="1">
      <alignment horizontal="center" vertical="center"/>
    </xf>
    <xf numFmtId="0" fontId="46" fillId="9" borderId="1" xfId="17" applyFont="1" applyFill="1" applyAlignment="1">
      <alignment vertical="center"/>
    </xf>
    <xf numFmtId="0" fontId="11" fillId="19" borderId="1" xfId="19" applyFont="1" applyFill="1" applyAlignment="1">
      <alignment horizontal="left" vertical="center"/>
    </xf>
    <xf numFmtId="0" fontId="5" fillId="19" borderId="1" xfId="18" applyFont="1" applyFill="1" applyAlignment="1">
      <alignment horizontal="right" vertical="center"/>
    </xf>
    <xf numFmtId="0" fontId="100" fillId="50" borderId="35" xfId="3" applyFont="1" applyFill="1" applyBorder="1" applyAlignment="1">
      <alignment horizontal="center" vertical="center"/>
    </xf>
    <xf numFmtId="0" fontId="37" fillId="52" borderId="48" xfId="11" applyFont="1" applyFill="1" applyBorder="1" applyAlignment="1">
      <alignment horizontal="center" vertical="center" wrapText="1"/>
    </xf>
    <xf numFmtId="0" fontId="23" fillId="26" borderId="48" xfId="11" applyFont="1" applyFill="1" applyBorder="1" applyAlignment="1">
      <alignment horizontal="right" vertical="center" wrapText="1"/>
    </xf>
    <xf numFmtId="0" fontId="23" fillId="0" borderId="48" xfId="11" applyFont="1" applyBorder="1" applyAlignment="1">
      <alignment horizontal="center" vertical="center" wrapText="1"/>
    </xf>
    <xf numFmtId="0" fontId="23" fillId="4" borderId="48" xfId="11" applyFont="1" applyFill="1" applyBorder="1" applyAlignment="1">
      <alignment vertical="center" wrapText="1"/>
    </xf>
    <xf numFmtId="0" fontId="23" fillId="0" borderId="48" xfId="11" applyFont="1" applyBorder="1" applyAlignment="1">
      <alignment vertical="center" wrapText="1"/>
    </xf>
    <xf numFmtId="0" fontId="101" fillId="3" borderId="48" xfId="11" applyFont="1" applyFill="1" applyBorder="1" applyAlignment="1">
      <alignment horizontal="center" vertical="center" wrapText="1"/>
    </xf>
    <xf numFmtId="0" fontId="23" fillId="53" borderId="48" xfId="11" applyFont="1" applyFill="1" applyBorder="1" applyAlignment="1">
      <alignment vertical="center" wrapText="1"/>
    </xf>
    <xf numFmtId="0" fontId="102" fillId="3" borderId="48" xfId="11" applyFont="1" applyFill="1" applyBorder="1" applyAlignment="1">
      <alignment horizontal="left" vertical="center" wrapText="1"/>
    </xf>
    <xf numFmtId="0" fontId="103" fillId="4" borderId="49" xfId="11" applyFont="1" applyFill="1" applyBorder="1" applyAlignment="1">
      <alignment horizontal="center" vertical="center" wrapText="1"/>
    </xf>
    <xf numFmtId="0" fontId="23" fillId="4" borderId="49" xfId="11" applyFont="1" applyFill="1" applyBorder="1" applyAlignment="1">
      <alignment horizontal="center" vertical="center" wrapText="1"/>
    </xf>
    <xf numFmtId="0" fontId="14" fillId="4" borderId="49" xfId="11" applyFont="1" applyFill="1" applyBorder="1" applyAlignment="1">
      <alignment horizontal="center" vertical="center" wrapText="1"/>
    </xf>
    <xf numFmtId="0" fontId="14" fillId="0" borderId="48" xfId="11" applyFont="1" applyBorder="1" applyAlignment="1">
      <alignment horizontal="center" vertical="center" wrapText="1"/>
    </xf>
    <xf numFmtId="0" fontId="98" fillId="3" borderId="48" xfId="11" applyFont="1" applyFill="1" applyBorder="1" applyAlignment="1">
      <alignment horizontal="center" vertical="center" wrapText="1"/>
    </xf>
    <xf numFmtId="0" fontId="104" fillId="49" borderId="49" xfId="11" applyFont="1" applyFill="1" applyBorder="1" applyAlignment="1">
      <alignment horizontal="center" vertical="center" wrapText="1"/>
    </xf>
    <xf numFmtId="0" fontId="23" fillId="26" borderId="48" xfId="11" applyFont="1" applyFill="1" applyBorder="1" applyAlignment="1">
      <alignment vertical="center" wrapText="1"/>
    </xf>
    <xf numFmtId="0" fontId="14" fillId="0" borderId="48" xfId="11" applyFont="1" applyBorder="1" applyAlignment="1">
      <alignment vertical="center" wrapText="1"/>
    </xf>
    <xf numFmtId="0" fontId="23" fillId="26" borderId="48" xfId="11" applyFont="1" applyFill="1" applyBorder="1" applyAlignment="1">
      <alignment horizontal="center" vertical="center" wrapText="1"/>
    </xf>
    <xf numFmtId="0" fontId="14" fillId="4" borderId="48" xfId="11" applyFont="1" applyFill="1" applyBorder="1" applyAlignment="1">
      <alignment vertical="center" wrapText="1"/>
    </xf>
    <xf numFmtId="0" fontId="64" fillId="52" borderId="48" xfId="11" applyFont="1" applyFill="1" applyBorder="1" applyAlignment="1">
      <alignment horizontal="center" vertical="center" wrapText="1"/>
    </xf>
    <xf numFmtId="0" fontId="37" fillId="47" borderId="48" xfId="11" applyFont="1" applyFill="1" applyBorder="1" applyAlignment="1">
      <alignment horizontal="center" vertical="center" wrapText="1"/>
    </xf>
    <xf numFmtId="0" fontId="24" fillId="54" borderId="53" xfId="3" applyFont="1" applyFill="1" applyBorder="1" applyAlignment="1">
      <alignment horizontal="center" vertical="center"/>
    </xf>
    <xf numFmtId="0" fontId="40" fillId="0" borderId="1" xfId="20"/>
    <xf numFmtId="0" fontId="4" fillId="9" borderId="2" xfId="0" applyFont="1" applyFill="1" applyBorder="1" applyAlignment="1">
      <alignment horizontal="left" vertical="center" wrapText="1"/>
    </xf>
    <xf numFmtId="0" fontId="4" fillId="9" borderId="3" xfId="0" applyFont="1" applyFill="1" applyBorder="1" applyAlignment="1">
      <alignment horizontal="left" vertical="center" wrapText="1"/>
    </xf>
    <xf numFmtId="0" fontId="4" fillId="9" borderId="4" xfId="0" applyFont="1" applyFill="1" applyBorder="1" applyAlignment="1">
      <alignment horizontal="left" vertical="center" wrapText="1"/>
    </xf>
    <xf numFmtId="0" fontId="17" fillId="21" borderId="1" xfId="0" applyFont="1" applyFill="1" applyBorder="1" applyAlignment="1">
      <alignment horizontal="left" vertical="center" wrapText="1"/>
    </xf>
    <xf numFmtId="0" fontId="10" fillId="22" borderId="2" xfId="0" applyFont="1" applyFill="1" applyBorder="1" applyAlignment="1">
      <alignment horizontal="center" vertical="center" wrapText="1"/>
    </xf>
    <xf numFmtId="0" fontId="10" fillId="22" borderId="3" xfId="0" applyFont="1" applyFill="1" applyBorder="1" applyAlignment="1">
      <alignment horizontal="center" vertical="center" wrapText="1"/>
    </xf>
    <xf numFmtId="0" fontId="10" fillId="22" borderId="4" xfId="0" applyFont="1" applyFill="1" applyBorder="1" applyAlignment="1">
      <alignment horizontal="center" vertical="center" wrapText="1"/>
    </xf>
    <xf numFmtId="0" fontId="12" fillId="11" borderId="0" xfId="0" applyFont="1" applyFill="1" applyAlignment="1">
      <alignment horizontal="left" vertical="center" wrapText="1"/>
    </xf>
    <xf numFmtId="0" fontId="17" fillId="21" borderId="0" xfId="0" applyFont="1" applyFill="1" applyAlignment="1">
      <alignment horizontal="left" vertical="top" wrapText="1"/>
    </xf>
    <xf numFmtId="0" fontId="17" fillId="21" borderId="0" xfId="0" applyFont="1" applyFill="1" applyAlignment="1">
      <alignment horizontal="left" vertical="top"/>
    </xf>
    <xf numFmtId="0" fontId="45" fillId="21" borderId="1" xfId="1" applyFont="1" applyFill="1" applyAlignment="1">
      <alignment horizontal="center" vertical="center" wrapText="1"/>
    </xf>
    <xf numFmtId="0" fontId="4" fillId="9" borderId="1" xfId="1" applyFont="1" applyFill="1" applyAlignment="1">
      <alignment horizontal="left" vertical="center" wrapText="1"/>
    </xf>
    <xf numFmtId="0" fontId="16" fillId="8" borderId="1" xfId="1" applyFont="1" applyFill="1" applyAlignment="1">
      <alignment horizontal="right" vertical="center" wrapText="1"/>
    </xf>
    <xf numFmtId="0" fontId="52" fillId="2" borderId="1" xfId="8" applyFont="1" applyFill="1" applyAlignment="1">
      <alignment horizontal="left" vertical="center" wrapText="1"/>
    </xf>
    <xf numFmtId="0" fontId="52" fillId="2" borderId="12" xfId="8" applyFont="1" applyFill="1" applyBorder="1" applyAlignment="1">
      <alignment horizontal="left" vertical="center" wrapText="1"/>
    </xf>
    <xf numFmtId="0" fontId="52" fillId="24" borderId="13" xfId="8" applyFont="1" applyFill="1" applyBorder="1" applyAlignment="1">
      <alignment horizontal="center" vertical="center"/>
    </xf>
    <xf numFmtId="0" fontId="51" fillId="24" borderId="1" xfId="8" applyFont="1" applyFill="1" applyAlignment="1">
      <alignment horizontal="center" vertical="center"/>
    </xf>
    <xf numFmtId="0" fontId="51" fillId="24" borderId="12" xfId="8" applyFont="1" applyFill="1" applyBorder="1" applyAlignment="1">
      <alignment horizontal="center" vertical="center"/>
    </xf>
    <xf numFmtId="0" fontId="31" fillId="19" borderId="31" xfId="11" applyFont="1" applyFill="1" applyBorder="1" applyAlignment="1">
      <alignment horizontal="left" vertical="center"/>
    </xf>
    <xf numFmtId="0" fontId="31" fillId="19" borderId="1" xfId="11" applyFont="1" applyFill="1" applyAlignment="1">
      <alignment horizontal="left" vertical="center"/>
    </xf>
    <xf numFmtId="0" fontId="15" fillId="31" borderId="1" xfId="11" applyFont="1" applyFill="1" applyAlignment="1">
      <alignment horizontal="right" vertical="center" wrapText="1"/>
    </xf>
    <xf numFmtId="0" fontId="64" fillId="47" borderId="50" xfId="11" applyFont="1" applyFill="1" applyBorder="1" applyAlignment="1">
      <alignment horizontal="center" vertical="center" wrapText="1"/>
    </xf>
    <xf numFmtId="0" fontId="64" fillId="47" borderId="51" xfId="11" applyFont="1" applyFill="1" applyBorder="1" applyAlignment="1">
      <alignment horizontal="center" vertical="center" wrapText="1"/>
    </xf>
    <xf numFmtId="0" fontId="64" fillId="47" borderId="52" xfId="11" applyFont="1" applyFill="1" applyBorder="1" applyAlignment="1">
      <alignment horizontal="center" vertical="center" wrapText="1"/>
    </xf>
    <xf numFmtId="0" fontId="64" fillId="51" borderId="45" xfId="11" applyFont="1" applyFill="1" applyBorder="1" applyAlignment="1">
      <alignment horizontal="left" vertical="center" wrapText="1"/>
    </xf>
    <xf numFmtId="0" fontId="64" fillId="51" borderId="46" xfId="11" applyFont="1" applyFill="1" applyBorder="1" applyAlignment="1">
      <alignment horizontal="left" vertical="center" wrapText="1"/>
    </xf>
    <xf numFmtId="0" fontId="64" fillId="51" borderId="47" xfId="11" applyFont="1" applyFill="1" applyBorder="1" applyAlignment="1">
      <alignment horizontal="left" vertical="center" wrapText="1"/>
    </xf>
    <xf numFmtId="0" fontId="105" fillId="53" borderId="45" xfId="11" applyFont="1" applyFill="1" applyBorder="1" applyAlignment="1">
      <alignment horizontal="left" vertical="center" wrapText="1"/>
    </xf>
    <xf numFmtId="0" fontId="105" fillId="53" borderId="46" xfId="11" applyFont="1" applyFill="1" applyBorder="1" applyAlignment="1">
      <alignment horizontal="left" vertical="center" wrapText="1"/>
    </xf>
    <xf numFmtId="0" fontId="105" fillId="53" borderId="47" xfId="11" applyFont="1" applyFill="1" applyBorder="1" applyAlignment="1">
      <alignment horizontal="left" vertical="center" wrapText="1"/>
    </xf>
    <xf numFmtId="0" fontId="106" fillId="4" borderId="42" xfId="11" applyFont="1" applyFill="1" applyBorder="1" applyAlignment="1">
      <alignment horizontal="left" vertical="center" wrapText="1"/>
    </xf>
    <xf numFmtId="0" fontId="106" fillId="4" borderId="43" xfId="11" applyFont="1" applyFill="1" applyBorder="1" applyAlignment="1">
      <alignment horizontal="left" vertical="center" wrapText="1"/>
    </xf>
    <xf numFmtId="0" fontId="106" fillId="4" borderId="44" xfId="11" applyFont="1" applyFill="1" applyBorder="1" applyAlignment="1">
      <alignment horizontal="left" vertical="center" wrapText="1"/>
    </xf>
    <xf numFmtId="0" fontId="99" fillId="53" borderId="42" xfId="11" applyFont="1" applyFill="1" applyBorder="1" applyAlignment="1">
      <alignment horizontal="left" vertical="center" wrapText="1"/>
    </xf>
    <xf numFmtId="0" fontId="99" fillId="53" borderId="43" xfId="11" applyFont="1" applyFill="1" applyBorder="1" applyAlignment="1">
      <alignment horizontal="left" vertical="center" wrapText="1"/>
    </xf>
    <xf numFmtId="0" fontId="99" fillId="53" borderId="44" xfId="11" applyFont="1" applyFill="1" applyBorder="1" applyAlignment="1">
      <alignment horizontal="left" vertical="center" wrapText="1"/>
    </xf>
    <xf numFmtId="0" fontId="98" fillId="49" borderId="42" xfId="11" applyFont="1" applyFill="1" applyBorder="1" applyAlignment="1">
      <alignment horizontal="left" vertical="center" wrapText="1"/>
    </xf>
    <xf numFmtId="0" fontId="98" fillId="49" borderId="43" xfId="11" applyFont="1" applyFill="1" applyBorder="1" applyAlignment="1">
      <alignment horizontal="left" vertical="center" wrapText="1"/>
    </xf>
    <xf numFmtId="0" fontId="98" fillId="49" borderId="44" xfId="11" applyFont="1" applyFill="1" applyBorder="1" applyAlignment="1">
      <alignment horizontal="left" vertical="center" wrapText="1"/>
    </xf>
    <xf numFmtId="0" fontId="96" fillId="47" borderId="36" xfId="11" applyFont="1" applyFill="1" applyBorder="1" applyAlignment="1">
      <alignment horizontal="center" vertical="center" wrapText="1"/>
    </xf>
    <xf numFmtId="0" fontId="96" fillId="47" borderId="37" xfId="11" applyFont="1" applyFill="1" applyBorder="1" applyAlignment="1">
      <alignment horizontal="center" vertical="center" wrapText="1"/>
    </xf>
    <xf numFmtId="0" fontId="96" fillId="47" borderId="38" xfId="11" applyFont="1" applyFill="1" applyBorder="1" applyAlignment="1">
      <alignment horizontal="center" vertical="center" wrapText="1"/>
    </xf>
    <xf numFmtId="0" fontId="96" fillId="47" borderId="39" xfId="11" applyFont="1" applyFill="1" applyBorder="1" applyAlignment="1">
      <alignment horizontal="center" vertical="center" wrapText="1"/>
    </xf>
    <xf numFmtId="0" fontId="96" fillId="47" borderId="40" xfId="11" applyFont="1" applyFill="1" applyBorder="1" applyAlignment="1">
      <alignment horizontal="center" vertical="center" wrapText="1"/>
    </xf>
    <xf numFmtId="0" fontId="96" fillId="47" borderId="41" xfId="11" applyFont="1" applyFill="1" applyBorder="1" applyAlignment="1">
      <alignment horizontal="center" vertical="center" wrapText="1"/>
    </xf>
    <xf numFmtId="0" fontId="98" fillId="49" borderId="42" xfId="11" applyFont="1" applyFill="1" applyBorder="1" applyAlignment="1">
      <alignment horizontal="center" vertical="center" wrapText="1"/>
    </xf>
    <xf numFmtId="0" fontId="98" fillId="49" borderId="43" xfId="11" applyFont="1" applyFill="1" applyBorder="1" applyAlignment="1">
      <alignment horizontal="center" vertical="center" wrapText="1"/>
    </xf>
    <xf numFmtId="0" fontId="98" fillId="49" borderId="44" xfId="11" applyFont="1" applyFill="1" applyBorder="1" applyAlignment="1">
      <alignment horizontal="center" vertical="center" wrapText="1"/>
    </xf>
    <xf numFmtId="0" fontId="99" fillId="4" borderId="42" xfId="11" applyFont="1" applyFill="1" applyBorder="1" applyAlignment="1">
      <alignment horizontal="center" vertical="center" wrapText="1"/>
    </xf>
    <xf numFmtId="0" fontId="99" fillId="4" borderId="43" xfId="11" applyFont="1" applyFill="1" applyBorder="1" applyAlignment="1">
      <alignment horizontal="center" vertical="center" wrapText="1"/>
    </xf>
    <xf numFmtId="0" fontId="99" fillId="4" borderId="44" xfId="11" applyFont="1" applyFill="1" applyBorder="1" applyAlignment="1">
      <alignment horizontal="center" vertical="center" wrapText="1"/>
    </xf>
  </cellXfs>
  <cellStyles count="21">
    <cellStyle name="Lien hypertexte 2 2" xfId="15" xr:uid="{110C3ED7-A4D7-44CA-8B9C-893EA98E2E79}"/>
    <cellStyle name="Normal" xfId="0" builtinId="0"/>
    <cellStyle name="Normal 10 2 2 2 2 3 2 3 2 2 4 2 2" xfId="13" xr:uid="{4EADF4E2-4429-4AC0-B251-B3769B11442D}"/>
    <cellStyle name="Normal 10 2 2 2 2 3 2 3 2 2 4 2 2 2" xfId="18" xr:uid="{07521598-3702-4D14-93D0-B53FCB32CAC1}"/>
    <cellStyle name="Normal 2" xfId="5" xr:uid="{D30BFD1D-A331-49B2-A718-93E9A749E298}"/>
    <cellStyle name="Normal 2 2 2 2 2" xfId="3" xr:uid="{779F52B8-D9C0-4810-A410-4C302773FC72}"/>
    <cellStyle name="Normal 2 2 2 2 3" xfId="16" xr:uid="{CE280859-610C-4F91-919B-8595487D1FFB}"/>
    <cellStyle name="Normal 2 2 3 2" xfId="11" xr:uid="{B859BC64-1302-4B2A-9832-478249BAB8B4}"/>
    <cellStyle name="Normal 2 2 5" xfId="4" xr:uid="{8293D147-6FD8-4043-A19D-B2FD6B83EBF3}"/>
    <cellStyle name="Normal 2 2 5 2" xfId="20" xr:uid="{132FFE3B-39FA-4599-A1E7-B5394B468AF9}"/>
    <cellStyle name="Normal 2 3" xfId="2" xr:uid="{4FD44123-32D0-4818-825C-8C7FE8C4AD3F}"/>
    <cellStyle name="Normal 2 3 2" xfId="17" xr:uid="{FC6A5DFE-D6C0-4ACE-AAAB-FDB0945399AD}"/>
    <cellStyle name="Normal 2 3 2 2" xfId="10" xr:uid="{50D9AA2C-7211-4C9E-8A5D-AC7D881C12C8}"/>
    <cellStyle name="Normal 2 4 2" xfId="1" xr:uid="{0A25E405-0BD2-4886-879B-980FDE83E709}"/>
    <cellStyle name="Normal 2 4 2 2" xfId="12" xr:uid="{4D25AD2F-2C41-4036-9999-20D4E05C6524}"/>
    <cellStyle name="Normal 3" xfId="7" xr:uid="{EF832C2F-8904-49C9-8882-3EC566D00A7C}"/>
    <cellStyle name="Normal 3 2" xfId="9" xr:uid="{430C9D5A-8BF2-417F-A618-8D088AA3FAC7}"/>
    <cellStyle name="Normal 4" xfId="8" xr:uid="{69360A24-0A91-433C-A9FF-8E5CDF2401C2}"/>
    <cellStyle name="Normal 4 3 4 2 2 2 2" xfId="14" xr:uid="{46635F4D-F9C8-472E-8F87-09EE99FB80C0}"/>
    <cellStyle name="Normal_Comparer recettes 2009 OK 2 2" xfId="6" xr:uid="{3D4AFE2B-9459-49C9-A622-89DF047C7879}"/>
    <cellStyle name="Normal_Comparer recettes 2009 OK 2 2 2 2" xfId="19" xr:uid="{56AF88DF-6F2A-4644-9AEE-CBA73BB77B69}"/>
  </cellStyles>
  <dxfs count="0"/>
  <tableStyles count="0" defaultTableStyle="TableStyleMedium2" defaultPivotStyle="PivotStyleLight16"/>
  <colors>
    <mruColors>
      <color rgb="FFFFF4CC"/>
      <color rgb="FFFFFBD5"/>
      <color rgb="FF305496"/>
      <color rgb="FF29A3FF"/>
      <color rgb="FF14A096"/>
      <color rgb="FFDAF2D0"/>
      <color rgb="FF0F766E"/>
      <color rgb="FFB5E6A2"/>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844550</xdr:colOff>
      <xdr:row>6</xdr:row>
      <xdr:rowOff>22225</xdr:rowOff>
    </xdr:from>
    <xdr:to>
      <xdr:col>10</xdr:col>
      <xdr:colOff>392953</xdr:colOff>
      <xdr:row>7</xdr:row>
      <xdr:rowOff>323850</xdr:rowOff>
    </xdr:to>
    <xdr:pic>
      <xdr:nvPicPr>
        <xdr:cNvPr id="2" name="Image 1">
          <a:extLst>
            <a:ext uri="{FF2B5EF4-FFF2-40B4-BE49-F238E27FC236}">
              <a16:creationId xmlns:a16="http://schemas.microsoft.com/office/drawing/2014/main" id="{54EA8F35-D09C-4AFC-9744-C29AB96C84BD}"/>
            </a:ext>
          </a:extLst>
        </xdr:cNvPr>
        <xdr:cNvPicPr>
          <a:picLocks noChangeAspect="1"/>
        </xdr:cNvPicPr>
      </xdr:nvPicPr>
      <xdr:blipFill>
        <a:blip xmlns:r="http://schemas.openxmlformats.org/officeDocument/2006/relationships" r:embed="rId1"/>
        <a:stretch>
          <a:fillRect/>
        </a:stretch>
      </xdr:blipFill>
      <xdr:spPr>
        <a:xfrm>
          <a:off x="8312150" y="1412875"/>
          <a:ext cx="815228" cy="568325"/>
        </a:xfrm>
        <a:prstGeom prst="rect">
          <a:avLst/>
        </a:prstGeom>
      </xdr:spPr>
    </xdr:pic>
    <xdr:clientData/>
  </xdr:twoCellAnchor>
  <xdr:twoCellAnchor editAs="oneCell">
    <xdr:from>
      <xdr:col>22</xdr:col>
      <xdr:colOff>73025</xdr:colOff>
      <xdr:row>6</xdr:row>
      <xdr:rowOff>165100</xdr:rowOff>
    </xdr:from>
    <xdr:to>
      <xdr:col>23</xdr:col>
      <xdr:colOff>3588</xdr:colOff>
      <xdr:row>8</xdr:row>
      <xdr:rowOff>127000</xdr:rowOff>
    </xdr:to>
    <xdr:pic>
      <xdr:nvPicPr>
        <xdr:cNvPr id="3" name="Image 2">
          <a:extLst>
            <a:ext uri="{FF2B5EF4-FFF2-40B4-BE49-F238E27FC236}">
              <a16:creationId xmlns:a16="http://schemas.microsoft.com/office/drawing/2014/main" id="{C6B25E2E-498B-4C2F-AE7F-0D697A0510E8}"/>
            </a:ext>
          </a:extLst>
        </xdr:cNvPr>
        <xdr:cNvPicPr>
          <a:picLocks noChangeAspect="1"/>
        </xdr:cNvPicPr>
      </xdr:nvPicPr>
      <xdr:blipFill>
        <a:blip xmlns:r="http://schemas.openxmlformats.org/officeDocument/2006/relationships" r:embed="rId2"/>
        <a:stretch>
          <a:fillRect/>
        </a:stretch>
      </xdr:blipFill>
      <xdr:spPr>
        <a:xfrm>
          <a:off x="21161375" y="1555750"/>
          <a:ext cx="844963" cy="609600"/>
        </a:xfrm>
        <a:prstGeom prst="rect">
          <a:avLst/>
        </a:prstGeom>
      </xdr:spPr>
    </xdr:pic>
    <xdr:clientData/>
  </xdr:twoCellAnchor>
  <xdr:twoCellAnchor editAs="oneCell">
    <xdr:from>
      <xdr:col>38</xdr:col>
      <xdr:colOff>593725</xdr:colOff>
      <xdr:row>7</xdr:row>
      <xdr:rowOff>82550</xdr:rowOff>
    </xdr:from>
    <xdr:to>
      <xdr:col>39</xdr:col>
      <xdr:colOff>546221</xdr:colOff>
      <xdr:row>8</xdr:row>
      <xdr:rowOff>298534</xdr:rowOff>
    </xdr:to>
    <xdr:pic>
      <xdr:nvPicPr>
        <xdr:cNvPr id="4" name="Image 3">
          <a:extLst>
            <a:ext uri="{FF2B5EF4-FFF2-40B4-BE49-F238E27FC236}">
              <a16:creationId xmlns:a16="http://schemas.microsoft.com/office/drawing/2014/main" id="{0B544B28-0B94-4206-AAD3-1D5228AC0A08}"/>
            </a:ext>
          </a:extLst>
        </xdr:cNvPr>
        <xdr:cNvPicPr>
          <a:picLocks noChangeAspect="1"/>
        </xdr:cNvPicPr>
      </xdr:nvPicPr>
      <xdr:blipFill>
        <a:blip xmlns:r="http://schemas.openxmlformats.org/officeDocument/2006/relationships" r:embed="rId3"/>
        <a:stretch>
          <a:fillRect/>
        </a:stretch>
      </xdr:blipFill>
      <xdr:spPr>
        <a:xfrm>
          <a:off x="38627050" y="1739900"/>
          <a:ext cx="866896" cy="596984"/>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onbache.fr/syntheses-graphiques-excel-avec-les-emoticones-499.html" TargetMode="External"/><Relationship Id="rId1" Type="http://schemas.openxmlformats.org/officeDocument/2006/relationships/hyperlink" Target="https://everything.fr.softonic.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74846-8386-4842-B2CE-D9A2A82CF773}">
  <dimension ref="A1:BQ260"/>
  <sheetViews>
    <sheetView tabSelected="1" zoomScaleNormal="100" workbookViewId="0">
      <selection activeCell="O1" sqref="O1"/>
    </sheetView>
  </sheetViews>
  <sheetFormatPr baseColWidth="10" defaultColWidth="9" defaultRowHeight="15" x14ac:dyDescent="0.25"/>
  <cols>
    <col min="1" max="1" width="38.25" style="2" customWidth="1"/>
    <col min="2" max="2" width="90" style="2" customWidth="1"/>
    <col min="3" max="3" width="24.75" style="2" customWidth="1"/>
    <col min="4" max="4" width="34" style="2" customWidth="1"/>
    <col min="5" max="5" width="40.5" style="2" customWidth="1"/>
    <col min="6" max="6" width="50" style="2" customWidth="1"/>
    <col min="7" max="7" width="28" style="2" customWidth="1"/>
    <col min="8" max="8" width="38" style="2" customWidth="1"/>
    <col min="9" max="9" width="22.5" style="2" customWidth="1"/>
    <col min="10" max="10" width="28" style="2" customWidth="1"/>
    <col min="11" max="11" width="49" style="2" customWidth="1"/>
    <col min="12" max="12" width="56" style="2" customWidth="1"/>
    <col min="13" max="13" width="22" style="2" customWidth="1"/>
    <col min="14" max="14" width="14" style="2" customWidth="1"/>
    <col min="15" max="15" width="28" style="2" customWidth="1"/>
    <col min="16" max="16" width="51.5" style="2" customWidth="1"/>
    <col min="17" max="17" width="44" style="2" customWidth="1"/>
    <col min="18" max="21" width="28" style="2" customWidth="1"/>
    <col min="22" max="22" width="37.5" style="2" customWidth="1"/>
    <col min="23" max="23" width="28" style="2" customWidth="1"/>
    <col min="24" max="24" width="41" style="2" customWidth="1"/>
    <col min="25" max="25" width="37.5" style="2" customWidth="1"/>
    <col min="26" max="26" width="28" style="2" customWidth="1"/>
    <col min="27" max="27" width="38.5" style="2" customWidth="1"/>
    <col min="28" max="29" width="38" style="2" customWidth="1"/>
    <col min="30" max="30" width="39" style="2" customWidth="1"/>
    <col min="31" max="31" width="44" style="2" customWidth="1"/>
    <col min="32" max="32" width="37" style="2" customWidth="1"/>
    <col min="33" max="33" width="28" style="2" customWidth="1"/>
    <col min="34" max="34" width="48.5" style="2" customWidth="1"/>
    <col min="35" max="35" width="41.5" style="2" customWidth="1"/>
    <col min="36" max="36" width="40.5" style="2" customWidth="1"/>
    <col min="37" max="37" width="38" style="2" customWidth="1"/>
    <col min="38" max="38" width="9" style="2"/>
    <col min="39" max="39" width="16" style="2" customWidth="1"/>
    <col min="40" max="40" width="23.5" style="2" customWidth="1"/>
    <col min="41" max="41" width="25.5" style="2" customWidth="1"/>
    <col min="42" max="44" width="16" style="2" customWidth="1"/>
    <col min="45" max="45" width="21" style="2" customWidth="1"/>
    <col min="46" max="65" width="16" style="2" customWidth="1"/>
    <col min="66" max="66" width="23.5" style="2" customWidth="1"/>
    <col min="67" max="67" width="26" style="2" customWidth="1"/>
    <col min="68" max="68" width="9" style="2"/>
    <col min="69" max="69" width="5" style="2" customWidth="1"/>
    <col min="70" max="16384" width="9" style="2"/>
  </cols>
  <sheetData>
    <row r="1" spans="1:69" ht="30.75" customHeight="1" x14ac:dyDescent="0.25">
      <c r="A1" s="49" t="s">
        <v>3944</v>
      </c>
      <c r="B1" s="49"/>
      <c r="C1" s="50"/>
      <c r="D1" s="50" t="s">
        <v>3007</v>
      </c>
      <c r="E1" s="50" t="s">
        <v>3008</v>
      </c>
      <c r="F1" s="50"/>
      <c r="G1" s="50"/>
      <c r="H1" s="50"/>
      <c r="I1" s="50"/>
      <c r="J1" s="50"/>
      <c r="K1" s="50"/>
      <c r="L1" s="50"/>
      <c r="M1" s="50"/>
      <c r="N1" s="50"/>
      <c r="O1" s="110" t="s">
        <v>4233</v>
      </c>
      <c r="BQ1" s="46">
        <v>1</v>
      </c>
    </row>
    <row r="2" spans="1:69" ht="27.95" customHeight="1" x14ac:dyDescent="0.3">
      <c r="A2" s="51" t="s">
        <v>3009</v>
      </c>
      <c r="B2" s="95" t="s">
        <v>4231</v>
      </c>
      <c r="C2" s="52"/>
      <c r="D2" s="17" t="s">
        <v>3715</v>
      </c>
      <c r="E2" s="52"/>
      <c r="F2" s="53" t="s">
        <v>4229</v>
      </c>
      <c r="G2" s="52"/>
      <c r="H2" s="52"/>
      <c r="I2" s="52"/>
      <c r="J2" s="52"/>
      <c r="K2" s="52"/>
      <c r="L2" s="52"/>
      <c r="M2" s="52"/>
      <c r="N2" s="52"/>
      <c r="BQ2" s="46">
        <v>1</v>
      </c>
    </row>
    <row r="3" spans="1:69" ht="24" customHeight="1" x14ac:dyDescent="0.25">
      <c r="A3" s="18" t="s">
        <v>3716</v>
      </c>
      <c r="B3" s="1">
        <v>6</v>
      </c>
      <c r="C3" s="105" t="s">
        <v>3708</v>
      </c>
      <c r="D3" s="16" t="s">
        <v>3010</v>
      </c>
      <c r="E3" s="105" t="s">
        <v>3710</v>
      </c>
      <c r="F3" s="108">
        <f>IFERROR(INDEX($T$54:$T$258,MATCH($B$3,$A$54:$A$258,0)),"")</f>
        <v>12</v>
      </c>
      <c r="G3" s="106" t="s">
        <v>3712</v>
      </c>
      <c r="H3" s="108">
        <f>IFERROR(INDEX($U$54:$U$258,MATCH($B$3,$A$54:$A$258,0)),"")</f>
        <v>15</v>
      </c>
      <c r="I3" s="107" t="s">
        <v>3714</v>
      </c>
      <c r="J3" s="9"/>
      <c r="K3" s="9"/>
      <c r="L3" s="9"/>
      <c r="M3" s="9"/>
      <c r="N3" s="5"/>
      <c r="O3" s="30" t="s">
        <v>3923</v>
      </c>
      <c r="P3" s="30"/>
      <c r="Q3" s="30"/>
      <c r="R3" s="30"/>
      <c r="S3" s="30"/>
      <c r="T3" s="30"/>
      <c r="BQ3" s="46">
        <v>1</v>
      </c>
    </row>
    <row r="4" spans="1:69" ht="24" customHeight="1" x14ac:dyDescent="0.25">
      <c r="A4" s="4" t="s">
        <v>3705</v>
      </c>
      <c r="B4" s="78" t="str">
        <f>IFERROR(INDEX($B$54:$B$258,MATCH($B$3,$A$54:$A$258,0)),"")</f>
        <v>REGLEMENTATION</v>
      </c>
      <c r="C4" s="105" t="s">
        <v>3709</v>
      </c>
      <c r="D4" s="93" t="str">
        <f>IFERROR(INDEX($C$54:$C$258,MATCH($B$3,$A$54:$A$258,0)),"")</f>
        <v>affichage de l’origine</v>
      </c>
      <c r="E4" s="105" t="s">
        <v>3711</v>
      </c>
      <c r="F4" s="108" t="str">
        <f>IFERROR(INDEX($D$54:$D$258,MATCH($B$3,$A$54:$A$258,0)),"")</f>
        <v>APPLIQUER</v>
      </c>
      <c r="G4" s="106" t="s">
        <v>3713</v>
      </c>
      <c r="H4" s="108" t="str">
        <f>IFERROR(INDEX($S$54:$S$258,MATCH($B$3,$A$54:$A$258,0)),"")</f>
        <v>CFA AUTONOME</v>
      </c>
      <c r="I4" s="94" t="str">
        <f>IFERROR(INDEX($B$54:$B$258,MATCH($B$3,$A$54:$A$258,0)),"")</f>
        <v>REGLEMENTATION</v>
      </c>
      <c r="J4" s="9"/>
      <c r="K4" s="9"/>
      <c r="L4" s="9"/>
      <c r="M4" s="9"/>
      <c r="N4" s="5"/>
      <c r="O4" s="31" t="s">
        <v>3924</v>
      </c>
      <c r="P4" s="30"/>
      <c r="Q4" s="30"/>
      <c r="R4" s="30"/>
      <c r="S4" s="30"/>
      <c r="T4" s="30"/>
      <c r="BQ4" s="46">
        <v>1</v>
      </c>
    </row>
    <row r="5" spans="1:69" ht="51.95" customHeight="1" x14ac:dyDescent="0.25">
      <c r="A5" s="109" t="s">
        <v>3706</v>
      </c>
      <c r="B5" s="335" t="str">
        <f>IFERROR(INDEX($E$54:$E$258,MATCH($B$3,$A$54:$A$258,0)),"")</f>
        <v>Que fais-tu concrètement en cuisine ou au service pour gérer affichage de l’origine ?</v>
      </c>
      <c r="C5" s="336"/>
      <c r="D5" s="336"/>
      <c r="E5" s="337"/>
      <c r="F5" s="36"/>
      <c r="G5" s="37"/>
      <c r="H5" s="36"/>
      <c r="I5" s="9"/>
      <c r="J5" s="9"/>
      <c r="K5" s="9"/>
      <c r="L5" s="9"/>
      <c r="M5" s="9"/>
      <c r="N5" s="5"/>
      <c r="O5" s="32" t="s">
        <v>3925</v>
      </c>
      <c r="P5" s="30"/>
      <c r="Q5" s="30"/>
      <c r="R5" s="30"/>
      <c r="S5" s="30"/>
      <c r="T5" s="30"/>
      <c r="BQ5" s="46">
        <v>1</v>
      </c>
    </row>
    <row r="6" spans="1:69" ht="35.1" customHeight="1" x14ac:dyDescent="0.25">
      <c r="A6" s="14" t="s">
        <v>3696</v>
      </c>
      <c r="B6" s="79" t="str">
        <f>IFERROR(INDEX($AD$54:$AD$258,MATCH($B$3,$A$54:$A$258,0)),"")</f>
        <v>Écris une réponse  sur affichage de l’origine : action, contrôle, risque, amélioration.</v>
      </c>
      <c r="C6" s="80" t="s">
        <v>3704</v>
      </c>
      <c r="D6" s="81" t="str">
        <f>IF($B$18="Saisir une réponse","Commencer par une réponse courte : action + contrôle + conséquence.",IF($B$18="Aucun manque prioritaire détecté","Faire produire une version PRO plus précise.","Faire reformuler autour du manque prioritaire puis ajouter une preuve."))</f>
        <v>Commencer par une réponse courte : action + contrôle + conséquence.</v>
      </c>
      <c r="E6" s="82"/>
      <c r="F6" s="9"/>
      <c r="G6" s="48" t="s">
        <v>3011</v>
      </c>
      <c r="H6" s="9"/>
      <c r="I6" s="9"/>
      <c r="J6" s="9"/>
      <c r="K6" s="9"/>
      <c r="L6" s="9"/>
      <c r="M6" s="9"/>
      <c r="N6" s="5"/>
      <c r="O6" s="32" t="s">
        <v>3926</v>
      </c>
      <c r="P6" s="30"/>
      <c r="Q6" s="30"/>
      <c r="R6" s="30"/>
      <c r="S6" s="30"/>
      <c r="T6" s="30"/>
      <c r="BQ6" s="46">
        <v>1</v>
      </c>
    </row>
    <row r="7" spans="1:69" ht="35.1" customHeight="1" x14ac:dyDescent="0.25">
      <c r="A7" s="14" t="s">
        <v>3707</v>
      </c>
      <c r="B7" s="338" t="str">
        <f>IF(OR($B$3="",NOT(ISTEXT(A13))),"",IFERROR(INDEX($H$54:$H$258,MATCH($B$3,$A$54:$A$258,0)),""))</f>
        <v/>
      </c>
      <c r="C7" s="338"/>
      <c r="D7" s="338"/>
      <c r="E7" s="338"/>
      <c r="F7" s="9"/>
      <c r="G7" s="35" t="s">
        <v>3929</v>
      </c>
      <c r="H7" s="9"/>
      <c r="I7" s="9"/>
      <c r="J7" s="9"/>
      <c r="K7" s="9"/>
      <c r="L7" s="9"/>
      <c r="M7" s="9"/>
      <c r="N7" s="5"/>
      <c r="BQ7" s="46">
        <v>1</v>
      </c>
    </row>
    <row r="8" spans="1:69" ht="35.1" customHeight="1" x14ac:dyDescent="0.25">
      <c r="A8" s="14" t="s">
        <v>3702</v>
      </c>
      <c r="B8" s="84" t="str">
        <f>IFERROR(IF(LEN($B$12)=0,"Écrire une réponse en B12.",IF($D$19&gt;=4,"Erreur critique ou formulation dangereuse : reprendre avec le formateur.",IF($D$21&gt;=$H$3,"Réponse PRO exploitable : action + preuve + suivi.",IF($D$21&gt;=$F$3,"Réponse CFA validée : enrichir avec preuve ou indicateur.",IF($D$21&gt;=8,"Base partielle : ajouter l’action concrète et le contrôle.","Réponse insuffisante : repartir de l’exemple terrain."))))),"QUESTION INVALIDE")</f>
        <v>Écrire une réponse en B12.</v>
      </c>
      <c r="C8" s="83"/>
      <c r="D8" s="83"/>
      <c r="E8" s="83"/>
      <c r="F8" s="9"/>
      <c r="G8" s="35" t="s">
        <v>3930</v>
      </c>
      <c r="H8" s="9"/>
      <c r="I8" s="9"/>
      <c r="J8" s="9"/>
      <c r="K8" s="9"/>
      <c r="L8" s="9"/>
      <c r="M8" s="9"/>
      <c r="N8" s="5"/>
      <c r="BQ8" s="46">
        <v>1</v>
      </c>
    </row>
    <row r="9" spans="1:69" ht="35.1" customHeight="1" x14ac:dyDescent="0.25">
      <c r="A9" s="20" t="s">
        <v>3695</v>
      </c>
      <c r="B9" s="344" t="str">
        <f>IF(OR($B$3="",NOT(ISTEXT(A13))),"",IFERROR(INDEX($AC$54:$AC$258,MATCH($B$3,$A$54:$A$258,0)),""))</f>
        <v/>
      </c>
      <c r="C9" s="85" t="s">
        <v>3694</v>
      </c>
      <c r="D9" s="343" t="str">
        <f>IF(OR($B$3="",NOT(ISTEXT(A13))),"",IFERROR(INDEX($Q$54:$Q$258,MATCH($B$3,$A$54:$A$258,0)),""))</f>
        <v/>
      </c>
      <c r="E9" s="343"/>
      <c r="F9" s="9"/>
      <c r="G9" s="35" t="s">
        <v>3931</v>
      </c>
      <c r="H9" s="9"/>
      <c r="I9" s="9"/>
      <c r="J9" s="9"/>
      <c r="K9" s="9"/>
      <c r="L9" s="9"/>
      <c r="M9" s="9"/>
      <c r="N9" s="5"/>
      <c r="BQ9" s="46">
        <v>1</v>
      </c>
    </row>
    <row r="10" spans="1:69" ht="36" customHeight="1" x14ac:dyDescent="0.25">
      <c r="A10" s="25"/>
      <c r="B10" s="344"/>
      <c r="C10" s="86"/>
      <c r="D10" s="343"/>
      <c r="E10" s="343"/>
      <c r="F10" s="9"/>
      <c r="G10" s="35" t="s">
        <v>3932</v>
      </c>
      <c r="H10" s="9"/>
      <c r="I10" s="9"/>
      <c r="J10" s="9"/>
      <c r="K10" s="9"/>
      <c r="L10" s="9"/>
      <c r="M10" s="9"/>
      <c r="N10" s="5"/>
      <c r="BQ10" s="46">
        <v>1</v>
      </c>
    </row>
    <row r="11" spans="1:69" ht="18.75" x14ac:dyDescent="0.25">
      <c r="A11" s="3"/>
      <c r="B11" s="3"/>
      <c r="C11" s="3"/>
      <c r="D11" s="3"/>
      <c r="E11" s="3"/>
      <c r="F11" s="9"/>
      <c r="G11" s="35" t="s">
        <v>3933</v>
      </c>
      <c r="H11" s="9"/>
      <c r="I11" s="9"/>
      <c r="J11" s="9"/>
      <c r="K11" s="9"/>
      <c r="L11" s="9"/>
      <c r="M11" s="9"/>
      <c r="N11" s="5"/>
      <c r="BQ11" s="46">
        <v>1</v>
      </c>
    </row>
    <row r="12" spans="1:69" ht="87.95" customHeight="1" x14ac:dyDescent="0.25">
      <c r="A12" s="88" t="s">
        <v>4230</v>
      </c>
      <c r="B12" s="339"/>
      <c r="C12" s="340"/>
      <c r="D12" s="340"/>
      <c r="E12" s="341"/>
      <c r="F12" s="9"/>
      <c r="G12" s="35" t="s">
        <v>3934</v>
      </c>
      <c r="H12" s="9"/>
      <c r="I12" s="9"/>
      <c r="J12" s="9"/>
      <c r="K12" s="9"/>
      <c r="L12" s="9"/>
      <c r="M12" s="9"/>
      <c r="N12" s="5"/>
      <c r="BQ12" s="46">
        <v>1</v>
      </c>
    </row>
    <row r="13" spans="1:69" ht="25.5" customHeight="1" x14ac:dyDescent="0.25">
      <c r="A13" s="87"/>
      <c r="B13" s="26" t="s">
        <v>3927</v>
      </c>
      <c r="C13" s="27"/>
      <c r="D13" s="33" t="s">
        <v>3928</v>
      </c>
      <c r="E13" s="87"/>
      <c r="F13" s="9"/>
      <c r="G13" s="35" t="s">
        <v>3935</v>
      </c>
      <c r="H13" s="9"/>
      <c r="I13" s="9"/>
      <c r="J13" s="9"/>
      <c r="K13" s="9"/>
      <c r="L13" s="9"/>
      <c r="M13" s="9"/>
      <c r="N13" s="5"/>
      <c r="BQ13" s="46">
        <v>1</v>
      </c>
    </row>
    <row r="14" spans="1:69" ht="30" customHeight="1" x14ac:dyDescent="0.25">
      <c r="A14" s="14" t="s">
        <v>3922</v>
      </c>
      <c r="B14" s="342" t="str">
        <f>LOWER(SUBSTITUTE(SUBSTITUTE(SUBSTITUTE(SUBSTITUTE(SUBSTITUTE(SUBSTITUTE(SUBSTITUTE(CLEAN($B$12),CHAR(160)," "),CHAR(10)," "),"."," "),","," "),";"," "),":"," "),"-"," "))</f>
        <v/>
      </c>
      <c r="C14" s="342"/>
      <c r="D14" s="342"/>
      <c r="E14" s="342"/>
      <c r="F14" s="9"/>
      <c r="G14" s="35"/>
      <c r="H14" s="9"/>
      <c r="I14" s="9"/>
      <c r="J14" s="9"/>
      <c r="K14" s="9"/>
      <c r="L14" s="9"/>
      <c r="M14" s="9"/>
      <c r="N14" s="5"/>
      <c r="BQ14" s="46">
        <v>1</v>
      </c>
    </row>
    <row r="15" spans="1:69" ht="18.75" x14ac:dyDescent="0.25">
      <c r="A15" s="15"/>
      <c r="B15" s="10"/>
      <c r="C15" s="7"/>
      <c r="D15" s="7"/>
      <c r="E15" s="7"/>
      <c r="F15" s="9"/>
      <c r="G15" s="35" t="s">
        <v>3936</v>
      </c>
      <c r="H15" s="9"/>
      <c r="I15" s="9"/>
      <c r="J15" s="9"/>
      <c r="K15" s="9"/>
      <c r="L15" s="9"/>
      <c r="M15" s="9"/>
      <c r="N15" s="5"/>
      <c r="BQ15" s="46">
        <v>1</v>
      </c>
    </row>
    <row r="16" spans="1:69" ht="27.95" customHeight="1" x14ac:dyDescent="0.25">
      <c r="A16" s="14" t="s">
        <v>3693</v>
      </c>
      <c r="B16" s="23" t="str">
        <f>IF(LEN($B$12)=0,"Aucun acquis prioritaire détecté",IFERROR(INDEX($B$25:$B$32,MATCH("OK",$C$25:$C$32,0)),"Aucun acquis prioritaire détecté"))</f>
        <v>Aucun acquis prioritaire détecté</v>
      </c>
      <c r="C16" s="14" t="s">
        <v>3699</v>
      </c>
      <c r="D16" s="19" t="str">
        <f>IFERROR(IF(LEN($B$12)=0,"NON SAISI",IF($D$19&gt;=4,"ALERTE / À REPRENDRE",IF($D$21&gt;=$H$3,"NIVEAU PRO",IF($D$21&gt;=$F$3,"NIVEAU CFA",IF($D$21&gt;=8,"PARTIEL","INSUFFISANT"))))),"QUESTION INVALIDE")</f>
        <v>NON SAISI</v>
      </c>
      <c r="E16" s="8"/>
      <c r="F16" s="9"/>
      <c r="G16" s="35" t="s">
        <v>3937</v>
      </c>
      <c r="H16" s="9"/>
      <c r="I16" s="9"/>
      <c r="J16" s="9"/>
      <c r="K16" s="9"/>
      <c r="L16" s="9"/>
      <c r="M16" s="9"/>
      <c r="N16" s="5"/>
      <c r="BQ16" s="46">
        <v>1</v>
      </c>
    </row>
    <row r="17" spans="1:69" ht="24" customHeight="1" x14ac:dyDescent="0.25">
      <c r="A17" s="25"/>
      <c r="B17" s="24"/>
      <c r="C17" s="14" t="s">
        <v>3700</v>
      </c>
      <c r="D17" s="19">
        <f>MIN(4,SUM($I$25:$I$28)+SUM($N$25:$N$28))</f>
        <v>0</v>
      </c>
      <c r="E17" s="8"/>
      <c r="F17" s="9"/>
      <c r="G17" s="35" t="s">
        <v>3938</v>
      </c>
      <c r="H17" s="9"/>
      <c r="I17" s="9"/>
      <c r="J17" s="9"/>
      <c r="K17" s="9"/>
      <c r="L17" s="9"/>
      <c r="M17" s="9"/>
      <c r="N17" s="5"/>
      <c r="BQ17" s="46">
        <v>1</v>
      </c>
    </row>
    <row r="18" spans="1:69" ht="24" customHeight="1" x14ac:dyDescent="0.25">
      <c r="A18" s="14" t="s">
        <v>3701</v>
      </c>
      <c r="B18" s="23" t="str">
        <f>IF(LEN($B$12)=0,"Saisir une réponse",IFERROR(INDEX($B$25:$B$32,MATCH("MANQUE",$C$25:$C$32,0)),"Aucun manque prioritaire détecté"))</f>
        <v>Saisir une réponse</v>
      </c>
      <c r="C18" s="14" t="s">
        <v>3703</v>
      </c>
      <c r="D18" s="19">
        <f>MIN(6,SUM($D$35:$D$38))</f>
        <v>0</v>
      </c>
      <c r="E18" s="8"/>
      <c r="F18" s="9"/>
      <c r="G18" s="35" t="s">
        <v>3939</v>
      </c>
      <c r="H18" s="9"/>
      <c r="I18" s="9"/>
      <c r="J18" s="9"/>
      <c r="K18" s="9"/>
      <c r="L18" s="9"/>
      <c r="M18" s="9"/>
      <c r="N18" s="5"/>
      <c r="BQ18" s="46">
        <v>1</v>
      </c>
    </row>
    <row r="19" spans="1:69" ht="24" customHeight="1" x14ac:dyDescent="0.25">
      <c r="A19" s="25"/>
      <c r="B19" s="24"/>
      <c r="C19" s="14" t="s">
        <v>3921</v>
      </c>
      <c r="D19" s="19">
        <f>SUM($I$35:$I$40)</f>
        <v>0</v>
      </c>
      <c r="E19" s="7"/>
      <c r="F19" s="9"/>
      <c r="G19" s="35" t="s">
        <v>3940</v>
      </c>
      <c r="H19" s="9"/>
      <c r="I19" s="9"/>
      <c r="J19" s="9"/>
      <c r="K19" s="9"/>
      <c r="L19" s="9"/>
      <c r="M19" s="9"/>
      <c r="N19" s="5"/>
      <c r="BQ19" s="46">
        <v>1</v>
      </c>
    </row>
    <row r="20" spans="1:69" ht="50.1" customHeight="1" x14ac:dyDescent="0.25">
      <c r="A20" s="20" t="s">
        <v>3697</v>
      </c>
      <c r="B20" s="21" t="str">
        <f>IF(OR($B$3="",NOT(ISTEXT(E13))),"",IFERROR(INDEX($K$54:$K$258,MATCH($B$3,$A$54:$A$258,0)),""))</f>
        <v/>
      </c>
      <c r="C20" s="14" t="s">
        <v>3692</v>
      </c>
      <c r="D20" s="19">
        <f>MIN(10,SUM($D$25:$D$32))</f>
        <v>0</v>
      </c>
      <c r="E20" s="22"/>
      <c r="F20" s="34"/>
      <c r="G20" s="35" t="s">
        <v>3941</v>
      </c>
      <c r="H20" s="9"/>
      <c r="I20" s="9"/>
      <c r="J20" s="9"/>
      <c r="K20" s="9"/>
      <c r="L20" s="9"/>
      <c r="M20" s="9"/>
      <c r="N20" s="5"/>
      <c r="BQ20" s="46">
        <v>1</v>
      </c>
    </row>
    <row r="21" spans="1:69" ht="50.1" customHeight="1" x14ac:dyDescent="0.25">
      <c r="A21" s="20" t="s">
        <v>3698</v>
      </c>
      <c r="B21" s="21" t="str">
        <f>IF(OR($B$3="",NOT(ISTEXT(E13))),"",IFERROR(INDEX($L$54:$L$258,MATCH($B$3,$A$54:$A$258,0)),""))</f>
        <v/>
      </c>
      <c r="C21" s="14" t="s">
        <v>3691</v>
      </c>
      <c r="D21" s="19">
        <f>IF(LEN($B$12)=0,0,MAX(0,MIN(20,$D$20+$D$17+$D$18-$D$19)))</f>
        <v>0</v>
      </c>
      <c r="E21" s="21"/>
      <c r="F21" s="29"/>
      <c r="G21" s="35" t="s">
        <v>3942</v>
      </c>
      <c r="H21" s="9"/>
      <c r="I21" s="9"/>
      <c r="J21" s="9"/>
      <c r="K21" s="9"/>
      <c r="L21" s="9"/>
      <c r="M21" s="9"/>
      <c r="N21" s="5"/>
      <c r="BQ21" s="46">
        <v>1</v>
      </c>
    </row>
    <row r="22" spans="1:69" x14ac:dyDescent="0.25">
      <c r="A22" s="3"/>
      <c r="B22" s="3"/>
      <c r="C22" s="3"/>
      <c r="D22" s="3"/>
      <c r="E22" s="3"/>
      <c r="F22" s="9"/>
      <c r="G22" s="9"/>
      <c r="H22" s="9"/>
      <c r="I22" s="9"/>
      <c r="J22" s="9"/>
      <c r="K22" s="9"/>
      <c r="L22" s="9"/>
      <c r="M22" s="9"/>
      <c r="N22" s="5"/>
      <c r="BQ22" s="46">
        <v>1</v>
      </c>
    </row>
    <row r="23" spans="1:69" ht="24" customHeight="1" x14ac:dyDescent="0.25">
      <c r="A23" s="89" t="s">
        <v>3012</v>
      </c>
      <c r="B23" s="12"/>
      <c r="C23" s="12"/>
      <c r="D23" s="12"/>
      <c r="E23" s="12"/>
      <c r="F23" s="12"/>
      <c r="G23" s="12"/>
      <c r="H23" s="40"/>
      <c r="I23" s="12"/>
      <c r="J23" s="38"/>
      <c r="K23" s="38"/>
      <c r="L23" s="38"/>
      <c r="M23" s="38"/>
      <c r="N23" s="38"/>
      <c r="BQ23" s="46">
        <v>1</v>
      </c>
    </row>
    <row r="24" spans="1:69" ht="24" customHeight="1" x14ac:dyDescent="0.25">
      <c r="A24" s="90" t="s">
        <v>3013</v>
      </c>
      <c r="B24" s="89" t="s">
        <v>3014</v>
      </c>
      <c r="C24" s="90" t="s">
        <v>3015</v>
      </c>
      <c r="D24" s="90" t="s">
        <v>3016</v>
      </c>
      <c r="E24" s="90"/>
      <c r="F24" s="40" t="s">
        <v>3017</v>
      </c>
      <c r="G24" s="12" t="s">
        <v>3014</v>
      </c>
      <c r="H24" s="40" t="s">
        <v>3015</v>
      </c>
      <c r="I24" s="40" t="s">
        <v>3016</v>
      </c>
      <c r="J24" s="40"/>
      <c r="K24" s="40" t="s">
        <v>3018</v>
      </c>
      <c r="L24" s="12" t="s">
        <v>3014</v>
      </c>
      <c r="M24" s="12" t="s">
        <v>3015</v>
      </c>
      <c r="N24" s="40" t="s">
        <v>3016</v>
      </c>
      <c r="BQ24" s="46">
        <v>1</v>
      </c>
    </row>
    <row r="25" spans="1:69" x14ac:dyDescent="0.25">
      <c r="A25" s="28" t="s">
        <v>3019</v>
      </c>
      <c r="B25" s="39" t="str">
        <f>IFERROR(INDEX($AN$54:$AN$258,MATCH($B$3,$AM$54:$AM$258,0)),"")</f>
        <v>affichage de l’origine</v>
      </c>
      <c r="C25" s="28" t="str">
        <f t="shared" ref="C25:C32" si="0">IF($B25="","",IF(ISNUMBER(SEARCH($B25,$B$14)),"OK","MANQUE"))</f>
        <v>MANQUE</v>
      </c>
      <c r="D25" s="28">
        <f t="shared" ref="D25:D32" si="1">IF($C25="OK",2,0)</f>
        <v>0</v>
      </c>
      <c r="E25" s="28"/>
      <c r="F25" s="28" t="s">
        <v>3020</v>
      </c>
      <c r="G25" s="2" t="str">
        <f>IFERROR(INDEX($AV$54:$AV$258,MATCH($B$3,$AM$54:$AM$258,0)),"")</f>
        <v>règle</v>
      </c>
      <c r="H25" s="28" t="str">
        <f>IF($G25="","",IF(ISNUMBER(SEARCH($G25,$B$14)),"OK","MANQUE"))</f>
        <v>MANQUE</v>
      </c>
      <c r="I25" s="28">
        <f>IF($H25="OK",1,0)</f>
        <v>0</v>
      </c>
      <c r="J25" s="28"/>
      <c r="K25" s="28" t="s">
        <v>3021</v>
      </c>
      <c r="L25" s="2" t="str">
        <f>IFERROR(INDEX($AZ$54:$AZ$258,MATCH($B$3,$AM$54:$AM$258,0)),"")</f>
        <v>EGAlim</v>
      </c>
      <c r="M25" s="2" t="str">
        <f>IF($L25="","",IF(ISNUMBER(SEARCH($L25,$B$14)),"OK","MANQUE"))</f>
        <v>MANQUE</v>
      </c>
      <c r="N25" s="28">
        <f>IF($M25="OK",1,0)</f>
        <v>0</v>
      </c>
      <c r="BQ25" s="46">
        <v>1</v>
      </c>
    </row>
    <row r="26" spans="1:69" x14ac:dyDescent="0.25">
      <c r="A26" s="28" t="s">
        <v>3022</v>
      </c>
      <c r="B26" s="39" t="str">
        <f>IFERROR(INDEX($AO$54:$AO$258,MATCH($B$3,$AM$54:$AM$258,0)),"")</f>
        <v>affichage</v>
      </c>
      <c r="C26" s="28" t="str">
        <f t="shared" si="0"/>
        <v>MANQUE</v>
      </c>
      <c r="D26" s="28">
        <f t="shared" si="1"/>
        <v>0</v>
      </c>
      <c r="E26" s="28"/>
      <c r="F26" s="28" t="s">
        <v>3023</v>
      </c>
      <c r="G26" s="2" t="str">
        <f>IFERROR(INDEX($AW$54:$AW$258,MATCH($B$3,$AM$54:$AM$258,0)),"")</f>
        <v>regle</v>
      </c>
      <c r="H26" s="28" t="str">
        <f>IF($G26="","",IF(ISNUMBER(SEARCH($G26,$B$14)),"OK","MANQUE"))</f>
        <v>MANQUE</v>
      </c>
      <c r="I26" s="28">
        <f>IF($H26="OK",1,0)</f>
        <v>0</v>
      </c>
      <c r="J26" s="28"/>
      <c r="K26" s="28" t="s">
        <v>3024</v>
      </c>
      <c r="L26" s="2" t="str">
        <f>IFERROR(INDEX($BA$54:$BA$258,MATCH($B$3,$AM$54:$AM$258,0)),"")</f>
        <v>conformité</v>
      </c>
      <c r="M26" s="2" t="str">
        <f>IF($L26="","",IF(ISNUMBER(SEARCH($L26,$B$14)),"OK","MANQUE"))</f>
        <v>MANQUE</v>
      </c>
      <c r="N26" s="28">
        <f>IF($M26="OK",1,0)</f>
        <v>0</v>
      </c>
      <c r="BQ26" s="46">
        <v>1</v>
      </c>
    </row>
    <row r="27" spans="1:69" x14ac:dyDescent="0.25">
      <c r="A27" s="28" t="s">
        <v>3025</v>
      </c>
      <c r="B27" s="39" t="str">
        <f>IFERROR(INDEX($AP$54:$AP$258,MATCH($B$3,$AM$54:$AM$258,0)),"")</f>
        <v>origine</v>
      </c>
      <c r="C27" s="28" t="str">
        <f t="shared" si="0"/>
        <v>MANQUE</v>
      </c>
      <c r="D27" s="28">
        <f t="shared" si="1"/>
        <v>0</v>
      </c>
      <c r="E27" s="28"/>
      <c r="F27" s="28" t="s">
        <v>3026</v>
      </c>
      <c r="G27" s="2" t="str">
        <f>IFERROR(INDEX($AX$54:$AX$258,MATCH($B$3,$AM$54:$AM$258,0)),"")</f>
        <v>menu</v>
      </c>
      <c r="H27" s="28" t="str">
        <f>IF($G27="","",IF(ISNUMBER(SEARCH($G27,$B$14)),"OK","MANQUE"))</f>
        <v>MANQUE</v>
      </c>
      <c r="I27" s="28">
        <f>IF($H27="OK",1,0)</f>
        <v>0</v>
      </c>
      <c r="J27" s="28"/>
      <c r="K27" s="28" t="s">
        <v>3027</v>
      </c>
      <c r="L27" s="2" t="str">
        <f>IFERROR(INDEX($BB$54:$BB$258,MATCH($B$3,$AM$54:$AM$258,0)),"")</f>
        <v>conformite</v>
      </c>
      <c r="M27" s="2" t="str">
        <f>IF($L27="","",IF(ISNUMBER(SEARCH($L27,$B$14)),"OK","MANQUE"))</f>
        <v>MANQUE</v>
      </c>
      <c r="N27" s="28">
        <f>IF($M27="OK",1,0)</f>
        <v>0</v>
      </c>
      <c r="BQ27" s="46">
        <v>1</v>
      </c>
    </row>
    <row r="28" spans="1:69" x14ac:dyDescent="0.25">
      <c r="A28" s="28" t="s">
        <v>3028</v>
      </c>
      <c r="B28" s="39" t="str">
        <f>IFERROR(INDEX($AQ$54:$AQ$258,MATCH($B$3,$AM$54:$AM$258,0)),"")</f>
        <v>transparence</v>
      </c>
      <c r="C28" s="28" t="str">
        <f t="shared" si="0"/>
        <v>MANQUE</v>
      </c>
      <c r="D28" s="28">
        <f t="shared" si="1"/>
        <v>0</v>
      </c>
      <c r="E28" s="28"/>
      <c r="F28" s="28" t="s">
        <v>3029</v>
      </c>
      <c r="G28" s="2" t="str">
        <f>IFERROR(INDEX($AY$54:$AY$258,MATCH($B$3,$AM$54:$AM$258,0)),"")</f>
        <v>achat</v>
      </c>
      <c r="H28" s="28" t="str">
        <f>IF($G28="","",IF(ISNUMBER(SEARCH($G28,$B$14)),"OK","MANQUE"))</f>
        <v>MANQUE</v>
      </c>
      <c r="I28" s="28">
        <f>IF($H28="OK",1,0)</f>
        <v>0</v>
      </c>
      <c r="J28" s="28"/>
      <c r="K28" s="28" t="s">
        <v>3030</v>
      </c>
      <c r="L28" s="2" t="str">
        <f>IFERROR(INDEX($BC$54:$BC$258,MATCH($B$3,$AM$54:$AM$258,0)),"")</f>
        <v>traçabilité</v>
      </c>
      <c r="M28" s="2" t="str">
        <f>IF($L28="","",IF(ISNUMBER(SEARCH($L28,$B$14)),"OK","MANQUE"))</f>
        <v>MANQUE</v>
      </c>
      <c r="N28" s="28">
        <f>IF($M28="OK",1,0)</f>
        <v>0</v>
      </c>
      <c r="BQ28" s="46">
        <v>1</v>
      </c>
    </row>
    <row r="29" spans="1:69" x14ac:dyDescent="0.25">
      <c r="A29" s="28" t="s">
        <v>3031</v>
      </c>
      <c r="B29" s="39" t="str">
        <f>IFERROR(INDEX($AR$54:$AR$258,MATCH($B$3,$AM$54:$AM$258,0)),"")</f>
        <v>convives</v>
      </c>
      <c r="C29" s="28" t="str">
        <f t="shared" si="0"/>
        <v>MANQUE</v>
      </c>
      <c r="D29" s="28">
        <f t="shared" si="1"/>
        <v>0</v>
      </c>
      <c r="E29" s="28"/>
      <c r="F29" s="28"/>
      <c r="H29" s="28"/>
      <c r="I29" s="28"/>
      <c r="J29" s="28"/>
      <c r="K29" s="28"/>
      <c r="N29" s="28"/>
      <c r="BQ29" s="46">
        <v>1</v>
      </c>
    </row>
    <row r="30" spans="1:69" x14ac:dyDescent="0.25">
      <c r="A30" s="28" t="s">
        <v>3032</v>
      </c>
      <c r="B30" s="39">
        <f>IFERROR(INDEX($AS$54:$AS$258,MATCH($B$3,$AM$54:$AM$258,0)),"")</f>
        <v>0</v>
      </c>
      <c r="C30" s="28" t="str">
        <f t="shared" si="0"/>
        <v>MANQUE</v>
      </c>
      <c r="D30" s="28">
        <f t="shared" si="1"/>
        <v>0</v>
      </c>
      <c r="E30" s="28"/>
      <c r="F30" s="28"/>
      <c r="H30" s="28"/>
      <c r="I30" s="28"/>
      <c r="J30" s="28"/>
      <c r="K30" s="28"/>
      <c r="N30" s="28"/>
      <c r="BQ30" s="46">
        <v>1</v>
      </c>
    </row>
    <row r="31" spans="1:69" x14ac:dyDescent="0.25">
      <c r="A31" s="28" t="s">
        <v>3033</v>
      </c>
      <c r="B31" s="39">
        <f>IFERROR(INDEX($AT$54:$AT$258,MATCH($B$3,$AM$54:$AM$258,0)),"")</f>
        <v>0</v>
      </c>
      <c r="C31" s="28" t="str">
        <f t="shared" si="0"/>
        <v>MANQUE</v>
      </c>
      <c r="D31" s="28">
        <f t="shared" si="1"/>
        <v>0</v>
      </c>
      <c r="E31" s="28"/>
      <c r="F31" s="28"/>
      <c r="H31" s="28"/>
      <c r="I31" s="28"/>
      <c r="J31" s="28"/>
      <c r="K31" s="28"/>
      <c r="N31" s="28"/>
      <c r="BQ31" s="46">
        <v>1</v>
      </c>
    </row>
    <row r="32" spans="1:69" x14ac:dyDescent="0.25">
      <c r="A32" s="28" t="s">
        <v>3034</v>
      </c>
      <c r="B32" s="39">
        <f>IFERROR(INDEX($AU$54:$AU$258,MATCH($B$3,$AM$54:$AM$258,0)),"")</f>
        <v>0</v>
      </c>
      <c r="C32" s="28" t="str">
        <f t="shared" si="0"/>
        <v>MANQUE</v>
      </c>
      <c r="D32" s="28">
        <f t="shared" si="1"/>
        <v>0</v>
      </c>
      <c r="E32" s="28"/>
      <c r="F32" s="28"/>
      <c r="H32" s="28"/>
      <c r="I32" s="28"/>
      <c r="J32" s="28"/>
      <c r="K32" s="28"/>
      <c r="N32" s="28"/>
      <c r="BQ32" s="46">
        <v>1</v>
      </c>
    </row>
    <row r="33" spans="1:69" x14ac:dyDescent="0.25">
      <c r="A33" s="28"/>
      <c r="B33" s="39"/>
      <c r="C33" s="28"/>
      <c r="D33" s="28"/>
      <c r="E33" s="28"/>
      <c r="F33" s="28"/>
      <c r="H33" s="28"/>
      <c r="I33" s="28"/>
      <c r="J33" s="28"/>
      <c r="K33" s="28"/>
      <c r="N33" s="28"/>
      <c r="BQ33" s="46">
        <v>1</v>
      </c>
    </row>
    <row r="34" spans="1:69" ht="24" customHeight="1" x14ac:dyDescent="0.25">
      <c r="A34" s="91" t="s">
        <v>3035</v>
      </c>
      <c r="B34" s="12"/>
      <c r="C34" s="41"/>
      <c r="D34" s="41"/>
      <c r="E34" s="41"/>
      <c r="F34" s="41" t="s">
        <v>3036</v>
      </c>
      <c r="G34" s="11"/>
      <c r="H34" s="41"/>
      <c r="I34" s="41"/>
      <c r="J34" s="41"/>
      <c r="K34" s="41" t="s">
        <v>3037</v>
      </c>
      <c r="L34" s="12" t="s">
        <v>3038</v>
      </c>
      <c r="M34" s="11"/>
      <c r="N34" s="41"/>
      <c r="BQ34" s="46">
        <v>1</v>
      </c>
    </row>
    <row r="35" spans="1:69" x14ac:dyDescent="0.25">
      <c r="A35" s="42" t="s">
        <v>3039</v>
      </c>
      <c r="B35" s="2" t="str">
        <f>IFERROR(INDEX($BD$54:$BD$258,MATCH($B$3,$AM$54:$AM$258,0)),"")</f>
        <v>vérifi</v>
      </c>
      <c r="C35" s="42" t="str">
        <f>IF($B35="","",IF(ISNUMBER(SEARCH($B35,$B$14)),"OK","MANQUE"))</f>
        <v>MANQUE</v>
      </c>
      <c r="D35" s="42">
        <f>IF($C35="OK",2,0)</f>
        <v>0</v>
      </c>
      <c r="E35" s="42"/>
      <c r="F35" s="42" t="s">
        <v>3040</v>
      </c>
      <c r="G35" s="3" t="str">
        <f>IFERROR(INDEX($BH$54:$BH$258,MATCH($B$3,$AM$54:$AM$258,0)),"")</f>
        <v>je ne sais pas</v>
      </c>
      <c r="H35" s="42" t="str">
        <f t="shared" ref="H35:H40" si="2">IF($G35="","",IF(ISNUMBER(SEARCH($G35,$B$14)),"ALERTE",""))</f>
        <v/>
      </c>
      <c r="I35" s="42">
        <f>IF($H35="ALERTE",2,0)</f>
        <v>0</v>
      </c>
      <c r="J35" s="42"/>
      <c r="K35" s="42"/>
      <c r="L35" s="3"/>
      <c r="M35" s="3"/>
      <c r="N35" s="42"/>
      <c r="BQ35" s="46">
        <v>1</v>
      </c>
    </row>
    <row r="36" spans="1:69" x14ac:dyDescent="0.25">
      <c r="A36" s="42" t="s">
        <v>3041</v>
      </c>
      <c r="B36" s="2" t="str">
        <f>IFERROR(INDEX($BE$54:$BE$258,MATCH($B$3,$AM$54:$AM$258,0)),"")</f>
        <v>verifi</v>
      </c>
      <c r="C36" s="42" t="str">
        <f>IF($B36="","",IF(ISNUMBER(SEARCH($B36,$B$14)),"OK","MANQUE"))</f>
        <v>MANQUE</v>
      </c>
      <c r="D36" s="42">
        <f>IF($C36="OK",2,0)</f>
        <v>0</v>
      </c>
      <c r="E36" s="42"/>
      <c r="F36" s="42" t="s">
        <v>3042</v>
      </c>
      <c r="G36" s="3" t="str">
        <f>IFERROR(INDEX($BI$54:$BI$258,MATCH($B$3,$AM$54:$AM$258,0)),"")</f>
        <v>rien</v>
      </c>
      <c r="H36" s="42" t="str">
        <f t="shared" si="2"/>
        <v/>
      </c>
      <c r="I36" s="42">
        <f>IF($H36="ALERTE",2,0)</f>
        <v>0</v>
      </c>
      <c r="J36" s="42"/>
      <c r="K36" s="42"/>
      <c r="L36" s="3"/>
      <c r="M36" s="3"/>
      <c r="N36" s="42"/>
      <c r="BQ36" s="46">
        <v>1</v>
      </c>
    </row>
    <row r="37" spans="1:69" x14ac:dyDescent="0.25">
      <c r="A37" s="42" t="s">
        <v>3043</v>
      </c>
      <c r="B37" s="2" t="str">
        <f>IFERROR(INDEX($BF$54:$BF$258,MATCH($B$3,$AM$54:$AM$258,0)),"")</f>
        <v>preuve</v>
      </c>
      <c r="C37" s="42" t="str">
        <f>IF($B37="","",IF(ISNUMBER(SEARCH($B37,$B$14)),"OK","MANQUE"))</f>
        <v>MANQUE</v>
      </c>
      <c r="D37" s="42">
        <f>IF($C37="OK",2,0)</f>
        <v>0</v>
      </c>
      <c r="E37" s="42"/>
      <c r="F37" s="42" t="s">
        <v>3044</v>
      </c>
      <c r="G37" s="3" t="str">
        <f>IFERROR(INDEX($BJ$54:$BJ$258,MATCH($B$3,$AM$54:$AM$258,0)),"")</f>
        <v>aucun</v>
      </c>
      <c r="H37" s="42" t="str">
        <f t="shared" si="2"/>
        <v/>
      </c>
      <c r="I37" s="42">
        <f>IF($H37="ALERTE",2,0)</f>
        <v>0</v>
      </c>
      <c r="J37" s="42"/>
      <c r="K37" s="42"/>
      <c r="L37" s="3"/>
      <c r="M37" s="3"/>
      <c r="N37" s="42"/>
      <c r="BQ37" s="46">
        <v>1</v>
      </c>
    </row>
    <row r="38" spans="1:69" x14ac:dyDescent="0.25">
      <c r="A38" s="42" t="s">
        <v>3045</v>
      </c>
      <c r="B38" s="2" t="str">
        <f>IFERROR(INDEX($BG$54:$BG$258,MATCH($B$3,$AM$54:$AM$258,0)),"")</f>
        <v>traç</v>
      </c>
      <c r="C38" s="42" t="str">
        <f>IF($B38="","",IF(ISNUMBER(SEARCH($B38,$B$14)),"OK","MANQUE"))</f>
        <v>MANQUE</v>
      </c>
      <c r="D38" s="42">
        <f>IF($C38="OK",2,0)</f>
        <v>0</v>
      </c>
      <c r="E38" s="42"/>
      <c r="F38" s="42" t="s">
        <v>3046</v>
      </c>
      <c r="G38" s="3" t="str">
        <f>IFERROR(INDEX($BK$54:$BK$258,MATCH($B$3,$AM$54:$AM$258,0)),"")</f>
        <v>sans vérifier</v>
      </c>
      <c r="H38" s="42" t="str">
        <f t="shared" si="2"/>
        <v/>
      </c>
      <c r="I38" s="42">
        <f>IF($H38="ALERTE",4,0)</f>
        <v>0</v>
      </c>
      <c r="J38" s="42"/>
      <c r="K38" s="42"/>
      <c r="L38" s="3"/>
      <c r="M38" s="3"/>
      <c r="N38" s="42"/>
      <c r="BQ38" s="46">
        <v>1</v>
      </c>
    </row>
    <row r="39" spans="1:69" x14ac:dyDescent="0.25">
      <c r="A39" s="42"/>
      <c r="C39" s="42"/>
      <c r="D39" s="42"/>
      <c r="E39" s="42"/>
      <c r="F39" s="42" t="s">
        <v>3047</v>
      </c>
      <c r="G39" s="3" t="str">
        <f>IFERROR(INDEX($BL$54:$BL$258,MATCH($B$3,$AM$54:$AM$258,0)),"")</f>
        <v>sans verifier</v>
      </c>
      <c r="H39" s="42" t="str">
        <f t="shared" si="2"/>
        <v/>
      </c>
      <c r="I39" s="42">
        <f>IF($H39="ALERTE",4,0)</f>
        <v>0</v>
      </c>
      <c r="J39" s="42"/>
      <c r="K39" s="42"/>
      <c r="L39" s="3"/>
      <c r="M39" s="3"/>
      <c r="N39" s="42"/>
      <c r="BQ39" s="46">
        <v>1</v>
      </c>
    </row>
    <row r="40" spans="1:69" x14ac:dyDescent="0.25">
      <c r="A40" s="42"/>
      <c r="C40" s="42"/>
      <c r="D40" s="42"/>
      <c r="E40" s="42"/>
      <c r="F40" s="42" t="s">
        <v>3048</v>
      </c>
      <c r="G40" s="3" t="str">
        <f>IFERROR(INDEX($BM$54:$BM$258,MATCH($B$3,$AM$54:$AM$258,0)),"")</f>
        <v>sans contrôle</v>
      </c>
      <c r="H40" s="42" t="str">
        <f t="shared" si="2"/>
        <v/>
      </c>
      <c r="I40" s="42">
        <f>IF($H40="ALERTE",4,0)</f>
        <v>0</v>
      </c>
      <c r="J40" s="42"/>
      <c r="K40" s="42"/>
      <c r="L40" s="3"/>
      <c r="M40" s="3"/>
      <c r="N40" s="42"/>
      <c r="BQ40" s="46">
        <v>1</v>
      </c>
    </row>
    <row r="41" spans="1:69" x14ac:dyDescent="0.25">
      <c r="A41" s="28"/>
      <c r="C41" s="28"/>
      <c r="D41" s="28"/>
      <c r="E41" s="28"/>
      <c r="F41" s="28"/>
      <c r="H41" s="28"/>
      <c r="I41" s="28"/>
      <c r="J41" s="28"/>
      <c r="K41" s="28"/>
      <c r="N41" s="28"/>
      <c r="BQ41" s="46">
        <v>1</v>
      </c>
    </row>
    <row r="42" spans="1:69" x14ac:dyDescent="0.25">
      <c r="A42" s="28"/>
      <c r="C42" s="28"/>
      <c r="D42" s="28"/>
      <c r="E42" s="28"/>
      <c r="F42" s="28"/>
      <c r="H42" s="28"/>
      <c r="I42" s="28"/>
      <c r="J42" s="28"/>
      <c r="K42" s="28"/>
      <c r="N42" s="28"/>
      <c r="BQ42" s="46">
        <v>1</v>
      </c>
    </row>
    <row r="43" spans="1:69" x14ac:dyDescent="0.25">
      <c r="A43" s="28"/>
      <c r="C43" s="28"/>
      <c r="D43" s="28"/>
      <c r="E43" s="28"/>
      <c r="F43" s="28"/>
      <c r="H43" s="28"/>
      <c r="I43" s="28"/>
      <c r="J43" s="28"/>
      <c r="K43" s="28"/>
      <c r="N43" s="28"/>
      <c r="BQ43" s="46">
        <v>1</v>
      </c>
    </row>
    <row r="44" spans="1:69" x14ac:dyDescent="0.25">
      <c r="A44" s="28"/>
      <c r="C44" s="28"/>
      <c r="D44" s="28"/>
      <c r="E44" s="28"/>
      <c r="F44" s="28"/>
      <c r="H44" s="28"/>
      <c r="I44" s="28"/>
      <c r="J44" s="28"/>
      <c r="K44" s="28"/>
      <c r="N44" s="28"/>
      <c r="BQ44" s="46">
        <v>1</v>
      </c>
    </row>
    <row r="45" spans="1:69" ht="27.95" customHeight="1" x14ac:dyDescent="0.25">
      <c r="A45" s="89" t="s">
        <v>3049</v>
      </c>
      <c r="B45" s="12"/>
      <c r="C45" s="40"/>
      <c r="D45" s="40"/>
      <c r="E45" s="40"/>
      <c r="F45" s="40"/>
      <c r="G45" s="12"/>
      <c r="H45" s="12"/>
      <c r="I45" s="12"/>
      <c r="J45" s="12"/>
      <c r="K45" s="40"/>
      <c r="L45" s="12"/>
      <c r="M45" s="12"/>
      <c r="N45" s="40"/>
      <c r="BQ45" s="46">
        <v>1</v>
      </c>
    </row>
    <row r="46" spans="1:69" ht="27.95" customHeight="1" x14ac:dyDescent="0.25">
      <c r="A46" s="43" t="s">
        <v>3050</v>
      </c>
      <c r="B46" s="92" t="s">
        <v>3051</v>
      </c>
      <c r="C46" s="6"/>
      <c r="D46" s="6"/>
      <c r="E46" s="6"/>
      <c r="F46" s="6"/>
      <c r="G46" s="6"/>
      <c r="H46" s="6"/>
      <c r="I46" s="6"/>
      <c r="J46" s="6"/>
      <c r="K46" s="6"/>
      <c r="L46" s="6"/>
      <c r="M46" s="6"/>
      <c r="N46" s="6"/>
      <c r="BQ46" s="46">
        <v>1</v>
      </c>
    </row>
    <row r="47" spans="1:69" ht="27.95" customHeight="1" x14ac:dyDescent="0.25">
      <c r="A47" s="43" t="s">
        <v>3052</v>
      </c>
      <c r="B47" s="92" t="s">
        <v>3053</v>
      </c>
      <c r="C47" s="6"/>
      <c r="D47" s="6"/>
      <c r="E47" s="6"/>
      <c r="F47" s="6"/>
      <c r="G47" s="6"/>
      <c r="H47" s="6"/>
      <c r="I47" s="6"/>
      <c r="J47" s="6"/>
      <c r="K47" s="6"/>
      <c r="L47" s="6"/>
      <c r="M47" s="6"/>
      <c r="N47" s="6"/>
      <c r="BQ47" s="46">
        <v>1</v>
      </c>
    </row>
    <row r="48" spans="1:69" ht="27.95" customHeight="1" x14ac:dyDescent="0.25">
      <c r="A48" s="43" t="s">
        <v>3054</v>
      </c>
      <c r="B48" s="92" t="s">
        <v>3055</v>
      </c>
      <c r="C48" s="6"/>
      <c r="D48" s="6"/>
      <c r="E48" s="6"/>
      <c r="F48" s="6"/>
      <c r="G48" s="6"/>
      <c r="H48" s="6"/>
      <c r="I48" s="6"/>
      <c r="J48" s="6"/>
      <c r="K48" s="6"/>
      <c r="L48" s="6"/>
      <c r="M48" s="6"/>
      <c r="N48" s="6"/>
      <c r="BQ48" s="46">
        <v>1</v>
      </c>
    </row>
    <row r="49" spans="1:69" ht="27.95" customHeight="1" x14ac:dyDescent="0.25">
      <c r="A49" s="43" t="s">
        <v>3056</v>
      </c>
      <c r="B49" s="92" t="s">
        <v>3057</v>
      </c>
      <c r="C49" s="6"/>
      <c r="D49" s="6"/>
      <c r="E49" s="6"/>
      <c r="F49" s="6"/>
      <c r="G49" s="6"/>
      <c r="H49" s="6"/>
      <c r="I49" s="6"/>
      <c r="J49" s="6"/>
      <c r="K49" s="6"/>
      <c r="L49" s="6"/>
      <c r="M49" s="6"/>
      <c r="N49" s="6"/>
      <c r="BQ49" s="46">
        <v>1</v>
      </c>
    </row>
    <row r="50" spans="1:69" x14ac:dyDescent="0.25">
      <c r="BQ50" s="46">
        <v>1</v>
      </c>
    </row>
    <row r="51" spans="1:69" x14ac:dyDescent="0.25">
      <c r="BQ51" s="46">
        <v>1</v>
      </c>
    </row>
    <row r="52" spans="1:69" x14ac:dyDescent="0.25">
      <c r="BQ52" s="46">
        <v>1</v>
      </c>
    </row>
    <row r="53" spans="1:69" ht="31.5" x14ac:dyDescent="0.25">
      <c r="A53" s="44" t="s">
        <v>20</v>
      </c>
      <c r="B53" s="44" t="s">
        <v>21</v>
      </c>
      <c r="C53" s="44" t="s">
        <v>22</v>
      </c>
      <c r="D53" s="44" t="s">
        <v>23</v>
      </c>
      <c r="E53" s="44" t="s">
        <v>0</v>
      </c>
      <c r="F53" s="44" t="s">
        <v>24</v>
      </c>
      <c r="G53" s="44" t="s">
        <v>25</v>
      </c>
      <c r="H53" s="44" t="s">
        <v>1</v>
      </c>
      <c r="I53" s="44" t="s">
        <v>26</v>
      </c>
      <c r="J53" s="44" t="s">
        <v>27</v>
      </c>
      <c r="K53" s="44" t="s">
        <v>2</v>
      </c>
      <c r="L53" s="44" t="s">
        <v>3</v>
      </c>
      <c r="M53" s="44" t="s">
        <v>28</v>
      </c>
      <c r="N53" s="44" t="s">
        <v>4</v>
      </c>
      <c r="O53" s="44" t="s">
        <v>5</v>
      </c>
      <c r="P53" s="44" t="s">
        <v>29</v>
      </c>
      <c r="Q53" s="44" t="s">
        <v>30</v>
      </c>
      <c r="R53" s="44" t="s">
        <v>31</v>
      </c>
      <c r="S53" s="44" t="s">
        <v>32</v>
      </c>
      <c r="T53" s="44" t="s">
        <v>6</v>
      </c>
      <c r="U53" s="44" t="s">
        <v>7</v>
      </c>
      <c r="V53" s="44" t="s">
        <v>33</v>
      </c>
      <c r="W53" s="44" t="s">
        <v>34</v>
      </c>
      <c r="X53" s="44" t="s">
        <v>35</v>
      </c>
      <c r="Y53" s="44" t="s">
        <v>36</v>
      </c>
      <c r="Z53" s="44" t="s">
        <v>37</v>
      </c>
      <c r="AA53" s="44" t="s">
        <v>38</v>
      </c>
      <c r="AB53" s="44" t="s">
        <v>39</v>
      </c>
      <c r="AC53" s="44" t="s">
        <v>40</v>
      </c>
      <c r="AD53" s="44" t="s">
        <v>16</v>
      </c>
      <c r="AE53" s="44" t="s">
        <v>41</v>
      </c>
      <c r="AF53" s="44" t="s">
        <v>42</v>
      </c>
      <c r="AG53" s="44" t="s">
        <v>43</v>
      </c>
      <c r="AH53" s="44" t="s">
        <v>44</v>
      </c>
      <c r="AI53" s="44" t="s">
        <v>17</v>
      </c>
      <c r="AJ53" s="44" t="s">
        <v>45</v>
      </c>
      <c r="AK53" s="44" t="s">
        <v>46</v>
      </c>
      <c r="AL53" s="3"/>
      <c r="AM53" s="13" t="s">
        <v>20</v>
      </c>
      <c r="AN53" s="13" t="s">
        <v>3058</v>
      </c>
      <c r="AO53" s="13" t="s">
        <v>3059</v>
      </c>
      <c r="AP53" s="13" t="s">
        <v>3060</v>
      </c>
      <c r="AQ53" s="13" t="s">
        <v>3061</v>
      </c>
      <c r="AR53" s="13" t="s">
        <v>3062</v>
      </c>
      <c r="AS53" s="13" t="s">
        <v>3063</v>
      </c>
      <c r="AT53" s="13" t="s">
        <v>3064</v>
      </c>
      <c r="AU53" s="13" t="s">
        <v>3065</v>
      </c>
      <c r="AV53" s="13" t="s">
        <v>3066</v>
      </c>
      <c r="AW53" s="13" t="s">
        <v>3067</v>
      </c>
      <c r="AX53" s="13" t="s">
        <v>3068</v>
      </c>
      <c r="AY53" s="13" t="s">
        <v>3069</v>
      </c>
      <c r="AZ53" s="13" t="s">
        <v>3070</v>
      </c>
      <c r="BA53" s="13" t="s">
        <v>3071</v>
      </c>
      <c r="BB53" s="13" t="s">
        <v>3072</v>
      </c>
      <c r="BC53" s="13" t="s">
        <v>3073</v>
      </c>
      <c r="BD53" s="13" t="s">
        <v>3074</v>
      </c>
      <c r="BE53" s="13" t="s">
        <v>3075</v>
      </c>
      <c r="BF53" s="13" t="s">
        <v>3076</v>
      </c>
      <c r="BG53" s="13" t="s">
        <v>3077</v>
      </c>
      <c r="BH53" s="13" t="s">
        <v>3078</v>
      </c>
      <c r="BI53" s="13" t="s">
        <v>3079</v>
      </c>
      <c r="BJ53" s="13" t="s">
        <v>3080</v>
      </c>
      <c r="BK53" s="13" t="s">
        <v>3081</v>
      </c>
      <c r="BL53" s="13" t="s">
        <v>3082</v>
      </c>
      <c r="BM53" s="13" t="s">
        <v>3083</v>
      </c>
      <c r="BN53" s="13" t="s">
        <v>3084</v>
      </c>
      <c r="BO53" s="13" t="s">
        <v>3085</v>
      </c>
      <c r="BQ53" s="46">
        <v>1</v>
      </c>
    </row>
    <row r="54" spans="1:69" ht="60" x14ac:dyDescent="0.25">
      <c r="A54" s="45">
        <v>1</v>
      </c>
      <c r="B54" s="3" t="s">
        <v>9</v>
      </c>
      <c r="C54" s="3" t="s">
        <v>47</v>
      </c>
      <c r="D54" s="3" t="s">
        <v>48</v>
      </c>
      <c r="E54" s="3" t="s">
        <v>49</v>
      </c>
      <c r="F54" s="3" t="s">
        <v>50</v>
      </c>
      <c r="G54" s="3" t="s">
        <v>51</v>
      </c>
      <c r="H54" s="3" t="s">
        <v>52</v>
      </c>
      <c r="I54" s="3" t="s">
        <v>53</v>
      </c>
      <c r="J54" s="3" t="s">
        <v>54</v>
      </c>
      <c r="K54" s="3" t="s">
        <v>55</v>
      </c>
      <c r="L54" s="3" t="s">
        <v>56</v>
      </c>
      <c r="M54" s="3" t="s">
        <v>57</v>
      </c>
      <c r="N54" s="3" t="s">
        <v>9</v>
      </c>
      <c r="O54" s="3" t="s">
        <v>58</v>
      </c>
      <c r="P54" s="3" t="s">
        <v>59</v>
      </c>
      <c r="Q54" s="3" t="s">
        <v>60</v>
      </c>
      <c r="R54" s="3">
        <v>1</v>
      </c>
      <c r="S54" s="3" t="s">
        <v>61</v>
      </c>
      <c r="T54" s="3">
        <v>10</v>
      </c>
      <c r="U54" s="3">
        <v>13</v>
      </c>
      <c r="V54" s="3" t="s">
        <v>62</v>
      </c>
      <c r="W54" s="3" t="s">
        <v>63</v>
      </c>
      <c r="X54" s="3" t="s">
        <v>64</v>
      </c>
      <c r="Y54" s="3" t="s">
        <v>65</v>
      </c>
      <c r="Z54" s="3" t="s">
        <v>66</v>
      </c>
      <c r="AA54" s="3" t="s">
        <v>67</v>
      </c>
      <c r="AB54" s="3" t="s">
        <v>68</v>
      </c>
      <c r="AC54" s="3" t="s">
        <v>69</v>
      </c>
      <c r="AD54" s="3" t="s">
        <v>3717</v>
      </c>
      <c r="AE54" s="3" t="s">
        <v>70</v>
      </c>
      <c r="AF54" s="3" t="s">
        <v>71</v>
      </c>
      <c r="AG54" s="3" t="s">
        <v>72</v>
      </c>
      <c r="AH54" s="3" t="s">
        <v>73</v>
      </c>
      <c r="AI54" s="3" t="s">
        <v>74</v>
      </c>
      <c r="AJ54" s="3" t="s">
        <v>75</v>
      </c>
      <c r="AK54" s="3" t="s">
        <v>76</v>
      </c>
      <c r="AL54" s="3"/>
      <c r="AM54" s="3">
        <v>1</v>
      </c>
      <c r="AN54" s="3" t="s">
        <v>47</v>
      </c>
      <c r="AO54" s="3" t="s">
        <v>3086</v>
      </c>
      <c r="AP54" s="3" t="s">
        <v>3087</v>
      </c>
      <c r="AQ54" s="3" t="s">
        <v>3088</v>
      </c>
      <c r="AR54" s="3" t="s">
        <v>3089</v>
      </c>
      <c r="AS54" s="3" t="s">
        <v>3090</v>
      </c>
      <c r="AT54" s="3" t="s">
        <v>3091</v>
      </c>
      <c r="AU54" s="3" t="s">
        <v>3092</v>
      </c>
      <c r="AV54" s="3" t="s">
        <v>3093</v>
      </c>
      <c r="AW54" s="3" t="s">
        <v>3094</v>
      </c>
      <c r="AX54" s="3" t="s">
        <v>3095</v>
      </c>
      <c r="AY54" s="3" t="s">
        <v>3090</v>
      </c>
      <c r="AZ54" s="3" t="s">
        <v>3096</v>
      </c>
      <c r="BA54" s="3" t="s">
        <v>3097</v>
      </c>
      <c r="BB54" s="3" t="s">
        <v>3098</v>
      </c>
      <c r="BC54" s="3" t="s">
        <v>3099</v>
      </c>
      <c r="BD54" s="3" t="s">
        <v>3100</v>
      </c>
      <c r="BE54" s="3" t="s">
        <v>3101</v>
      </c>
      <c r="BF54" s="3" t="s">
        <v>3102</v>
      </c>
      <c r="BG54" s="3" t="s">
        <v>3103</v>
      </c>
      <c r="BH54" s="3" t="s">
        <v>3104</v>
      </c>
      <c r="BI54" s="3" t="s">
        <v>3105</v>
      </c>
      <c r="BJ54" s="3" t="s">
        <v>3106</v>
      </c>
      <c r="BK54" s="3" t="s">
        <v>3107</v>
      </c>
      <c r="BL54" s="3" t="s">
        <v>3108</v>
      </c>
      <c r="BM54" s="3" t="s">
        <v>3109</v>
      </c>
      <c r="BN54" s="3" t="s">
        <v>9</v>
      </c>
      <c r="BO54" s="3" t="s">
        <v>47</v>
      </c>
      <c r="BQ54" s="46">
        <v>1</v>
      </c>
    </row>
    <row r="55" spans="1:69" ht="75" x14ac:dyDescent="0.25">
      <c r="A55" s="45">
        <v>2</v>
      </c>
      <c r="B55" s="3" t="s">
        <v>9</v>
      </c>
      <c r="C55" s="3" t="s">
        <v>77</v>
      </c>
      <c r="D55" s="3" t="s">
        <v>78</v>
      </c>
      <c r="E55" s="3" t="s">
        <v>79</v>
      </c>
      <c r="F55" s="3" t="s">
        <v>80</v>
      </c>
      <c r="G55" s="3" t="s">
        <v>81</v>
      </c>
      <c r="H55" s="3" t="s">
        <v>82</v>
      </c>
      <c r="I55" s="3" t="s">
        <v>53</v>
      </c>
      <c r="J55" s="3" t="s">
        <v>54</v>
      </c>
      <c r="K55" s="3" t="s">
        <v>83</v>
      </c>
      <c r="L55" s="3" t="s">
        <v>84</v>
      </c>
      <c r="M55" s="3" t="s">
        <v>85</v>
      </c>
      <c r="N55" s="3" t="s">
        <v>9</v>
      </c>
      <c r="O55" s="3" t="s">
        <v>58</v>
      </c>
      <c r="P55" s="3" t="s">
        <v>59</v>
      </c>
      <c r="Q55" s="3" t="s">
        <v>86</v>
      </c>
      <c r="R55" s="3">
        <v>2</v>
      </c>
      <c r="S55" s="3" t="s">
        <v>87</v>
      </c>
      <c r="T55" s="3">
        <v>12</v>
      </c>
      <c r="U55" s="3">
        <v>15</v>
      </c>
      <c r="V55" s="3" t="s">
        <v>88</v>
      </c>
      <c r="W55" s="3" t="s">
        <v>63</v>
      </c>
      <c r="X55" s="3" t="s">
        <v>89</v>
      </c>
      <c r="Y55" s="3" t="s">
        <v>65</v>
      </c>
      <c r="Z55" s="3" t="s">
        <v>66</v>
      </c>
      <c r="AA55" s="3" t="s">
        <v>67</v>
      </c>
      <c r="AB55" s="3" t="s">
        <v>68</v>
      </c>
      <c r="AC55" s="3" t="s">
        <v>90</v>
      </c>
      <c r="AD55" s="3" t="s">
        <v>3718</v>
      </c>
      <c r="AE55" s="3" t="s">
        <v>70</v>
      </c>
      <c r="AF55" s="3" t="s">
        <v>71</v>
      </c>
      <c r="AG55" s="3" t="s">
        <v>91</v>
      </c>
      <c r="AH55" s="3" t="s">
        <v>92</v>
      </c>
      <c r="AI55" s="3" t="s">
        <v>74</v>
      </c>
      <c r="AJ55" s="3" t="s">
        <v>75</v>
      </c>
      <c r="AK55" s="3" t="s">
        <v>76</v>
      </c>
      <c r="AL55" s="3"/>
      <c r="AM55" s="3">
        <v>2</v>
      </c>
      <c r="AN55" s="3" t="s">
        <v>77</v>
      </c>
      <c r="AO55" s="3" t="s">
        <v>3087</v>
      </c>
      <c r="AP55" s="3" t="s">
        <v>3090</v>
      </c>
      <c r="AQ55" s="3" t="s">
        <v>3110</v>
      </c>
      <c r="AR55" s="3" t="s">
        <v>3099</v>
      </c>
      <c r="AS55" s="3" t="s">
        <v>3111</v>
      </c>
      <c r="AT55" s="3" t="s">
        <v>3095</v>
      </c>
      <c r="AU55" s="3"/>
      <c r="AV55" s="3" t="s">
        <v>3093</v>
      </c>
      <c r="AW55" s="3" t="s">
        <v>3094</v>
      </c>
      <c r="AX55" s="3" t="s">
        <v>3095</v>
      </c>
      <c r="AY55" s="3" t="s">
        <v>3090</v>
      </c>
      <c r="AZ55" s="3" t="s">
        <v>3096</v>
      </c>
      <c r="BA55" s="3" t="s">
        <v>3097</v>
      </c>
      <c r="BB55" s="3" t="s">
        <v>3098</v>
      </c>
      <c r="BC55" s="3" t="s">
        <v>3099</v>
      </c>
      <c r="BD55" s="3" t="s">
        <v>3100</v>
      </c>
      <c r="BE55" s="3" t="s">
        <v>3101</v>
      </c>
      <c r="BF55" s="3" t="s">
        <v>3102</v>
      </c>
      <c r="BG55" s="3" t="s">
        <v>3103</v>
      </c>
      <c r="BH55" s="3" t="s">
        <v>3104</v>
      </c>
      <c r="BI55" s="3" t="s">
        <v>3105</v>
      </c>
      <c r="BJ55" s="3" t="s">
        <v>3106</v>
      </c>
      <c r="BK55" s="3" t="s">
        <v>3107</v>
      </c>
      <c r="BL55" s="3" t="s">
        <v>3108</v>
      </c>
      <c r="BM55" s="3" t="s">
        <v>3109</v>
      </c>
      <c r="BN55" s="3" t="s">
        <v>9</v>
      </c>
      <c r="BO55" s="3" t="s">
        <v>77</v>
      </c>
      <c r="BQ55" s="46">
        <v>1</v>
      </c>
    </row>
    <row r="56" spans="1:69" ht="60" x14ac:dyDescent="0.25">
      <c r="A56" s="45">
        <v>3</v>
      </c>
      <c r="B56" s="3" t="s">
        <v>9</v>
      </c>
      <c r="C56" s="3" t="s">
        <v>93</v>
      </c>
      <c r="D56" s="3" t="s">
        <v>48</v>
      </c>
      <c r="E56" s="3" t="s">
        <v>94</v>
      </c>
      <c r="F56" s="3" t="s">
        <v>95</v>
      </c>
      <c r="G56" s="3" t="s">
        <v>96</v>
      </c>
      <c r="H56" s="3" t="s">
        <v>97</v>
      </c>
      <c r="I56" s="3" t="s">
        <v>53</v>
      </c>
      <c r="J56" s="3" t="s">
        <v>54</v>
      </c>
      <c r="K56" s="3" t="s">
        <v>98</v>
      </c>
      <c r="L56" s="3" t="s">
        <v>99</v>
      </c>
      <c r="M56" s="3" t="s">
        <v>100</v>
      </c>
      <c r="N56" s="3" t="s">
        <v>9</v>
      </c>
      <c r="O56" s="3" t="s">
        <v>58</v>
      </c>
      <c r="P56" s="3" t="s">
        <v>59</v>
      </c>
      <c r="Q56" s="3" t="s">
        <v>101</v>
      </c>
      <c r="R56" s="3">
        <v>1</v>
      </c>
      <c r="S56" s="3" t="s">
        <v>61</v>
      </c>
      <c r="T56" s="3">
        <v>10</v>
      </c>
      <c r="U56" s="3">
        <v>13</v>
      </c>
      <c r="V56" s="3" t="s">
        <v>102</v>
      </c>
      <c r="W56" s="3" t="s">
        <v>63</v>
      </c>
      <c r="X56" s="3" t="s">
        <v>103</v>
      </c>
      <c r="Y56" s="3" t="s">
        <v>65</v>
      </c>
      <c r="Z56" s="3" t="s">
        <v>66</v>
      </c>
      <c r="AA56" s="3" t="s">
        <v>67</v>
      </c>
      <c r="AB56" s="3" t="s">
        <v>68</v>
      </c>
      <c r="AC56" s="3" t="s">
        <v>104</v>
      </c>
      <c r="AD56" s="3" t="s">
        <v>3719</v>
      </c>
      <c r="AE56" s="3" t="s">
        <v>70</v>
      </c>
      <c r="AF56" s="3" t="s">
        <v>71</v>
      </c>
      <c r="AG56" s="3" t="s">
        <v>105</v>
      </c>
      <c r="AH56" s="3" t="s">
        <v>106</v>
      </c>
      <c r="AI56" s="3" t="s">
        <v>74</v>
      </c>
      <c r="AJ56" s="3" t="s">
        <v>75</v>
      </c>
      <c r="AK56" s="3" t="s">
        <v>76</v>
      </c>
      <c r="AL56" s="3"/>
      <c r="AM56" s="3">
        <v>3</v>
      </c>
      <c r="AN56" s="3" t="s">
        <v>93</v>
      </c>
      <c r="AO56" s="3" t="s">
        <v>3112</v>
      </c>
      <c r="AP56" s="3" t="s">
        <v>3113</v>
      </c>
      <c r="AQ56" s="3" t="s">
        <v>3114</v>
      </c>
      <c r="AR56" s="3" t="s">
        <v>3115</v>
      </c>
      <c r="AS56" s="3" t="s">
        <v>3116</v>
      </c>
      <c r="AT56" s="3" t="s">
        <v>3117</v>
      </c>
      <c r="AU56" s="3" t="s">
        <v>3118</v>
      </c>
      <c r="AV56" s="3" t="s">
        <v>3093</v>
      </c>
      <c r="AW56" s="3" t="s">
        <v>3094</v>
      </c>
      <c r="AX56" s="3" t="s">
        <v>3095</v>
      </c>
      <c r="AY56" s="3" t="s">
        <v>3090</v>
      </c>
      <c r="AZ56" s="3" t="s">
        <v>3096</v>
      </c>
      <c r="BA56" s="3" t="s">
        <v>3097</v>
      </c>
      <c r="BB56" s="3" t="s">
        <v>3098</v>
      </c>
      <c r="BC56" s="3" t="s">
        <v>3099</v>
      </c>
      <c r="BD56" s="3" t="s">
        <v>3100</v>
      </c>
      <c r="BE56" s="3" t="s">
        <v>3101</v>
      </c>
      <c r="BF56" s="3" t="s">
        <v>3102</v>
      </c>
      <c r="BG56" s="3" t="s">
        <v>3103</v>
      </c>
      <c r="BH56" s="3" t="s">
        <v>3104</v>
      </c>
      <c r="BI56" s="3" t="s">
        <v>3105</v>
      </c>
      <c r="BJ56" s="3" t="s">
        <v>3106</v>
      </c>
      <c r="BK56" s="3" t="s">
        <v>3107</v>
      </c>
      <c r="BL56" s="3" t="s">
        <v>3108</v>
      </c>
      <c r="BM56" s="3" t="s">
        <v>3109</v>
      </c>
      <c r="BN56" s="3" t="s">
        <v>9</v>
      </c>
      <c r="BO56" s="3" t="s">
        <v>93</v>
      </c>
      <c r="BQ56" s="46">
        <v>1</v>
      </c>
    </row>
    <row r="57" spans="1:69" ht="60" x14ac:dyDescent="0.25">
      <c r="A57" s="45">
        <v>4</v>
      </c>
      <c r="B57" s="3" t="s">
        <v>9</v>
      </c>
      <c r="C57" s="3" t="s">
        <v>107</v>
      </c>
      <c r="D57" s="3" t="s">
        <v>108</v>
      </c>
      <c r="E57" s="3" t="s">
        <v>109</v>
      </c>
      <c r="F57" s="3" t="s">
        <v>110</v>
      </c>
      <c r="G57" s="3" t="s">
        <v>111</v>
      </c>
      <c r="H57" s="3" t="s">
        <v>112</v>
      </c>
      <c r="I57" s="3" t="s">
        <v>53</v>
      </c>
      <c r="J57" s="3" t="s">
        <v>54</v>
      </c>
      <c r="K57" s="3" t="s">
        <v>113</v>
      </c>
      <c r="L57" s="3" t="s">
        <v>114</v>
      </c>
      <c r="M57" s="3" t="s">
        <v>115</v>
      </c>
      <c r="N57" s="3" t="s">
        <v>9</v>
      </c>
      <c r="O57" s="3" t="s">
        <v>58</v>
      </c>
      <c r="P57" s="3" t="s">
        <v>59</v>
      </c>
      <c r="Q57" s="3" t="s">
        <v>116</v>
      </c>
      <c r="R57" s="3">
        <v>3</v>
      </c>
      <c r="S57" s="3" t="s">
        <v>117</v>
      </c>
      <c r="T57" s="3">
        <v>13</v>
      </c>
      <c r="U57" s="3">
        <v>17</v>
      </c>
      <c r="V57" s="3" t="s">
        <v>118</v>
      </c>
      <c r="W57" s="3" t="s">
        <v>119</v>
      </c>
      <c r="X57" s="3" t="s">
        <v>120</v>
      </c>
      <c r="Y57" s="3" t="s">
        <v>65</v>
      </c>
      <c r="Z57" s="3" t="s">
        <v>66</v>
      </c>
      <c r="AA57" s="3" t="s">
        <v>67</v>
      </c>
      <c r="AB57" s="3" t="s">
        <v>68</v>
      </c>
      <c r="AC57" s="3" t="s">
        <v>121</v>
      </c>
      <c r="AD57" s="3" t="s">
        <v>3720</v>
      </c>
      <c r="AE57" s="3" t="s">
        <v>70</v>
      </c>
      <c r="AF57" s="3" t="s">
        <v>71</v>
      </c>
      <c r="AG57" s="3" t="s">
        <v>122</v>
      </c>
      <c r="AH57" s="3" t="s">
        <v>123</v>
      </c>
      <c r="AI57" s="3" t="s">
        <v>74</v>
      </c>
      <c r="AJ57" s="3" t="s">
        <v>75</v>
      </c>
      <c r="AK57" s="3" t="s">
        <v>76</v>
      </c>
      <c r="AL57" s="3"/>
      <c r="AM57" s="3">
        <v>4</v>
      </c>
      <c r="AN57" s="3" t="s">
        <v>107</v>
      </c>
      <c r="AO57" s="3" t="s">
        <v>3119</v>
      </c>
      <c r="AP57" s="3" t="s">
        <v>3120</v>
      </c>
      <c r="AQ57" s="3" t="s">
        <v>3121</v>
      </c>
      <c r="AR57" s="3" t="s">
        <v>3116</v>
      </c>
      <c r="AS57" s="3" t="s">
        <v>3122</v>
      </c>
      <c r="AT57" s="3" t="s">
        <v>3123</v>
      </c>
      <c r="AU57" s="3" t="s">
        <v>3124</v>
      </c>
      <c r="AV57" s="3" t="s">
        <v>3093</v>
      </c>
      <c r="AW57" s="3" t="s">
        <v>3094</v>
      </c>
      <c r="AX57" s="3" t="s">
        <v>3095</v>
      </c>
      <c r="AY57" s="3" t="s">
        <v>3090</v>
      </c>
      <c r="AZ57" s="3" t="s">
        <v>3096</v>
      </c>
      <c r="BA57" s="3" t="s">
        <v>3097</v>
      </c>
      <c r="BB57" s="3" t="s">
        <v>3098</v>
      </c>
      <c r="BC57" s="3" t="s">
        <v>3099</v>
      </c>
      <c r="BD57" s="3" t="s">
        <v>3100</v>
      </c>
      <c r="BE57" s="3" t="s">
        <v>3101</v>
      </c>
      <c r="BF57" s="3" t="s">
        <v>3102</v>
      </c>
      <c r="BG57" s="3" t="s">
        <v>3103</v>
      </c>
      <c r="BH57" s="3" t="s">
        <v>3104</v>
      </c>
      <c r="BI57" s="3" t="s">
        <v>3105</v>
      </c>
      <c r="BJ57" s="3" t="s">
        <v>3106</v>
      </c>
      <c r="BK57" s="3" t="s">
        <v>3107</v>
      </c>
      <c r="BL57" s="3" t="s">
        <v>3108</v>
      </c>
      <c r="BM57" s="3" t="s">
        <v>3109</v>
      </c>
      <c r="BN57" s="3" t="s">
        <v>9</v>
      </c>
      <c r="BO57" s="3" t="s">
        <v>107</v>
      </c>
      <c r="BQ57" s="46">
        <v>1</v>
      </c>
    </row>
    <row r="58" spans="1:69" ht="75" x14ac:dyDescent="0.25">
      <c r="A58" s="45">
        <v>5</v>
      </c>
      <c r="B58" s="3" t="s">
        <v>9</v>
      </c>
      <c r="C58" s="3" t="s">
        <v>124</v>
      </c>
      <c r="D58" s="3" t="s">
        <v>48</v>
      </c>
      <c r="E58" s="3" t="s">
        <v>125</v>
      </c>
      <c r="F58" s="3" t="s">
        <v>126</v>
      </c>
      <c r="G58" s="3" t="s">
        <v>127</v>
      </c>
      <c r="H58" s="3" t="s">
        <v>128</v>
      </c>
      <c r="I58" s="3" t="s">
        <v>53</v>
      </c>
      <c r="J58" s="3" t="s">
        <v>54</v>
      </c>
      <c r="K58" s="3" t="s">
        <v>129</v>
      </c>
      <c r="L58" s="3" t="s">
        <v>130</v>
      </c>
      <c r="M58" s="3" t="s">
        <v>131</v>
      </c>
      <c r="N58" s="3" t="s">
        <v>9</v>
      </c>
      <c r="O58" s="3" t="s">
        <v>58</v>
      </c>
      <c r="P58" s="3" t="s">
        <v>59</v>
      </c>
      <c r="Q58" s="3" t="s">
        <v>132</v>
      </c>
      <c r="R58" s="3">
        <v>1</v>
      </c>
      <c r="S58" s="3" t="s">
        <v>61</v>
      </c>
      <c r="T58" s="3">
        <v>10</v>
      </c>
      <c r="U58" s="3">
        <v>13</v>
      </c>
      <c r="V58" s="3" t="s">
        <v>133</v>
      </c>
      <c r="W58" s="3" t="s">
        <v>63</v>
      </c>
      <c r="X58" s="3" t="s">
        <v>134</v>
      </c>
      <c r="Y58" s="3" t="s">
        <v>65</v>
      </c>
      <c r="Z58" s="3" t="s">
        <v>66</v>
      </c>
      <c r="AA58" s="3" t="s">
        <v>67</v>
      </c>
      <c r="AB58" s="3" t="s">
        <v>68</v>
      </c>
      <c r="AC58" s="3" t="s">
        <v>135</v>
      </c>
      <c r="AD58" s="3" t="s">
        <v>3721</v>
      </c>
      <c r="AE58" s="3" t="s">
        <v>70</v>
      </c>
      <c r="AF58" s="3" t="s">
        <v>71</v>
      </c>
      <c r="AG58" s="3" t="s">
        <v>136</v>
      </c>
      <c r="AH58" s="3" t="s">
        <v>137</v>
      </c>
      <c r="AI58" s="3" t="s">
        <v>74</v>
      </c>
      <c r="AJ58" s="3" t="s">
        <v>75</v>
      </c>
      <c r="AK58" s="3" t="s">
        <v>76</v>
      </c>
      <c r="AL58" s="3"/>
      <c r="AM58" s="3">
        <v>5</v>
      </c>
      <c r="AN58" s="3" t="s">
        <v>124</v>
      </c>
      <c r="AO58" s="3" t="s">
        <v>3125</v>
      </c>
      <c r="AP58" s="3" t="s">
        <v>3126</v>
      </c>
      <c r="AQ58" s="3" t="s">
        <v>3127</v>
      </c>
      <c r="AR58" s="3" t="s">
        <v>3128</v>
      </c>
      <c r="AS58" s="3" t="s">
        <v>3129</v>
      </c>
      <c r="AT58" s="3" t="s">
        <v>3095</v>
      </c>
      <c r="AU58" s="3"/>
      <c r="AV58" s="3" t="s">
        <v>3093</v>
      </c>
      <c r="AW58" s="3" t="s">
        <v>3094</v>
      </c>
      <c r="AX58" s="3" t="s">
        <v>3095</v>
      </c>
      <c r="AY58" s="3" t="s">
        <v>3090</v>
      </c>
      <c r="AZ58" s="3" t="s">
        <v>3096</v>
      </c>
      <c r="BA58" s="3" t="s">
        <v>3097</v>
      </c>
      <c r="BB58" s="3" t="s">
        <v>3098</v>
      </c>
      <c r="BC58" s="3" t="s">
        <v>3099</v>
      </c>
      <c r="BD58" s="3" t="s">
        <v>3100</v>
      </c>
      <c r="BE58" s="3" t="s">
        <v>3101</v>
      </c>
      <c r="BF58" s="3" t="s">
        <v>3102</v>
      </c>
      <c r="BG58" s="3" t="s">
        <v>3103</v>
      </c>
      <c r="BH58" s="3" t="s">
        <v>3104</v>
      </c>
      <c r="BI58" s="3" t="s">
        <v>3105</v>
      </c>
      <c r="BJ58" s="3" t="s">
        <v>3106</v>
      </c>
      <c r="BK58" s="3" t="s">
        <v>3107</v>
      </c>
      <c r="BL58" s="3" t="s">
        <v>3108</v>
      </c>
      <c r="BM58" s="3" t="s">
        <v>3109</v>
      </c>
      <c r="BN58" s="3" t="s">
        <v>9</v>
      </c>
      <c r="BO58" s="3" t="s">
        <v>124</v>
      </c>
      <c r="BQ58" s="46">
        <v>1</v>
      </c>
    </row>
    <row r="59" spans="1:69" ht="75" x14ac:dyDescent="0.25">
      <c r="A59" s="45">
        <v>6</v>
      </c>
      <c r="B59" s="3" t="s">
        <v>9</v>
      </c>
      <c r="C59" s="3" t="s">
        <v>138</v>
      </c>
      <c r="D59" s="3" t="s">
        <v>78</v>
      </c>
      <c r="E59" s="3" t="s">
        <v>139</v>
      </c>
      <c r="F59" s="3" t="s">
        <v>140</v>
      </c>
      <c r="G59" s="3" t="s">
        <v>141</v>
      </c>
      <c r="H59" s="3" t="s">
        <v>142</v>
      </c>
      <c r="I59" s="3" t="s">
        <v>53</v>
      </c>
      <c r="J59" s="3" t="s">
        <v>54</v>
      </c>
      <c r="K59" s="3" t="s">
        <v>143</v>
      </c>
      <c r="L59" s="3" t="s">
        <v>144</v>
      </c>
      <c r="M59" s="3" t="s">
        <v>145</v>
      </c>
      <c r="N59" s="3" t="s">
        <v>9</v>
      </c>
      <c r="O59" s="3" t="s">
        <v>58</v>
      </c>
      <c r="P59" s="3" t="s">
        <v>59</v>
      </c>
      <c r="Q59" s="3" t="s">
        <v>146</v>
      </c>
      <c r="R59" s="3">
        <v>2</v>
      </c>
      <c r="S59" s="3" t="s">
        <v>87</v>
      </c>
      <c r="T59" s="3">
        <v>12</v>
      </c>
      <c r="U59" s="3">
        <v>15</v>
      </c>
      <c r="V59" s="3" t="s">
        <v>147</v>
      </c>
      <c r="W59" s="3" t="s">
        <v>148</v>
      </c>
      <c r="X59" s="3" t="s">
        <v>149</v>
      </c>
      <c r="Y59" s="3" t="s">
        <v>65</v>
      </c>
      <c r="Z59" s="3" t="s">
        <v>66</v>
      </c>
      <c r="AA59" s="3" t="s">
        <v>67</v>
      </c>
      <c r="AB59" s="3" t="s">
        <v>68</v>
      </c>
      <c r="AC59" s="3" t="s">
        <v>150</v>
      </c>
      <c r="AD59" s="3" t="s">
        <v>3722</v>
      </c>
      <c r="AE59" s="3" t="s">
        <v>70</v>
      </c>
      <c r="AF59" s="3" t="s">
        <v>71</v>
      </c>
      <c r="AG59" s="3" t="s">
        <v>151</v>
      </c>
      <c r="AH59" s="3" t="s">
        <v>152</v>
      </c>
      <c r="AI59" s="3" t="s">
        <v>74</v>
      </c>
      <c r="AJ59" s="3" t="s">
        <v>75</v>
      </c>
      <c r="AK59" s="3" t="s">
        <v>76</v>
      </c>
      <c r="AL59" s="3"/>
      <c r="AM59" s="3">
        <v>6</v>
      </c>
      <c r="AN59" s="3" t="s">
        <v>138</v>
      </c>
      <c r="AO59" s="3" t="s">
        <v>3130</v>
      </c>
      <c r="AP59" s="3" t="s">
        <v>3131</v>
      </c>
      <c r="AQ59" s="3" t="s">
        <v>3132</v>
      </c>
      <c r="AR59" s="3" t="s">
        <v>3117</v>
      </c>
      <c r="AS59" s="3"/>
      <c r="AT59" s="3"/>
      <c r="AU59" s="3"/>
      <c r="AV59" s="3" t="s">
        <v>3093</v>
      </c>
      <c r="AW59" s="3" t="s">
        <v>3094</v>
      </c>
      <c r="AX59" s="3" t="s">
        <v>3095</v>
      </c>
      <c r="AY59" s="3" t="s">
        <v>3090</v>
      </c>
      <c r="AZ59" s="3" t="s">
        <v>3096</v>
      </c>
      <c r="BA59" s="3" t="s">
        <v>3097</v>
      </c>
      <c r="BB59" s="3" t="s">
        <v>3098</v>
      </c>
      <c r="BC59" s="3" t="s">
        <v>3099</v>
      </c>
      <c r="BD59" s="3" t="s">
        <v>3100</v>
      </c>
      <c r="BE59" s="3" t="s">
        <v>3101</v>
      </c>
      <c r="BF59" s="3" t="s">
        <v>3102</v>
      </c>
      <c r="BG59" s="3" t="s">
        <v>3103</v>
      </c>
      <c r="BH59" s="3" t="s">
        <v>3104</v>
      </c>
      <c r="BI59" s="3" t="s">
        <v>3105</v>
      </c>
      <c r="BJ59" s="3" t="s">
        <v>3106</v>
      </c>
      <c r="BK59" s="3" t="s">
        <v>3107</v>
      </c>
      <c r="BL59" s="3" t="s">
        <v>3108</v>
      </c>
      <c r="BM59" s="3" t="s">
        <v>3109</v>
      </c>
      <c r="BN59" s="3" t="s">
        <v>9</v>
      </c>
      <c r="BO59" s="3" t="s">
        <v>138</v>
      </c>
      <c r="BQ59" s="46">
        <v>1</v>
      </c>
    </row>
    <row r="60" spans="1:69" ht="60" x14ac:dyDescent="0.25">
      <c r="A60" s="45">
        <v>7</v>
      </c>
      <c r="B60" s="3" t="s">
        <v>9</v>
      </c>
      <c r="C60" s="3" t="s">
        <v>153</v>
      </c>
      <c r="D60" s="3" t="s">
        <v>78</v>
      </c>
      <c r="E60" s="3" t="s">
        <v>154</v>
      </c>
      <c r="F60" s="3" t="s">
        <v>155</v>
      </c>
      <c r="G60" s="3" t="s">
        <v>156</v>
      </c>
      <c r="H60" s="3" t="s">
        <v>157</v>
      </c>
      <c r="I60" s="3" t="s">
        <v>53</v>
      </c>
      <c r="J60" s="3" t="s">
        <v>54</v>
      </c>
      <c r="K60" s="3" t="s">
        <v>158</v>
      </c>
      <c r="L60" s="3" t="s">
        <v>159</v>
      </c>
      <c r="M60" s="3" t="s">
        <v>160</v>
      </c>
      <c r="N60" s="3" t="s">
        <v>9</v>
      </c>
      <c r="O60" s="3" t="s">
        <v>58</v>
      </c>
      <c r="P60" s="3" t="s">
        <v>59</v>
      </c>
      <c r="Q60" s="3" t="s">
        <v>161</v>
      </c>
      <c r="R60" s="3">
        <v>2</v>
      </c>
      <c r="S60" s="3" t="s">
        <v>87</v>
      </c>
      <c r="T60" s="3">
        <v>12</v>
      </c>
      <c r="U60" s="3">
        <v>15</v>
      </c>
      <c r="V60" s="3" t="s">
        <v>162</v>
      </c>
      <c r="W60" s="3" t="s">
        <v>148</v>
      </c>
      <c r="X60" s="3" t="s">
        <v>163</v>
      </c>
      <c r="Y60" s="3" t="s">
        <v>65</v>
      </c>
      <c r="Z60" s="3" t="s">
        <v>66</v>
      </c>
      <c r="AA60" s="3" t="s">
        <v>67</v>
      </c>
      <c r="AB60" s="3" t="s">
        <v>68</v>
      </c>
      <c r="AC60" s="3" t="s">
        <v>164</v>
      </c>
      <c r="AD60" s="3" t="s">
        <v>3723</v>
      </c>
      <c r="AE60" s="3" t="s">
        <v>70</v>
      </c>
      <c r="AF60" s="3" t="s">
        <v>71</v>
      </c>
      <c r="AG60" s="3" t="s">
        <v>165</v>
      </c>
      <c r="AH60" s="3" t="s">
        <v>166</v>
      </c>
      <c r="AI60" s="3" t="s">
        <v>74</v>
      </c>
      <c r="AJ60" s="3" t="s">
        <v>75</v>
      </c>
      <c r="AK60" s="3" t="s">
        <v>76</v>
      </c>
      <c r="AL60" s="3"/>
      <c r="AM60" s="3">
        <v>7</v>
      </c>
      <c r="AN60" s="3" t="s">
        <v>153</v>
      </c>
      <c r="AO60" s="3" t="s">
        <v>3133</v>
      </c>
      <c r="AP60" s="3" t="s">
        <v>3134</v>
      </c>
      <c r="AQ60" s="3" t="s">
        <v>1006</v>
      </c>
      <c r="AR60" s="3" t="s">
        <v>3117</v>
      </c>
      <c r="AS60" s="3" t="s">
        <v>3135</v>
      </c>
      <c r="AT60" s="3"/>
      <c r="AU60" s="3"/>
      <c r="AV60" s="3" t="s">
        <v>3093</v>
      </c>
      <c r="AW60" s="3" t="s">
        <v>3094</v>
      </c>
      <c r="AX60" s="3" t="s">
        <v>3095</v>
      </c>
      <c r="AY60" s="3" t="s">
        <v>3090</v>
      </c>
      <c r="AZ60" s="3" t="s">
        <v>3096</v>
      </c>
      <c r="BA60" s="3" t="s">
        <v>3097</v>
      </c>
      <c r="BB60" s="3" t="s">
        <v>3098</v>
      </c>
      <c r="BC60" s="3" t="s">
        <v>3099</v>
      </c>
      <c r="BD60" s="3" t="s">
        <v>3100</v>
      </c>
      <c r="BE60" s="3" t="s">
        <v>3101</v>
      </c>
      <c r="BF60" s="3" t="s">
        <v>3102</v>
      </c>
      <c r="BG60" s="3" t="s">
        <v>3103</v>
      </c>
      <c r="BH60" s="3" t="s">
        <v>3104</v>
      </c>
      <c r="BI60" s="3" t="s">
        <v>3105</v>
      </c>
      <c r="BJ60" s="3" t="s">
        <v>3106</v>
      </c>
      <c r="BK60" s="3" t="s">
        <v>3107</v>
      </c>
      <c r="BL60" s="3" t="s">
        <v>3108</v>
      </c>
      <c r="BM60" s="3" t="s">
        <v>3109</v>
      </c>
      <c r="BN60" s="3" t="s">
        <v>9</v>
      </c>
      <c r="BO60" s="3" t="s">
        <v>153</v>
      </c>
      <c r="BQ60" s="46">
        <v>1</v>
      </c>
    </row>
    <row r="61" spans="1:69" ht="60" x14ac:dyDescent="0.25">
      <c r="A61" s="45">
        <v>8</v>
      </c>
      <c r="B61" s="3" t="s">
        <v>9</v>
      </c>
      <c r="C61" s="3" t="s">
        <v>167</v>
      </c>
      <c r="D61" s="3" t="s">
        <v>168</v>
      </c>
      <c r="E61" s="3" t="s">
        <v>169</v>
      </c>
      <c r="F61" s="3" t="s">
        <v>170</v>
      </c>
      <c r="G61" s="3" t="s">
        <v>171</v>
      </c>
      <c r="H61" s="3" t="s">
        <v>172</v>
      </c>
      <c r="I61" s="3" t="s">
        <v>53</v>
      </c>
      <c r="J61" s="3" t="s">
        <v>54</v>
      </c>
      <c r="K61" s="3" t="s">
        <v>173</v>
      </c>
      <c r="L61" s="3" t="s">
        <v>174</v>
      </c>
      <c r="M61" s="3" t="s">
        <v>175</v>
      </c>
      <c r="N61" s="3" t="s">
        <v>9</v>
      </c>
      <c r="O61" s="3" t="s">
        <v>58</v>
      </c>
      <c r="P61" s="3" t="s">
        <v>59</v>
      </c>
      <c r="Q61" s="3" t="s">
        <v>176</v>
      </c>
      <c r="R61" s="3">
        <v>3</v>
      </c>
      <c r="S61" s="3" t="s">
        <v>117</v>
      </c>
      <c r="T61" s="3">
        <v>14</v>
      </c>
      <c r="U61" s="3">
        <v>17</v>
      </c>
      <c r="V61" s="3" t="s">
        <v>177</v>
      </c>
      <c r="W61" s="3" t="s">
        <v>178</v>
      </c>
      <c r="X61" s="3" t="s">
        <v>179</v>
      </c>
      <c r="Y61" s="3" t="s">
        <v>65</v>
      </c>
      <c r="Z61" s="3" t="s">
        <v>66</v>
      </c>
      <c r="AA61" s="3" t="s">
        <v>67</v>
      </c>
      <c r="AB61" s="3" t="s">
        <v>68</v>
      </c>
      <c r="AC61" s="3" t="s">
        <v>180</v>
      </c>
      <c r="AD61" s="3" t="s">
        <v>3724</v>
      </c>
      <c r="AE61" s="3" t="s">
        <v>70</v>
      </c>
      <c r="AF61" s="3" t="s">
        <v>71</v>
      </c>
      <c r="AG61" s="3" t="s">
        <v>181</v>
      </c>
      <c r="AH61" s="3" t="s">
        <v>182</v>
      </c>
      <c r="AI61" s="3" t="s">
        <v>74</v>
      </c>
      <c r="AJ61" s="3" t="s">
        <v>75</v>
      </c>
      <c r="AK61" s="3" t="s">
        <v>76</v>
      </c>
      <c r="AL61" s="3"/>
      <c r="AM61" s="3">
        <v>8</v>
      </c>
      <c r="AN61" s="3" t="s">
        <v>167</v>
      </c>
      <c r="AO61" s="3" t="s">
        <v>3136</v>
      </c>
      <c r="AP61" s="3" t="s">
        <v>3137</v>
      </c>
      <c r="AQ61" s="3" t="s">
        <v>3138</v>
      </c>
      <c r="AR61" s="3" t="s">
        <v>3102</v>
      </c>
      <c r="AS61" s="3" t="s">
        <v>3123</v>
      </c>
      <c r="AT61" s="3" t="s">
        <v>3111</v>
      </c>
      <c r="AU61" s="3" t="s">
        <v>3090</v>
      </c>
      <c r="AV61" s="3" t="s">
        <v>3093</v>
      </c>
      <c r="AW61" s="3" t="s">
        <v>3094</v>
      </c>
      <c r="AX61" s="3" t="s">
        <v>3095</v>
      </c>
      <c r="AY61" s="3" t="s">
        <v>3090</v>
      </c>
      <c r="AZ61" s="3" t="s">
        <v>3096</v>
      </c>
      <c r="BA61" s="3" t="s">
        <v>3097</v>
      </c>
      <c r="BB61" s="3" t="s">
        <v>3098</v>
      </c>
      <c r="BC61" s="3" t="s">
        <v>3099</v>
      </c>
      <c r="BD61" s="3" t="s">
        <v>3100</v>
      </c>
      <c r="BE61" s="3" t="s">
        <v>3101</v>
      </c>
      <c r="BF61" s="3" t="s">
        <v>3102</v>
      </c>
      <c r="BG61" s="3" t="s">
        <v>3103</v>
      </c>
      <c r="BH61" s="3" t="s">
        <v>3104</v>
      </c>
      <c r="BI61" s="3" t="s">
        <v>3105</v>
      </c>
      <c r="BJ61" s="3" t="s">
        <v>3106</v>
      </c>
      <c r="BK61" s="3" t="s">
        <v>3107</v>
      </c>
      <c r="BL61" s="3" t="s">
        <v>3108</v>
      </c>
      <c r="BM61" s="3" t="s">
        <v>3109</v>
      </c>
      <c r="BN61" s="3" t="s">
        <v>9</v>
      </c>
      <c r="BO61" s="3" t="s">
        <v>167</v>
      </c>
      <c r="BQ61" s="46">
        <v>1</v>
      </c>
    </row>
    <row r="62" spans="1:69" ht="60" x14ac:dyDescent="0.25">
      <c r="A62" s="45">
        <v>9</v>
      </c>
      <c r="B62" s="3" t="s">
        <v>9</v>
      </c>
      <c r="C62" s="3" t="s">
        <v>183</v>
      </c>
      <c r="D62" s="3" t="s">
        <v>108</v>
      </c>
      <c r="E62" s="3" t="s">
        <v>184</v>
      </c>
      <c r="F62" s="3" t="s">
        <v>185</v>
      </c>
      <c r="G62" s="3" t="s">
        <v>186</v>
      </c>
      <c r="H62" s="3" t="s">
        <v>187</v>
      </c>
      <c r="I62" s="3" t="s">
        <v>53</v>
      </c>
      <c r="J62" s="3" t="s">
        <v>54</v>
      </c>
      <c r="K62" s="3" t="s">
        <v>188</v>
      </c>
      <c r="L62" s="3" t="s">
        <v>189</v>
      </c>
      <c r="M62" s="3" t="s">
        <v>190</v>
      </c>
      <c r="N62" s="3" t="s">
        <v>9</v>
      </c>
      <c r="O62" s="3" t="s">
        <v>58</v>
      </c>
      <c r="P62" s="3" t="s">
        <v>59</v>
      </c>
      <c r="Q62" s="3" t="s">
        <v>191</v>
      </c>
      <c r="R62" s="3">
        <v>3</v>
      </c>
      <c r="S62" s="3" t="s">
        <v>117</v>
      </c>
      <c r="T62" s="3">
        <v>13</v>
      </c>
      <c r="U62" s="3">
        <v>17</v>
      </c>
      <c r="V62" s="3" t="s">
        <v>192</v>
      </c>
      <c r="W62" s="3" t="s">
        <v>193</v>
      </c>
      <c r="X62" s="3" t="s">
        <v>194</v>
      </c>
      <c r="Y62" s="3" t="s">
        <v>65</v>
      </c>
      <c r="Z62" s="3" t="s">
        <v>66</v>
      </c>
      <c r="AA62" s="3" t="s">
        <v>67</v>
      </c>
      <c r="AB62" s="3" t="s">
        <v>68</v>
      </c>
      <c r="AC62" s="3" t="s">
        <v>195</v>
      </c>
      <c r="AD62" s="3" t="s">
        <v>3725</v>
      </c>
      <c r="AE62" s="3" t="s">
        <v>70</v>
      </c>
      <c r="AF62" s="3" t="s">
        <v>71</v>
      </c>
      <c r="AG62" s="3" t="s">
        <v>196</v>
      </c>
      <c r="AH62" s="3" t="s">
        <v>197</v>
      </c>
      <c r="AI62" s="3" t="s">
        <v>74</v>
      </c>
      <c r="AJ62" s="3" t="s">
        <v>75</v>
      </c>
      <c r="AK62" s="3" t="s">
        <v>76</v>
      </c>
      <c r="AL62" s="3"/>
      <c r="AM62" s="3">
        <v>9</v>
      </c>
      <c r="AN62" s="3" t="s">
        <v>183</v>
      </c>
      <c r="AO62" s="3" t="s">
        <v>3139</v>
      </c>
      <c r="AP62" s="3" t="s">
        <v>3140</v>
      </c>
      <c r="AQ62" s="3" t="s">
        <v>3110</v>
      </c>
      <c r="AR62" s="3" t="s">
        <v>3141</v>
      </c>
      <c r="AS62" s="3" t="s">
        <v>3142</v>
      </c>
      <c r="AT62" s="3" t="s">
        <v>3143</v>
      </c>
      <c r="AU62" s="3" t="s">
        <v>3144</v>
      </c>
      <c r="AV62" s="3" t="s">
        <v>3093</v>
      </c>
      <c r="AW62" s="3" t="s">
        <v>3094</v>
      </c>
      <c r="AX62" s="3" t="s">
        <v>3095</v>
      </c>
      <c r="AY62" s="3" t="s">
        <v>3090</v>
      </c>
      <c r="AZ62" s="3" t="s">
        <v>3096</v>
      </c>
      <c r="BA62" s="3" t="s">
        <v>3097</v>
      </c>
      <c r="BB62" s="3" t="s">
        <v>3098</v>
      </c>
      <c r="BC62" s="3" t="s">
        <v>3099</v>
      </c>
      <c r="BD62" s="3" t="s">
        <v>3100</v>
      </c>
      <c r="BE62" s="3" t="s">
        <v>3101</v>
      </c>
      <c r="BF62" s="3" t="s">
        <v>3102</v>
      </c>
      <c r="BG62" s="3" t="s">
        <v>3103</v>
      </c>
      <c r="BH62" s="3" t="s">
        <v>3104</v>
      </c>
      <c r="BI62" s="3" t="s">
        <v>3105</v>
      </c>
      <c r="BJ62" s="3" t="s">
        <v>3106</v>
      </c>
      <c r="BK62" s="3" t="s">
        <v>3107</v>
      </c>
      <c r="BL62" s="3" t="s">
        <v>3108</v>
      </c>
      <c r="BM62" s="3" t="s">
        <v>3109</v>
      </c>
      <c r="BN62" s="3" t="s">
        <v>9</v>
      </c>
      <c r="BO62" s="3" t="s">
        <v>183</v>
      </c>
      <c r="BQ62" s="46">
        <v>1</v>
      </c>
    </row>
    <row r="63" spans="1:69" ht="60" x14ac:dyDescent="0.25">
      <c r="A63" s="45">
        <v>10</v>
      </c>
      <c r="B63" s="3" t="s">
        <v>9</v>
      </c>
      <c r="C63" s="3" t="s">
        <v>198</v>
      </c>
      <c r="D63" s="3" t="s">
        <v>199</v>
      </c>
      <c r="E63" s="3" t="s">
        <v>200</v>
      </c>
      <c r="F63" s="3" t="s">
        <v>201</v>
      </c>
      <c r="G63" s="3" t="s">
        <v>202</v>
      </c>
      <c r="H63" s="3" t="s">
        <v>203</v>
      </c>
      <c r="I63" s="3" t="s">
        <v>53</v>
      </c>
      <c r="J63" s="3" t="s">
        <v>54</v>
      </c>
      <c r="K63" s="3" t="s">
        <v>204</v>
      </c>
      <c r="L63" s="3" t="s">
        <v>205</v>
      </c>
      <c r="M63" s="3" t="s">
        <v>206</v>
      </c>
      <c r="N63" s="3" t="s">
        <v>9</v>
      </c>
      <c r="O63" s="3" t="s">
        <v>58</v>
      </c>
      <c r="P63" s="3" t="s">
        <v>59</v>
      </c>
      <c r="Q63" s="3" t="s">
        <v>207</v>
      </c>
      <c r="R63" s="3">
        <v>4</v>
      </c>
      <c r="S63" s="3" t="s">
        <v>208</v>
      </c>
      <c r="T63" s="3">
        <v>15</v>
      </c>
      <c r="U63" s="3">
        <v>18</v>
      </c>
      <c r="V63" s="3" t="s">
        <v>209</v>
      </c>
      <c r="W63" s="3" t="s">
        <v>210</v>
      </c>
      <c r="X63" s="3" t="s">
        <v>211</v>
      </c>
      <c r="Y63" s="3" t="s">
        <v>65</v>
      </c>
      <c r="Z63" s="3" t="s">
        <v>66</v>
      </c>
      <c r="AA63" s="3" t="s">
        <v>67</v>
      </c>
      <c r="AB63" s="3" t="s">
        <v>68</v>
      </c>
      <c r="AC63" s="3" t="s">
        <v>212</v>
      </c>
      <c r="AD63" s="3" t="s">
        <v>3726</v>
      </c>
      <c r="AE63" s="3" t="s">
        <v>70</v>
      </c>
      <c r="AF63" s="3" t="s">
        <v>71</v>
      </c>
      <c r="AG63" s="3" t="s">
        <v>213</v>
      </c>
      <c r="AH63" s="3" t="s">
        <v>214</v>
      </c>
      <c r="AI63" s="3" t="s">
        <v>74</v>
      </c>
      <c r="AJ63" s="3" t="s">
        <v>75</v>
      </c>
      <c r="AK63" s="3" t="s">
        <v>76</v>
      </c>
      <c r="AL63" s="3"/>
      <c r="AM63" s="3">
        <v>10</v>
      </c>
      <c r="AN63" s="3" t="s">
        <v>198</v>
      </c>
      <c r="AO63" s="3" t="s">
        <v>3145</v>
      </c>
      <c r="AP63" s="3" t="s">
        <v>3141</v>
      </c>
      <c r="AQ63" s="3" t="s">
        <v>3142</v>
      </c>
      <c r="AR63" s="3" t="s">
        <v>3089</v>
      </c>
      <c r="AS63" s="3" t="s">
        <v>3146</v>
      </c>
      <c r="AT63" s="3" t="s">
        <v>3147</v>
      </c>
      <c r="AU63" s="3" t="s">
        <v>3148</v>
      </c>
      <c r="AV63" s="3" t="s">
        <v>3093</v>
      </c>
      <c r="AW63" s="3" t="s">
        <v>3094</v>
      </c>
      <c r="AX63" s="3" t="s">
        <v>3095</v>
      </c>
      <c r="AY63" s="3" t="s">
        <v>3090</v>
      </c>
      <c r="AZ63" s="3" t="s">
        <v>3096</v>
      </c>
      <c r="BA63" s="3" t="s">
        <v>3097</v>
      </c>
      <c r="BB63" s="3" t="s">
        <v>3098</v>
      </c>
      <c r="BC63" s="3" t="s">
        <v>3099</v>
      </c>
      <c r="BD63" s="3" t="s">
        <v>3100</v>
      </c>
      <c r="BE63" s="3" t="s">
        <v>3101</v>
      </c>
      <c r="BF63" s="3" t="s">
        <v>3102</v>
      </c>
      <c r="BG63" s="3" t="s">
        <v>3103</v>
      </c>
      <c r="BH63" s="3" t="s">
        <v>3104</v>
      </c>
      <c r="BI63" s="3" t="s">
        <v>3105</v>
      </c>
      <c r="BJ63" s="3" t="s">
        <v>3106</v>
      </c>
      <c r="BK63" s="3" t="s">
        <v>3107</v>
      </c>
      <c r="BL63" s="3" t="s">
        <v>3108</v>
      </c>
      <c r="BM63" s="3" t="s">
        <v>3109</v>
      </c>
      <c r="BN63" s="3" t="s">
        <v>9</v>
      </c>
      <c r="BO63" s="3" t="s">
        <v>198</v>
      </c>
      <c r="BQ63" s="46">
        <v>1</v>
      </c>
    </row>
    <row r="64" spans="1:69" ht="60" x14ac:dyDescent="0.25">
      <c r="A64" s="45">
        <v>11</v>
      </c>
      <c r="B64" s="3" t="s">
        <v>9</v>
      </c>
      <c r="C64" s="3" t="s">
        <v>215</v>
      </c>
      <c r="D64" s="3" t="s">
        <v>78</v>
      </c>
      <c r="E64" s="3" t="s">
        <v>216</v>
      </c>
      <c r="F64" s="3" t="s">
        <v>217</v>
      </c>
      <c r="G64" s="3" t="s">
        <v>218</v>
      </c>
      <c r="H64" s="3" t="s">
        <v>219</v>
      </c>
      <c r="I64" s="3" t="s">
        <v>53</v>
      </c>
      <c r="J64" s="3" t="s">
        <v>54</v>
      </c>
      <c r="K64" s="3" t="s">
        <v>220</v>
      </c>
      <c r="L64" s="3" t="s">
        <v>221</v>
      </c>
      <c r="M64" s="3" t="s">
        <v>222</v>
      </c>
      <c r="N64" s="3" t="s">
        <v>9</v>
      </c>
      <c r="O64" s="3" t="s">
        <v>58</v>
      </c>
      <c r="P64" s="3" t="s">
        <v>59</v>
      </c>
      <c r="Q64" s="3" t="s">
        <v>223</v>
      </c>
      <c r="R64" s="3">
        <v>2</v>
      </c>
      <c r="S64" s="3" t="s">
        <v>87</v>
      </c>
      <c r="T64" s="3">
        <v>12</v>
      </c>
      <c r="U64" s="3">
        <v>15</v>
      </c>
      <c r="V64" s="3" t="s">
        <v>224</v>
      </c>
      <c r="W64" s="3" t="s">
        <v>225</v>
      </c>
      <c r="X64" s="3" t="s">
        <v>226</v>
      </c>
      <c r="Y64" s="3" t="s">
        <v>65</v>
      </c>
      <c r="Z64" s="3" t="s">
        <v>66</v>
      </c>
      <c r="AA64" s="3" t="s">
        <v>67</v>
      </c>
      <c r="AB64" s="3" t="s">
        <v>68</v>
      </c>
      <c r="AC64" s="3" t="s">
        <v>227</v>
      </c>
      <c r="AD64" s="3" t="s">
        <v>3727</v>
      </c>
      <c r="AE64" s="3" t="s">
        <v>70</v>
      </c>
      <c r="AF64" s="3" t="s">
        <v>71</v>
      </c>
      <c r="AG64" s="3" t="s">
        <v>228</v>
      </c>
      <c r="AH64" s="3" t="s">
        <v>229</v>
      </c>
      <c r="AI64" s="3" t="s">
        <v>74</v>
      </c>
      <c r="AJ64" s="3" t="s">
        <v>75</v>
      </c>
      <c r="AK64" s="3" t="s">
        <v>76</v>
      </c>
      <c r="AL64" s="3"/>
      <c r="AM64" s="3">
        <v>11</v>
      </c>
      <c r="AN64" s="3" t="s">
        <v>215</v>
      </c>
      <c r="AO64" s="3" t="s">
        <v>3149</v>
      </c>
      <c r="AP64" s="3" t="s">
        <v>3150</v>
      </c>
      <c r="AQ64" s="3" t="s">
        <v>3095</v>
      </c>
      <c r="AR64" s="3" t="s">
        <v>3130</v>
      </c>
      <c r="AS64" s="3"/>
      <c r="AT64" s="3"/>
      <c r="AU64" s="3"/>
      <c r="AV64" s="3" t="s">
        <v>3093</v>
      </c>
      <c r="AW64" s="3" t="s">
        <v>3094</v>
      </c>
      <c r="AX64" s="3" t="s">
        <v>3095</v>
      </c>
      <c r="AY64" s="3" t="s">
        <v>3090</v>
      </c>
      <c r="AZ64" s="3" t="s">
        <v>3096</v>
      </c>
      <c r="BA64" s="3" t="s">
        <v>3097</v>
      </c>
      <c r="BB64" s="3" t="s">
        <v>3098</v>
      </c>
      <c r="BC64" s="3" t="s">
        <v>3099</v>
      </c>
      <c r="BD64" s="3" t="s">
        <v>3100</v>
      </c>
      <c r="BE64" s="3" t="s">
        <v>3101</v>
      </c>
      <c r="BF64" s="3" t="s">
        <v>3102</v>
      </c>
      <c r="BG64" s="3" t="s">
        <v>3103</v>
      </c>
      <c r="BH64" s="3" t="s">
        <v>3104</v>
      </c>
      <c r="BI64" s="3" t="s">
        <v>3105</v>
      </c>
      <c r="BJ64" s="3" t="s">
        <v>3106</v>
      </c>
      <c r="BK64" s="3" t="s">
        <v>3107</v>
      </c>
      <c r="BL64" s="3" t="s">
        <v>3108</v>
      </c>
      <c r="BM64" s="3" t="s">
        <v>3109</v>
      </c>
      <c r="BN64" s="3" t="s">
        <v>9</v>
      </c>
      <c r="BO64" s="3" t="s">
        <v>215</v>
      </c>
      <c r="BQ64" s="46">
        <v>1</v>
      </c>
    </row>
    <row r="65" spans="1:69" ht="60" x14ac:dyDescent="0.25">
      <c r="A65" s="45">
        <v>12</v>
      </c>
      <c r="B65" s="3" t="s">
        <v>9</v>
      </c>
      <c r="C65" s="3" t="s">
        <v>230</v>
      </c>
      <c r="D65" s="3" t="s">
        <v>78</v>
      </c>
      <c r="E65" s="3" t="s">
        <v>231</v>
      </c>
      <c r="F65" s="3" t="s">
        <v>232</v>
      </c>
      <c r="G65" s="3" t="s">
        <v>233</v>
      </c>
      <c r="H65" s="3" t="s">
        <v>234</v>
      </c>
      <c r="I65" s="3" t="s">
        <v>53</v>
      </c>
      <c r="J65" s="3" t="s">
        <v>54</v>
      </c>
      <c r="K65" s="3" t="s">
        <v>235</v>
      </c>
      <c r="L65" s="3" t="s">
        <v>236</v>
      </c>
      <c r="M65" s="3" t="s">
        <v>237</v>
      </c>
      <c r="N65" s="3" t="s">
        <v>9</v>
      </c>
      <c r="O65" s="3" t="s">
        <v>58</v>
      </c>
      <c r="P65" s="3" t="s">
        <v>59</v>
      </c>
      <c r="Q65" s="3" t="s">
        <v>238</v>
      </c>
      <c r="R65" s="3">
        <v>2</v>
      </c>
      <c r="S65" s="3" t="s">
        <v>87</v>
      </c>
      <c r="T65" s="3">
        <v>12</v>
      </c>
      <c r="U65" s="3">
        <v>15</v>
      </c>
      <c r="V65" s="3" t="s">
        <v>239</v>
      </c>
      <c r="W65" s="3" t="s">
        <v>225</v>
      </c>
      <c r="X65" s="3" t="s">
        <v>240</v>
      </c>
      <c r="Y65" s="3" t="s">
        <v>65</v>
      </c>
      <c r="Z65" s="3" t="s">
        <v>66</v>
      </c>
      <c r="AA65" s="3" t="s">
        <v>67</v>
      </c>
      <c r="AB65" s="3" t="s">
        <v>68</v>
      </c>
      <c r="AC65" s="3" t="s">
        <v>241</v>
      </c>
      <c r="AD65" s="3" t="s">
        <v>3920</v>
      </c>
      <c r="AE65" s="3" t="s">
        <v>70</v>
      </c>
      <c r="AF65" s="3" t="s">
        <v>71</v>
      </c>
      <c r="AG65" s="3" t="s">
        <v>242</v>
      </c>
      <c r="AH65" s="3" t="s">
        <v>243</v>
      </c>
      <c r="AI65" s="3" t="s">
        <v>74</v>
      </c>
      <c r="AJ65" s="3" t="s">
        <v>75</v>
      </c>
      <c r="AK65" s="3" t="s">
        <v>76</v>
      </c>
      <c r="AL65" s="3"/>
      <c r="AM65" s="3">
        <v>12</v>
      </c>
      <c r="AN65" s="3" t="s">
        <v>230</v>
      </c>
      <c r="AO65" s="3" t="s">
        <v>3151</v>
      </c>
      <c r="AP65" s="3" t="s">
        <v>977</v>
      </c>
      <c r="AQ65" s="3" t="s">
        <v>3152</v>
      </c>
      <c r="AR65" s="3" t="s">
        <v>3153</v>
      </c>
      <c r="AS65" s="3" t="s">
        <v>3154</v>
      </c>
      <c r="AT65" s="3"/>
      <c r="AU65" s="3"/>
      <c r="AV65" s="3" t="s">
        <v>3093</v>
      </c>
      <c r="AW65" s="3" t="s">
        <v>3094</v>
      </c>
      <c r="AX65" s="3" t="s">
        <v>3095</v>
      </c>
      <c r="AY65" s="3" t="s">
        <v>3090</v>
      </c>
      <c r="AZ65" s="3" t="s">
        <v>3096</v>
      </c>
      <c r="BA65" s="3" t="s">
        <v>3097</v>
      </c>
      <c r="BB65" s="3" t="s">
        <v>3098</v>
      </c>
      <c r="BC65" s="3" t="s">
        <v>3099</v>
      </c>
      <c r="BD65" s="3" t="s">
        <v>3100</v>
      </c>
      <c r="BE65" s="3" t="s">
        <v>3101</v>
      </c>
      <c r="BF65" s="3" t="s">
        <v>3102</v>
      </c>
      <c r="BG65" s="3" t="s">
        <v>3103</v>
      </c>
      <c r="BH65" s="3" t="s">
        <v>3104</v>
      </c>
      <c r="BI65" s="3" t="s">
        <v>3105</v>
      </c>
      <c r="BJ65" s="3" t="s">
        <v>3106</v>
      </c>
      <c r="BK65" s="3" t="s">
        <v>3107</v>
      </c>
      <c r="BL65" s="3" t="s">
        <v>3108</v>
      </c>
      <c r="BM65" s="3" t="s">
        <v>3109</v>
      </c>
      <c r="BN65" s="3" t="s">
        <v>9</v>
      </c>
      <c r="BO65" s="3" t="s">
        <v>230</v>
      </c>
      <c r="BQ65" s="46">
        <v>1</v>
      </c>
    </row>
    <row r="66" spans="1:69" ht="60" x14ac:dyDescent="0.25">
      <c r="A66" s="45">
        <v>13</v>
      </c>
      <c r="B66" s="3" t="s">
        <v>9</v>
      </c>
      <c r="C66" s="3" t="s">
        <v>244</v>
      </c>
      <c r="D66" s="3" t="s">
        <v>78</v>
      </c>
      <c r="E66" s="3" t="s">
        <v>245</v>
      </c>
      <c r="F66" s="3" t="s">
        <v>246</v>
      </c>
      <c r="G66" s="3" t="s">
        <v>247</v>
      </c>
      <c r="H66" s="3" t="s">
        <v>248</v>
      </c>
      <c r="I66" s="3" t="s">
        <v>53</v>
      </c>
      <c r="J66" s="3" t="s">
        <v>54</v>
      </c>
      <c r="K66" s="3" t="s">
        <v>249</v>
      </c>
      <c r="L66" s="3" t="s">
        <v>250</v>
      </c>
      <c r="M66" s="3" t="s">
        <v>251</v>
      </c>
      <c r="N66" s="3" t="s">
        <v>9</v>
      </c>
      <c r="O66" s="3" t="s">
        <v>58</v>
      </c>
      <c r="P66" s="3" t="s">
        <v>59</v>
      </c>
      <c r="Q66" s="3" t="s">
        <v>252</v>
      </c>
      <c r="R66" s="3">
        <v>2</v>
      </c>
      <c r="S66" s="3" t="s">
        <v>87</v>
      </c>
      <c r="T66" s="3">
        <v>12</v>
      </c>
      <c r="U66" s="3">
        <v>15</v>
      </c>
      <c r="V66" s="3" t="s">
        <v>253</v>
      </c>
      <c r="W66" s="3" t="s">
        <v>225</v>
      </c>
      <c r="X66" s="3" t="s">
        <v>254</v>
      </c>
      <c r="Y66" s="3" t="s">
        <v>65</v>
      </c>
      <c r="Z66" s="3" t="s">
        <v>66</v>
      </c>
      <c r="AA66" s="3" t="s">
        <v>67</v>
      </c>
      <c r="AB66" s="3" t="s">
        <v>68</v>
      </c>
      <c r="AC66" s="3" t="s">
        <v>255</v>
      </c>
      <c r="AD66" s="3" t="s">
        <v>3728</v>
      </c>
      <c r="AE66" s="3" t="s">
        <v>70</v>
      </c>
      <c r="AF66" s="3" t="s">
        <v>71</v>
      </c>
      <c r="AG66" s="3" t="s">
        <v>256</v>
      </c>
      <c r="AH66" s="3" t="s">
        <v>257</v>
      </c>
      <c r="AI66" s="3" t="s">
        <v>74</v>
      </c>
      <c r="AJ66" s="3" t="s">
        <v>75</v>
      </c>
      <c r="AK66" s="3" t="s">
        <v>76</v>
      </c>
      <c r="AL66" s="3"/>
      <c r="AM66" s="3">
        <v>13</v>
      </c>
      <c r="AN66" s="3" t="s">
        <v>244</v>
      </c>
      <c r="AO66" s="3" t="s">
        <v>3155</v>
      </c>
      <c r="AP66" s="3" t="s">
        <v>3156</v>
      </c>
      <c r="AQ66" s="3" t="s">
        <v>3157</v>
      </c>
      <c r="AR66" s="3" t="s">
        <v>2231</v>
      </c>
      <c r="AS66" s="3"/>
      <c r="AT66" s="3"/>
      <c r="AU66" s="3"/>
      <c r="AV66" s="3" t="s">
        <v>3093</v>
      </c>
      <c r="AW66" s="3" t="s">
        <v>3094</v>
      </c>
      <c r="AX66" s="3" t="s">
        <v>3095</v>
      </c>
      <c r="AY66" s="3" t="s">
        <v>3090</v>
      </c>
      <c r="AZ66" s="3" t="s">
        <v>3096</v>
      </c>
      <c r="BA66" s="3" t="s">
        <v>3097</v>
      </c>
      <c r="BB66" s="3" t="s">
        <v>3098</v>
      </c>
      <c r="BC66" s="3" t="s">
        <v>3099</v>
      </c>
      <c r="BD66" s="3" t="s">
        <v>3100</v>
      </c>
      <c r="BE66" s="3" t="s">
        <v>3101</v>
      </c>
      <c r="BF66" s="3" t="s">
        <v>3102</v>
      </c>
      <c r="BG66" s="3" t="s">
        <v>3103</v>
      </c>
      <c r="BH66" s="3" t="s">
        <v>3104</v>
      </c>
      <c r="BI66" s="3" t="s">
        <v>3105</v>
      </c>
      <c r="BJ66" s="3" t="s">
        <v>3106</v>
      </c>
      <c r="BK66" s="3" t="s">
        <v>3107</v>
      </c>
      <c r="BL66" s="3" t="s">
        <v>3108</v>
      </c>
      <c r="BM66" s="3" t="s">
        <v>3109</v>
      </c>
      <c r="BN66" s="3" t="s">
        <v>9</v>
      </c>
      <c r="BO66" s="3" t="s">
        <v>244</v>
      </c>
      <c r="BQ66" s="46">
        <v>1</v>
      </c>
    </row>
    <row r="67" spans="1:69" ht="60" x14ac:dyDescent="0.25">
      <c r="A67" s="45">
        <v>14</v>
      </c>
      <c r="B67" s="3" t="s">
        <v>9</v>
      </c>
      <c r="C67" s="3" t="s">
        <v>258</v>
      </c>
      <c r="D67" s="3" t="s">
        <v>168</v>
      </c>
      <c r="E67" s="3" t="s">
        <v>259</v>
      </c>
      <c r="F67" s="3" t="s">
        <v>260</v>
      </c>
      <c r="G67" s="3" t="s">
        <v>261</v>
      </c>
      <c r="H67" s="3" t="s">
        <v>262</v>
      </c>
      <c r="I67" s="3" t="s">
        <v>53</v>
      </c>
      <c r="J67" s="3" t="s">
        <v>54</v>
      </c>
      <c r="K67" s="3" t="s">
        <v>263</v>
      </c>
      <c r="L67" s="3" t="s">
        <v>264</v>
      </c>
      <c r="M67" s="3" t="s">
        <v>265</v>
      </c>
      <c r="N67" s="3" t="s">
        <v>9</v>
      </c>
      <c r="O67" s="3" t="s">
        <v>58</v>
      </c>
      <c r="P67" s="3" t="s">
        <v>59</v>
      </c>
      <c r="Q67" s="3" t="s">
        <v>266</v>
      </c>
      <c r="R67" s="3">
        <v>3</v>
      </c>
      <c r="S67" s="3" t="s">
        <v>117</v>
      </c>
      <c r="T67" s="3">
        <v>14</v>
      </c>
      <c r="U67" s="3">
        <v>17</v>
      </c>
      <c r="V67" s="3" t="s">
        <v>267</v>
      </c>
      <c r="W67" s="3" t="s">
        <v>268</v>
      </c>
      <c r="X67" s="3" t="s">
        <v>269</v>
      </c>
      <c r="Y67" s="3" t="s">
        <v>65</v>
      </c>
      <c r="Z67" s="3" t="s">
        <v>66</v>
      </c>
      <c r="AA67" s="3" t="s">
        <v>67</v>
      </c>
      <c r="AB67" s="3" t="s">
        <v>68</v>
      </c>
      <c r="AC67" s="3" t="s">
        <v>270</v>
      </c>
      <c r="AD67" s="3" t="s">
        <v>3729</v>
      </c>
      <c r="AE67" s="3" t="s">
        <v>70</v>
      </c>
      <c r="AF67" s="3" t="s">
        <v>71</v>
      </c>
      <c r="AG67" s="3" t="s">
        <v>271</v>
      </c>
      <c r="AH67" s="3" t="s">
        <v>272</v>
      </c>
      <c r="AI67" s="3" t="s">
        <v>74</v>
      </c>
      <c r="AJ67" s="3" t="s">
        <v>75</v>
      </c>
      <c r="AK67" s="3" t="s">
        <v>76</v>
      </c>
      <c r="AL67" s="3"/>
      <c r="AM67" s="3">
        <v>14</v>
      </c>
      <c r="AN67" s="3" t="s">
        <v>258</v>
      </c>
      <c r="AO67" s="3" t="s">
        <v>3158</v>
      </c>
      <c r="AP67" s="3" t="s">
        <v>3159</v>
      </c>
      <c r="AQ67" s="3" t="s">
        <v>3160</v>
      </c>
      <c r="AR67" s="3" t="s">
        <v>3161</v>
      </c>
      <c r="AS67" s="3" t="s">
        <v>3162</v>
      </c>
      <c r="AT67" s="3" t="s">
        <v>3163</v>
      </c>
      <c r="AU67" s="3" t="s">
        <v>3164</v>
      </c>
      <c r="AV67" s="3" t="s">
        <v>3093</v>
      </c>
      <c r="AW67" s="3" t="s">
        <v>3094</v>
      </c>
      <c r="AX67" s="3" t="s">
        <v>3095</v>
      </c>
      <c r="AY67" s="3" t="s">
        <v>3090</v>
      </c>
      <c r="AZ67" s="3" t="s">
        <v>3096</v>
      </c>
      <c r="BA67" s="3" t="s">
        <v>3097</v>
      </c>
      <c r="BB67" s="3" t="s">
        <v>3098</v>
      </c>
      <c r="BC67" s="3" t="s">
        <v>3099</v>
      </c>
      <c r="BD67" s="3" t="s">
        <v>3100</v>
      </c>
      <c r="BE67" s="3" t="s">
        <v>3101</v>
      </c>
      <c r="BF67" s="3" t="s">
        <v>3102</v>
      </c>
      <c r="BG67" s="3" t="s">
        <v>3103</v>
      </c>
      <c r="BH67" s="3" t="s">
        <v>3104</v>
      </c>
      <c r="BI67" s="3" t="s">
        <v>3105</v>
      </c>
      <c r="BJ67" s="3" t="s">
        <v>3106</v>
      </c>
      <c r="BK67" s="3" t="s">
        <v>3107</v>
      </c>
      <c r="BL67" s="3" t="s">
        <v>3108</v>
      </c>
      <c r="BM67" s="3" t="s">
        <v>3109</v>
      </c>
      <c r="BN67" s="3" t="s">
        <v>9</v>
      </c>
      <c r="BO67" s="3" t="s">
        <v>258</v>
      </c>
      <c r="BQ67" s="46">
        <v>1</v>
      </c>
    </row>
    <row r="68" spans="1:69" ht="75" x14ac:dyDescent="0.25">
      <c r="A68" s="45">
        <v>15</v>
      </c>
      <c r="B68" s="3" t="s">
        <v>9</v>
      </c>
      <c r="C68" s="3" t="s">
        <v>273</v>
      </c>
      <c r="D68" s="3" t="s">
        <v>168</v>
      </c>
      <c r="E68" s="3" t="s">
        <v>274</v>
      </c>
      <c r="F68" s="3" t="s">
        <v>275</v>
      </c>
      <c r="G68" s="3" t="s">
        <v>276</v>
      </c>
      <c r="H68" s="3" t="s">
        <v>277</v>
      </c>
      <c r="I68" s="3" t="s">
        <v>53</v>
      </c>
      <c r="J68" s="3" t="s">
        <v>54</v>
      </c>
      <c r="K68" s="3" t="s">
        <v>278</v>
      </c>
      <c r="L68" s="3" t="s">
        <v>279</v>
      </c>
      <c r="M68" s="3" t="s">
        <v>280</v>
      </c>
      <c r="N68" s="3" t="s">
        <v>9</v>
      </c>
      <c r="O68" s="3" t="s">
        <v>58</v>
      </c>
      <c r="P68" s="3" t="s">
        <v>59</v>
      </c>
      <c r="Q68" s="3" t="s">
        <v>281</v>
      </c>
      <c r="R68" s="3">
        <v>3</v>
      </c>
      <c r="S68" s="3" t="s">
        <v>117</v>
      </c>
      <c r="T68" s="3">
        <v>14</v>
      </c>
      <c r="U68" s="3">
        <v>17</v>
      </c>
      <c r="V68" s="3" t="s">
        <v>282</v>
      </c>
      <c r="W68" s="3" t="s">
        <v>283</v>
      </c>
      <c r="X68" s="3" t="s">
        <v>284</v>
      </c>
      <c r="Y68" s="3" t="s">
        <v>65</v>
      </c>
      <c r="Z68" s="3" t="s">
        <v>66</v>
      </c>
      <c r="AA68" s="3" t="s">
        <v>67</v>
      </c>
      <c r="AB68" s="3" t="s">
        <v>68</v>
      </c>
      <c r="AC68" s="3" t="s">
        <v>285</v>
      </c>
      <c r="AD68" s="3" t="s">
        <v>3730</v>
      </c>
      <c r="AE68" s="3" t="s">
        <v>70</v>
      </c>
      <c r="AF68" s="3" t="s">
        <v>71</v>
      </c>
      <c r="AG68" s="3" t="s">
        <v>286</v>
      </c>
      <c r="AH68" s="3" t="s">
        <v>287</v>
      </c>
      <c r="AI68" s="3" t="s">
        <v>74</v>
      </c>
      <c r="AJ68" s="3" t="s">
        <v>75</v>
      </c>
      <c r="AK68" s="3" t="s">
        <v>76</v>
      </c>
      <c r="AL68" s="3"/>
      <c r="AM68" s="3">
        <v>15</v>
      </c>
      <c r="AN68" s="3" t="s">
        <v>273</v>
      </c>
      <c r="AO68" s="3" t="s">
        <v>3165</v>
      </c>
      <c r="AP68" s="3" t="s">
        <v>3166</v>
      </c>
      <c r="AQ68" s="3" t="s">
        <v>3167</v>
      </c>
      <c r="AR68" s="3" t="s">
        <v>3168</v>
      </c>
      <c r="AS68" s="3" t="s">
        <v>1805</v>
      </c>
      <c r="AT68" s="3" t="s">
        <v>3169</v>
      </c>
      <c r="AU68" s="3" t="s">
        <v>3170</v>
      </c>
      <c r="AV68" s="3" t="s">
        <v>3093</v>
      </c>
      <c r="AW68" s="3" t="s">
        <v>3094</v>
      </c>
      <c r="AX68" s="3" t="s">
        <v>3095</v>
      </c>
      <c r="AY68" s="3" t="s">
        <v>3090</v>
      </c>
      <c r="AZ68" s="3" t="s">
        <v>3096</v>
      </c>
      <c r="BA68" s="3" t="s">
        <v>3097</v>
      </c>
      <c r="BB68" s="3" t="s">
        <v>3098</v>
      </c>
      <c r="BC68" s="3" t="s">
        <v>3099</v>
      </c>
      <c r="BD68" s="3" t="s">
        <v>3100</v>
      </c>
      <c r="BE68" s="3" t="s">
        <v>3101</v>
      </c>
      <c r="BF68" s="3" t="s">
        <v>3102</v>
      </c>
      <c r="BG68" s="3" t="s">
        <v>3103</v>
      </c>
      <c r="BH68" s="3" t="s">
        <v>3104</v>
      </c>
      <c r="BI68" s="3" t="s">
        <v>3105</v>
      </c>
      <c r="BJ68" s="3" t="s">
        <v>3106</v>
      </c>
      <c r="BK68" s="3" t="s">
        <v>3107</v>
      </c>
      <c r="BL68" s="3" t="s">
        <v>3108</v>
      </c>
      <c r="BM68" s="3" t="s">
        <v>3109</v>
      </c>
      <c r="BN68" s="3" t="s">
        <v>9</v>
      </c>
      <c r="BO68" s="3" t="s">
        <v>273</v>
      </c>
      <c r="BQ68" s="46">
        <v>1</v>
      </c>
    </row>
    <row r="69" spans="1:69" ht="60" x14ac:dyDescent="0.25">
      <c r="A69" s="45">
        <v>16</v>
      </c>
      <c r="B69" s="3" t="s">
        <v>9</v>
      </c>
      <c r="C69" s="3" t="s">
        <v>288</v>
      </c>
      <c r="D69" s="3" t="s">
        <v>199</v>
      </c>
      <c r="E69" s="3" t="s">
        <v>289</v>
      </c>
      <c r="F69" s="3" t="s">
        <v>290</v>
      </c>
      <c r="G69" s="3" t="s">
        <v>291</v>
      </c>
      <c r="H69" s="3" t="s">
        <v>292</v>
      </c>
      <c r="I69" s="3" t="s">
        <v>53</v>
      </c>
      <c r="J69" s="3" t="s">
        <v>54</v>
      </c>
      <c r="K69" s="3" t="s">
        <v>293</v>
      </c>
      <c r="L69" s="3" t="s">
        <v>294</v>
      </c>
      <c r="M69" s="3" t="s">
        <v>295</v>
      </c>
      <c r="N69" s="3" t="s">
        <v>9</v>
      </c>
      <c r="O69" s="3" t="s">
        <v>58</v>
      </c>
      <c r="P69" s="3" t="s">
        <v>59</v>
      </c>
      <c r="Q69" s="3" t="s">
        <v>296</v>
      </c>
      <c r="R69" s="3">
        <v>4</v>
      </c>
      <c r="S69" s="3" t="s">
        <v>208</v>
      </c>
      <c r="T69" s="3">
        <v>15</v>
      </c>
      <c r="U69" s="3">
        <v>18</v>
      </c>
      <c r="V69" s="3" t="s">
        <v>297</v>
      </c>
      <c r="W69" s="3" t="s">
        <v>178</v>
      </c>
      <c r="X69" s="3" t="s">
        <v>298</v>
      </c>
      <c r="Y69" s="3" t="s">
        <v>65</v>
      </c>
      <c r="Z69" s="3" t="s">
        <v>66</v>
      </c>
      <c r="AA69" s="3" t="s">
        <v>67</v>
      </c>
      <c r="AB69" s="3" t="s">
        <v>68</v>
      </c>
      <c r="AC69" s="3" t="s">
        <v>299</v>
      </c>
      <c r="AD69" s="3" t="s">
        <v>3731</v>
      </c>
      <c r="AE69" s="3" t="s">
        <v>70</v>
      </c>
      <c r="AF69" s="3" t="s">
        <v>71</v>
      </c>
      <c r="AG69" s="3" t="s">
        <v>300</v>
      </c>
      <c r="AH69" s="3" t="s">
        <v>301</v>
      </c>
      <c r="AI69" s="3" t="s">
        <v>74</v>
      </c>
      <c r="AJ69" s="3" t="s">
        <v>75</v>
      </c>
      <c r="AK69" s="3" t="s">
        <v>76</v>
      </c>
      <c r="AL69" s="3"/>
      <c r="AM69" s="3">
        <v>16</v>
      </c>
      <c r="AN69" s="3" t="s">
        <v>288</v>
      </c>
      <c r="AO69" s="3" t="s">
        <v>3171</v>
      </c>
      <c r="AP69" s="3" t="s">
        <v>3102</v>
      </c>
      <c r="AQ69" s="3" t="s">
        <v>3122</v>
      </c>
      <c r="AR69" s="3" t="s">
        <v>3172</v>
      </c>
      <c r="AS69" s="3" t="s">
        <v>3169</v>
      </c>
      <c r="AT69" s="3" t="s">
        <v>3170</v>
      </c>
      <c r="AU69" s="3" t="s">
        <v>3098</v>
      </c>
      <c r="AV69" s="3" t="s">
        <v>3093</v>
      </c>
      <c r="AW69" s="3" t="s">
        <v>3094</v>
      </c>
      <c r="AX69" s="3" t="s">
        <v>3095</v>
      </c>
      <c r="AY69" s="3" t="s">
        <v>3090</v>
      </c>
      <c r="AZ69" s="3" t="s">
        <v>3096</v>
      </c>
      <c r="BA69" s="3" t="s">
        <v>3097</v>
      </c>
      <c r="BB69" s="3" t="s">
        <v>3098</v>
      </c>
      <c r="BC69" s="3" t="s">
        <v>3099</v>
      </c>
      <c r="BD69" s="3" t="s">
        <v>3100</v>
      </c>
      <c r="BE69" s="3" t="s">
        <v>3101</v>
      </c>
      <c r="BF69" s="3" t="s">
        <v>3102</v>
      </c>
      <c r="BG69" s="3" t="s">
        <v>3103</v>
      </c>
      <c r="BH69" s="3" t="s">
        <v>3104</v>
      </c>
      <c r="BI69" s="3" t="s">
        <v>3105</v>
      </c>
      <c r="BJ69" s="3" t="s">
        <v>3106</v>
      </c>
      <c r="BK69" s="3" t="s">
        <v>3107</v>
      </c>
      <c r="BL69" s="3" t="s">
        <v>3108</v>
      </c>
      <c r="BM69" s="3" t="s">
        <v>3109</v>
      </c>
      <c r="BN69" s="3" t="s">
        <v>9</v>
      </c>
      <c r="BO69" s="3" t="s">
        <v>288</v>
      </c>
      <c r="BQ69" s="46">
        <v>1</v>
      </c>
    </row>
    <row r="70" spans="1:69" ht="75" x14ac:dyDescent="0.25">
      <c r="A70" s="45">
        <v>17</v>
      </c>
      <c r="B70" s="3" t="s">
        <v>9</v>
      </c>
      <c r="C70" s="3" t="s">
        <v>302</v>
      </c>
      <c r="D70" s="3" t="s">
        <v>48</v>
      </c>
      <c r="E70" s="3" t="s">
        <v>303</v>
      </c>
      <c r="F70" s="3" t="s">
        <v>304</v>
      </c>
      <c r="G70" s="3" t="s">
        <v>305</v>
      </c>
      <c r="H70" s="3" t="s">
        <v>306</v>
      </c>
      <c r="I70" s="3" t="s">
        <v>53</v>
      </c>
      <c r="J70" s="3" t="s">
        <v>54</v>
      </c>
      <c r="K70" s="3" t="s">
        <v>307</v>
      </c>
      <c r="L70" s="3" t="s">
        <v>308</v>
      </c>
      <c r="M70" s="3" t="s">
        <v>309</v>
      </c>
      <c r="N70" s="3" t="s">
        <v>9</v>
      </c>
      <c r="O70" s="3" t="s">
        <v>58</v>
      </c>
      <c r="P70" s="3" t="s">
        <v>59</v>
      </c>
      <c r="Q70" s="3" t="s">
        <v>310</v>
      </c>
      <c r="R70" s="3">
        <v>1</v>
      </c>
      <c r="S70" s="3" t="s">
        <v>61</v>
      </c>
      <c r="T70" s="3">
        <v>10</v>
      </c>
      <c r="U70" s="3">
        <v>13</v>
      </c>
      <c r="V70" s="3" t="s">
        <v>311</v>
      </c>
      <c r="W70" s="3" t="s">
        <v>312</v>
      </c>
      <c r="X70" s="3" t="s">
        <v>313</v>
      </c>
      <c r="Y70" s="3" t="s">
        <v>65</v>
      </c>
      <c r="Z70" s="3" t="s">
        <v>66</v>
      </c>
      <c r="AA70" s="3" t="s">
        <v>67</v>
      </c>
      <c r="AB70" s="3" t="s">
        <v>68</v>
      </c>
      <c r="AC70" s="3" t="s">
        <v>314</v>
      </c>
      <c r="AD70" s="3" t="s">
        <v>3732</v>
      </c>
      <c r="AE70" s="3" t="s">
        <v>70</v>
      </c>
      <c r="AF70" s="3" t="s">
        <v>71</v>
      </c>
      <c r="AG70" s="3" t="s">
        <v>315</v>
      </c>
      <c r="AH70" s="3" t="s">
        <v>316</v>
      </c>
      <c r="AI70" s="3" t="s">
        <v>74</v>
      </c>
      <c r="AJ70" s="3" t="s">
        <v>75</v>
      </c>
      <c r="AK70" s="3" t="s">
        <v>76</v>
      </c>
      <c r="AL70" s="3"/>
      <c r="AM70" s="3">
        <v>17</v>
      </c>
      <c r="AN70" s="3" t="s">
        <v>302</v>
      </c>
      <c r="AO70" s="3" t="s">
        <v>3173</v>
      </c>
      <c r="AP70" s="3" t="s">
        <v>3174</v>
      </c>
      <c r="AQ70" s="3" t="s">
        <v>3175</v>
      </c>
      <c r="AR70" s="3" t="s">
        <v>3176</v>
      </c>
      <c r="AS70" s="3" t="s">
        <v>3177</v>
      </c>
      <c r="AT70" s="3" t="s">
        <v>3178</v>
      </c>
      <c r="AU70" s="3" t="s">
        <v>3179</v>
      </c>
      <c r="AV70" s="3" t="s">
        <v>3093</v>
      </c>
      <c r="AW70" s="3" t="s">
        <v>3094</v>
      </c>
      <c r="AX70" s="3" t="s">
        <v>3095</v>
      </c>
      <c r="AY70" s="3" t="s">
        <v>3090</v>
      </c>
      <c r="AZ70" s="3" t="s">
        <v>3096</v>
      </c>
      <c r="BA70" s="3" t="s">
        <v>3097</v>
      </c>
      <c r="BB70" s="3" t="s">
        <v>3098</v>
      </c>
      <c r="BC70" s="3" t="s">
        <v>3099</v>
      </c>
      <c r="BD70" s="3" t="s">
        <v>3100</v>
      </c>
      <c r="BE70" s="3" t="s">
        <v>3101</v>
      </c>
      <c r="BF70" s="3" t="s">
        <v>3102</v>
      </c>
      <c r="BG70" s="3" t="s">
        <v>3103</v>
      </c>
      <c r="BH70" s="3" t="s">
        <v>3104</v>
      </c>
      <c r="BI70" s="3" t="s">
        <v>3105</v>
      </c>
      <c r="BJ70" s="3" t="s">
        <v>3106</v>
      </c>
      <c r="BK70" s="3" t="s">
        <v>3107</v>
      </c>
      <c r="BL70" s="3" t="s">
        <v>3108</v>
      </c>
      <c r="BM70" s="3" t="s">
        <v>3109</v>
      </c>
      <c r="BN70" s="3" t="s">
        <v>9</v>
      </c>
      <c r="BO70" s="3" t="s">
        <v>302</v>
      </c>
      <c r="BQ70" s="46">
        <v>1</v>
      </c>
    </row>
    <row r="71" spans="1:69" ht="60" x14ac:dyDescent="0.25">
      <c r="A71" s="45">
        <v>18</v>
      </c>
      <c r="B71" s="3" t="s">
        <v>9</v>
      </c>
      <c r="C71" s="3" t="s">
        <v>317</v>
      </c>
      <c r="D71" s="3" t="s">
        <v>108</v>
      </c>
      <c r="E71" s="3" t="s">
        <v>318</v>
      </c>
      <c r="F71" s="3" t="s">
        <v>319</v>
      </c>
      <c r="G71" s="3" t="s">
        <v>320</v>
      </c>
      <c r="H71" s="3" t="s">
        <v>321</v>
      </c>
      <c r="I71" s="3" t="s">
        <v>53</v>
      </c>
      <c r="J71" s="3" t="s">
        <v>54</v>
      </c>
      <c r="K71" s="3" t="s">
        <v>322</v>
      </c>
      <c r="L71" s="3" t="s">
        <v>323</v>
      </c>
      <c r="M71" s="3" t="s">
        <v>324</v>
      </c>
      <c r="N71" s="3" t="s">
        <v>9</v>
      </c>
      <c r="O71" s="3" t="s">
        <v>58</v>
      </c>
      <c r="P71" s="3" t="s">
        <v>59</v>
      </c>
      <c r="Q71" s="3" t="s">
        <v>325</v>
      </c>
      <c r="R71" s="3">
        <v>3</v>
      </c>
      <c r="S71" s="3" t="s">
        <v>117</v>
      </c>
      <c r="T71" s="3">
        <v>13</v>
      </c>
      <c r="U71" s="3">
        <v>17</v>
      </c>
      <c r="V71" s="3" t="s">
        <v>326</v>
      </c>
      <c r="W71" s="3" t="s">
        <v>119</v>
      </c>
      <c r="X71" s="3" t="s">
        <v>327</v>
      </c>
      <c r="Y71" s="3" t="s">
        <v>65</v>
      </c>
      <c r="Z71" s="3" t="s">
        <v>66</v>
      </c>
      <c r="AA71" s="3" t="s">
        <v>67</v>
      </c>
      <c r="AB71" s="3" t="s">
        <v>68</v>
      </c>
      <c r="AC71" s="3" t="s">
        <v>328</v>
      </c>
      <c r="AD71" s="3" t="s">
        <v>3733</v>
      </c>
      <c r="AE71" s="3" t="s">
        <v>70</v>
      </c>
      <c r="AF71" s="3" t="s">
        <v>71</v>
      </c>
      <c r="AG71" s="3" t="s">
        <v>329</v>
      </c>
      <c r="AH71" s="3" t="s">
        <v>330</v>
      </c>
      <c r="AI71" s="3" t="s">
        <v>74</v>
      </c>
      <c r="AJ71" s="3" t="s">
        <v>75</v>
      </c>
      <c r="AK71" s="3" t="s">
        <v>76</v>
      </c>
      <c r="AL71" s="3"/>
      <c r="AM71" s="3">
        <v>18</v>
      </c>
      <c r="AN71" s="3" t="s">
        <v>317</v>
      </c>
      <c r="AO71" s="3" t="s">
        <v>3180</v>
      </c>
      <c r="AP71" s="3" t="s">
        <v>3181</v>
      </c>
      <c r="AQ71" s="3" t="s">
        <v>3182</v>
      </c>
      <c r="AR71" s="3" t="s">
        <v>3183</v>
      </c>
      <c r="AS71" s="3" t="s">
        <v>1376</v>
      </c>
      <c r="AT71" s="3" t="s">
        <v>3184</v>
      </c>
      <c r="AU71" s="3" t="s">
        <v>3185</v>
      </c>
      <c r="AV71" s="3" t="s">
        <v>3093</v>
      </c>
      <c r="AW71" s="3" t="s">
        <v>3094</v>
      </c>
      <c r="AX71" s="3" t="s">
        <v>3095</v>
      </c>
      <c r="AY71" s="3" t="s">
        <v>3090</v>
      </c>
      <c r="AZ71" s="3" t="s">
        <v>3096</v>
      </c>
      <c r="BA71" s="3" t="s">
        <v>3097</v>
      </c>
      <c r="BB71" s="3" t="s">
        <v>3098</v>
      </c>
      <c r="BC71" s="3" t="s">
        <v>3099</v>
      </c>
      <c r="BD71" s="3" t="s">
        <v>3100</v>
      </c>
      <c r="BE71" s="3" t="s">
        <v>3101</v>
      </c>
      <c r="BF71" s="3" t="s">
        <v>3102</v>
      </c>
      <c r="BG71" s="3" t="s">
        <v>3103</v>
      </c>
      <c r="BH71" s="3" t="s">
        <v>3104</v>
      </c>
      <c r="BI71" s="3" t="s">
        <v>3105</v>
      </c>
      <c r="BJ71" s="3" t="s">
        <v>3106</v>
      </c>
      <c r="BK71" s="3" t="s">
        <v>3107</v>
      </c>
      <c r="BL71" s="3" t="s">
        <v>3108</v>
      </c>
      <c r="BM71" s="3" t="s">
        <v>3109</v>
      </c>
      <c r="BN71" s="3" t="s">
        <v>9</v>
      </c>
      <c r="BO71" s="3" t="s">
        <v>317</v>
      </c>
      <c r="BQ71" s="46">
        <v>1</v>
      </c>
    </row>
    <row r="72" spans="1:69" ht="60" x14ac:dyDescent="0.25">
      <c r="A72" s="45">
        <v>19</v>
      </c>
      <c r="B72" s="3" t="s">
        <v>9</v>
      </c>
      <c r="C72" s="3" t="s">
        <v>331</v>
      </c>
      <c r="D72" s="3" t="s">
        <v>48</v>
      </c>
      <c r="E72" s="3" t="s">
        <v>332</v>
      </c>
      <c r="F72" s="3" t="s">
        <v>333</v>
      </c>
      <c r="G72" s="3" t="s">
        <v>334</v>
      </c>
      <c r="H72" s="3" t="s">
        <v>335</v>
      </c>
      <c r="I72" s="3" t="s">
        <v>53</v>
      </c>
      <c r="J72" s="3" t="s">
        <v>54</v>
      </c>
      <c r="K72" s="3" t="s">
        <v>336</v>
      </c>
      <c r="L72" s="3" t="s">
        <v>337</v>
      </c>
      <c r="M72" s="3" t="s">
        <v>338</v>
      </c>
      <c r="N72" s="3" t="s">
        <v>9</v>
      </c>
      <c r="O72" s="3" t="s">
        <v>58</v>
      </c>
      <c r="P72" s="3" t="s">
        <v>59</v>
      </c>
      <c r="Q72" s="3" t="s">
        <v>339</v>
      </c>
      <c r="R72" s="3">
        <v>1</v>
      </c>
      <c r="S72" s="3" t="s">
        <v>61</v>
      </c>
      <c r="T72" s="3">
        <v>10</v>
      </c>
      <c r="U72" s="3">
        <v>13</v>
      </c>
      <c r="V72" s="3" t="s">
        <v>340</v>
      </c>
      <c r="W72" s="3" t="s">
        <v>341</v>
      </c>
      <c r="X72" s="3" t="s">
        <v>342</v>
      </c>
      <c r="Y72" s="3" t="s">
        <v>65</v>
      </c>
      <c r="Z72" s="3" t="s">
        <v>66</v>
      </c>
      <c r="AA72" s="3" t="s">
        <v>67</v>
      </c>
      <c r="AB72" s="3" t="s">
        <v>68</v>
      </c>
      <c r="AC72" s="3" t="s">
        <v>343</v>
      </c>
      <c r="AD72" s="3" t="s">
        <v>3734</v>
      </c>
      <c r="AE72" s="3" t="s">
        <v>70</v>
      </c>
      <c r="AF72" s="3" t="s">
        <v>71</v>
      </c>
      <c r="AG72" s="3" t="s">
        <v>344</v>
      </c>
      <c r="AH72" s="3" t="s">
        <v>345</v>
      </c>
      <c r="AI72" s="3" t="s">
        <v>74</v>
      </c>
      <c r="AJ72" s="3" t="s">
        <v>75</v>
      </c>
      <c r="AK72" s="3" t="s">
        <v>76</v>
      </c>
      <c r="AL72" s="3"/>
      <c r="AM72" s="3">
        <v>19</v>
      </c>
      <c r="AN72" s="3" t="s">
        <v>331</v>
      </c>
      <c r="AO72" s="3" t="s">
        <v>3186</v>
      </c>
      <c r="AP72" s="3" t="s">
        <v>3187</v>
      </c>
      <c r="AQ72" s="3" t="s">
        <v>3188</v>
      </c>
      <c r="AR72" s="3" t="s">
        <v>3189</v>
      </c>
      <c r="AS72" s="3" t="s">
        <v>3190</v>
      </c>
      <c r="AT72" s="3" t="s">
        <v>3130</v>
      </c>
      <c r="AU72" s="3" t="s">
        <v>3191</v>
      </c>
      <c r="AV72" s="3" t="s">
        <v>3093</v>
      </c>
      <c r="AW72" s="3" t="s">
        <v>3094</v>
      </c>
      <c r="AX72" s="3" t="s">
        <v>3095</v>
      </c>
      <c r="AY72" s="3" t="s">
        <v>3090</v>
      </c>
      <c r="AZ72" s="3" t="s">
        <v>3096</v>
      </c>
      <c r="BA72" s="3" t="s">
        <v>3097</v>
      </c>
      <c r="BB72" s="3" t="s">
        <v>3098</v>
      </c>
      <c r="BC72" s="3" t="s">
        <v>3099</v>
      </c>
      <c r="BD72" s="3" t="s">
        <v>3100</v>
      </c>
      <c r="BE72" s="3" t="s">
        <v>3101</v>
      </c>
      <c r="BF72" s="3" t="s">
        <v>3102</v>
      </c>
      <c r="BG72" s="3" t="s">
        <v>3103</v>
      </c>
      <c r="BH72" s="3" t="s">
        <v>3104</v>
      </c>
      <c r="BI72" s="3" t="s">
        <v>3105</v>
      </c>
      <c r="BJ72" s="3" t="s">
        <v>3106</v>
      </c>
      <c r="BK72" s="3" t="s">
        <v>3107</v>
      </c>
      <c r="BL72" s="3" t="s">
        <v>3108</v>
      </c>
      <c r="BM72" s="3" t="s">
        <v>3109</v>
      </c>
      <c r="BN72" s="3" t="s">
        <v>9</v>
      </c>
      <c r="BO72" s="3" t="s">
        <v>331</v>
      </c>
      <c r="BQ72" s="46">
        <v>1</v>
      </c>
    </row>
    <row r="73" spans="1:69" ht="60" x14ac:dyDescent="0.25">
      <c r="A73" s="45">
        <v>20</v>
      </c>
      <c r="B73" s="3" t="s">
        <v>9</v>
      </c>
      <c r="C73" s="3" t="s">
        <v>346</v>
      </c>
      <c r="D73" s="3" t="s">
        <v>78</v>
      </c>
      <c r="E73" s="3" t="s">
        <v>347</v>
      </c>
      <c r="F73" s="3" t="s">
        <v>348</v>
      </c>
      <c r="G73" s="3" t="s">
        <v>349</v>
      </c>
      <c r="H73" s="3" t="s">
        <v>350</v>
      </c>
      <c r="I73" s="3" t="s">
        <v>53</v>
      </c>
      <c r="J73" s="3" t="s">
        <v>54</v>
      </c>
      <c r="K73" s="3" t="s">
        <v>351</v>
      </c>
      <c r="L73" s="3" t="s">
        <v>352</v>
      </c>
      <c r="M73" s="3" t="s">
        <v>353</v>
      </c>
      <c r="N73" s="3" t="s">
        <v>9</v>
      </c>
      <c r="O73" s="3" t="s">
        <v>58</v>
      </c>
      <c r="P73" s="3" t="s">
        <v>59</v>
      </c>
      <c r="Q73" s="3" t="s">
        <v>354</v>
      </c>
      <c r="R73" s="3">
        <v>2</v>
      </c>
      <c r="S73" s="3" t="s">
        <v>87</v>
      </c>
      <c r="T73" s="3">
        <v>12</v>
      </c>
      <c r="U73" s="3">
        <v>15</v>
      </c>
      <c r="V73" s="3" t="s">
        <v>355</v>
      </c>
      <c r="W73" s="3" t="s">
        <v>14</v>
      </c>
      <c r="X73" s="3" t="s">
        <v>356</v>
      </c>
      <c r="Y73" s="3" t="s">
        <v>65</v>
      </c>
      <c r="Z73" s="3" t="s">
        <v>66</v>
      </c>
      <c r="AA73" s="3" t="s">
        <v>67</v>
      </c>
      <c r="AB73" s="3" t="s">
        <v>68</v>
      </c>
      <c r="AC73" s="3" t="s">
        <v>357</v>
      </c>
      <c r="AD73" s="3" t="s">
        <v>3735</v>
      </c>
      <c r="AE73" s="3" t="s">
        <v>70</v>
      </c>
      <c r="AF73" s="3" t="s">
        <v>71</v>
      </c>
      <c r="AG73" s="3" t="s">
        <v>358</v>
      </c>
      <c r="AH73" s="3" t="s">
        <v>359</v>
      </c>
      <c r="AI73" s="3" t="s">
        <v>74</v>
      </c>
      <c r="AJ73" s="3" t="s">
        <v>75</v>
      </c>
      <c r="AK73" s="3" t="s">
        <v>76</v>
      </c>
      <c r="AL73" s="3"/>
      <c r="AM73" s="3">
        <v>20</v>
      </c>
      <c r="AN73" s="3" t="s">
        <v>346</v>
      </c>
      <c r="AO73" s="3" t="s">
        <v>3192</v>
      </c>
      <c r="AP73" s="3" t="s">
        <v>3193</v>
      </c>
      <c r="AQ73" s="3" t="s">
        <v>3194</v>
      </c>
      <c r="AR73" s="3" t="s">
        <v>3195</v>
      </c>
      <c r="AS73" s="3" t="s">
        <v>3196</v>
      </c>
      <c r="AT73" s="3" t="s">
        <v>3123</v>
      </c>
      <c r="AU73" s="3"/>
      <c r="AV73" s="3" t="s">
        <v>3093</v>
      </c>
      <c r="AW73" s="3" t="s">
        <v>3094</v>
      </c>
      <c r="AX73" s="3" t="s">
        <v>3095</v>
      </c>
      <c r="AY73" s="3" t="s">
        <v>3090</v>
      </c>
      <c r="AZ73" s="3" t="s">
        <v>3096</v>
      </c>
      <c r="BA73" s="3" t="s">
        <v>3097</v>
      </c>
      <c r="BB73" s="3" t="s">
        <v>3098</v>
      </c>
      <c r="BC73" s="3" t="s">
        <v>3099</v>
      </c>
      <c r="BD73" s="3" t="s">
        <v>3100</v>
      </c>
      <c r="BE73" s="3" t="s">
        <v>3101</v>
      </c>
      <c r="BF73" s="3" t="s">
        <v>3102</v>
      </c>
      <c r="BG73" s="3" t="s">
        <v>3103</v>
      </c>
      <c r="BH73" s="3" t="s">
        <v>3104</v>
      </c>
      <c r="BI73" s="3" t="s">
        <v>3105</v>
      </c>
      <c r="BJ73" s="3" t="s">
        <v>3106</v>
      </c>
      <c r="BK73" s="3" t="s">
        <v>3107</v>
      </c>
      <c r="BL73" s="3" t="s">
        <v>3108</v>
      </c>
      <c r="BM73" s="3" t="s">
        <v>3109</v>
      </c>
      <c r="BN73" s="3" t="s">
        <v>9</v>
      </c>
      <c r="BO73" s="3" t="s">
        <v>346</v>
      </c>
      <c r="BQ73" s="46">
        <v>1</v>
      </c>
    </row>
    <row r="74" spans="1:69" ht="60" x14ac:dyDescent="0.25">
      <c r="A74" s="45">
        <v>21</v>
      </c>
      <c r="B74" s="3" t="s">
        <v>9</v>
      </c>
      <c r="C74" s="3" t="s">
        <v>360</v>
      </c>
      <c r="D74" s="3" t="s">
        <v>48</v>
      </c>
      <c r="E74" s="3" t="s">
        <v>361</v>
      </c>
      <c r="F74" s="3" t="s">
        <v>362</v>
      </c>
      <c r="G74" s="3" t="s">
        <v>363</v>
      </c>
      <c r="H74" s="3" t="s">
        <v>364</v>
      </c>
      <c r="I74" s="3" t="s">
        <v>53</v>
      </c>
      <c r="J74" s="3" t="s">
        <v>54</v>
      </c>
      <c r="K74" s="3" t="s">
        <v>365</v>
      </c>
      <c r="L74" s="3" t="s">
        <v>366</v>
      </c>
      <c r="M74" s="3" t="s">
        <v>367</v>
      </c>
      <c r="N74" s="3" t="s">
        <v>9</v>
      </c>
      <c r="O74" s="3" t="s">
        <v>58</v>
      </c>
      <c r="P74" s="3" t="s">
        <v>59</v>
      </c>
      <c r="Q74" s="3" t="s">
        <v>368</v>
      </c>
      <c r="R74" s="3">
        <v>1</v>
      </c>
      <c r="S74" s="3" t="s">
        <v>61</v>
      </c>
      <c r="T74" s="3">
        <v>10</v>
      </c>
      <c r="U74" s="3">
        <v>13</v>
      </c>
      <c r="V74" s="3" t="s">
        <v>369</v>
      </c>
      <c r="W74" s="3" t="s">
        <v>63</v>
      </c>
      <c r="X74" s="3" t="s">
        <v>370</v>
      </c>
      <c r="Y74" s="3" t="s">
        <v>65</v>
      </c>
      <c r="Z74" s="3" t="s">
        <v>66</v>
      </c>
      <c r="AA74" s="3" t="s">
        <v>67</v>
      </c>
      <c r="AB74" s="3" t="s">
        <v>68</v>
      </c>
      <c r="AC74" s="3" t="s">
        <v>371</v>
      </c>
      <c r="AD74" s="3" t="s">
        <v>3736</v>
      </c>
      <c r="AE74" s="3" t="s">
        <v>70</v>
      </c>
      <c r="AF74" s="3" t="s">
        <v>71</v>
      </c>
      <c r="AG74" s="3" t="s">
        <v>372</v>
      </c>
      <c r="AH74" s="3" t="s">
        <v>373</v>
      </c>
      <c r="AI74" s="3" t="s">
        <v>74</v>
      </c>
      <c r="AJ74" s="3" t="s">
        <v>75</v>
      </c>
      <c r="AK74" s="3" t="s">
        <v>76</v>
      </c>
      <c r="AL74" s="3"/>
      <c r="AM74" s="3">
        <v>21</v>
      </c>
      <c r="AN74" s="3" t="s">
        <v>360</v>
      </c>
      <c r="AO74" s="3" t="s">
        <v>3197</v>
      </c>
      <c r="AP74" s="3" t="s">
        <v>3198</v>
      </c>
      <c r="AQ74" s="3" t="s">
        <v>3199</v>
      </c>
      <c r="AR74" s="3" t="s">
        <v>3088</v>
      </c>
      <c r="AS74" s="3" t="s">
        <v>3092</v>
      </c>
      <c r="AT74" s="3" t="s">
        <v>3200</v>
      </c>
      <c r="AU74" s="3" t="s">
        <v>3201</v>
      </c>
      <c r="AV74" s="3" t="s">
        <v>3093</v>
      </c>
      <c r="AW74" s="3" t="s">
        <v>3094</v>
      </c>
      <c r="AX74" s="3" t="s">
        <v>3095</v>
      </c>
      <c r="AY74" s="3" t="s">
        <v>3090</v>
      </c>
      <c r="AZ74" s="3" t="s">
        <v>3096</v>
      </c>
      <c r="BA74" s="3" t="s">
        <v>3097</v>
      </c>
      <c r="BB74" s="3" t="s">
        <v>3098</v>
      </c>
      <c r="BC74" s="3" t="s">
        <v>3099</v>
      </c>
      <c r="BD74" s="3" t="s">
        <v>3100</v>
      </c>
      <c r="BE74" s="3" t="s">
        <v>3101</v>
      </c>
      <c r="BF74" s="3" t="s">
        <v>3102</v>
      </c>
      <c r="BG74" s="3" t="s">
        <v>3103</v>
      </c>
      <c r="BH74" s="3" t="s">
        <v>3104</v>
      </c>
      <c r="BI74" s="3" t="s">
        <v>3105</v>
      </c>
      <c r="BJ74" s="3" t="s">
        <v>3106</v>
      </c>
      <c r="BK74" s="3" t="s">
        <v>3107</v>
      </c>
      <c r="BL74" s="3" t="s">
        <v>3108</v>
      </c>
      <c r="BM74" s="3" t="s">
        <v>3109</v>
      </c>
      <c r="BN74" s="3" t="s">
        <v>9</v>
      </c>
      <c r="BO74" s="3" t="s">
        <v>360</v>
      </c>
      <c r="BQ74" s="46">
        <v>1</v>
      </c>
    </row>
    <row r="75" spans="1:69" ht="60" x14ac:dyDescent="0.25">
      <c r="A75" s="45">
        <v>22</v>
      </c>
      <c r="B75" s="3" t="s">
        <v>9</v>
      </c>
      <c r="C75" s="3" t="s">
        <v>374</v>
      </c>
      <c r="D75" s="3" t="s">
        <v>78</v>
      </c>
      <c r="E75" s="3" t="s">
        <v>375</v>
      </c>
      <c r="F75" s="3" t="s">
        <v>376</v>
      </c>
      <c r="G75" s="3" t="s">
        <v>377</v>
      </c>
      <c r="H75" s="3" t="s">
        <v>378</v>
      </c>
      <c r="I75" s="3" t="s">
        <v>53</v>
      </c>
      <c r="J75" s="3" t="s">
        <v>54</v>
      </c>
      <c r="K75" s="3" t="s">
        <v>379</v>
      </c>
      <c r="L75" s="3" t="s">
        <v>380</v>
      </c>
      <c r="M75" s="3" t="s">
        <v>381</v>
      </c>
      <c r="N75" s="3" t="s">
        <v>9</v>
      </c>
      <c r="O75" s="3" t="s">
        <v>58</v>
      </c>
      <c r="P75" s="3" t="s">
        <v>59</v>
      </c>
      <c r="Q75" s="3" t="s">
        <v>382</v>
      </c>
      <c r="R75" s="3">
        <v>2</v>
      </c>
      <c r="S75" s="3" t="s">
        <v>87</v>
      </c>
      <c r="T75" s="3">
        <v>12</v>
      </c>
      <c r="U75" s="3">
        <v>15</v>
      </c>
      <c r="V75" s="3" t="s">
        <v>383</v>
      </c>
      <c r="W75" s="3" t="s">
        <v>384</v>
      </c>
      <c r="X75" s="3" t="s">
        <v>385</v>
      </c>
      <c r="Y75" s="3" t="s">
        <v>65</v>
      </c>
      <c r="Z75" s="3" t="s">
        <v>66</v>
      </c>
      <c r="AA75" s="3" t="s">
        <v>67</v>
      </c>
      <c r="AB75" s="3" t="s">
        <v>68</v>
      </c>
      <c r="AC75" s="3" t="s">
        <v>386</v>
      </c>
      <c r="AD75" s="3" t="s">
        <v>3737</v>
      </c>
      <c r="AE75" s="3" t="s">
        <v>70</v>
      </c>
      <c r="AF75" s="3" t="s">
        <v>71</v>
      </c>
      <c r="AG75" s="3" t="s">
        <v>387</v>
      </c>
      <c r="AH75" s="3" t="s">
        <v>388</v>
      </c>
      <c r="AI75" s="3" t="s">
        <v>74</v>
      </c>
      <c r="AJ75" s="3" t="s">
        <v>75</v>
      </c>
      <c r="AK75" s="3" t="s">
        <v>76</v>
      </c>
      <c r="AL75" s="3"/>
      <c r="AM75" s="3">
        <v>22</v>
      </c>
      <c r="AN75" s="3" t="s">
        <v>374</v>
      </c>
      <c r="AO75" s="3" t="s">
        <v>3202</v>
      </c>
      <c r="AP75" s="3" t="s">
        <v>3203</v>
      </c>
      <c r="AQ75" s="3" t="s">
        <v>3204</v>
      </c>
      <c r="AR75" s="3" t="s">
        <v>3205</v>
      </c>
      <c r="AS75" s="3" t="s">
        <v>3157</v>
      </c>
      <c r="AT75" s="3" t="s">
        <v>3206</v>
      </c>
      <c r="AU75" s="3" t="s">
        <v>3207</v>
      </c>
      <c r="AV75" s="3" t="s">
        <v>3093</v>
      </c>
      <c r="AW75" s="3" t="s">
        <v>3094</v>
      </c>
      <c r="AX75" s="3" t="s">
        <v>3095</v>
      </c>
      <c r="AY75" s="3" t="s">
        <v>3090</v>
      </c>
      <c r="AZ75" s="3" t="s">
        <v>3096</v>
      </c>
      <c r="BA75" s="3" t="s">
        <v>3097</v>
      </c>
      <c r="BB75" s="3" t="s">
        <v>3098</v>
      </c>
      <c r="BC75" s="3" t="s">
        <v>3099</v>
      </c>
      <c r="BD75" s="3" t="s">
        <v>3100</v>
      </c>
      <c r="BE75" s="3" t="s">
        <v>3101</v>
      </c>
      <c r="BF75" s="3" t="s">
        <v>3102</v>
      </c>
      <c r="BG75" s="3" t="s">
        <v>3103</v>
      </c>
      <c r="BH75" s="3" t="s">
        <v>3104</v>
      </c>
      <c r="BI75" s="3" t="s">
        <v>3105</v>
      </c>
      <c r="BJ75" s="3" t="s">
        <v>3106</v>
      </c>
      <c r="BK75" s="3" t="s">
        <v>3107</v>
      </c>
      <c r="BL75" s="3" t="s">
        <v>3108</v>
      </c>
      <c r="BM75" s="3" t="s">
        <v>3109</v>
      </c>
      <c r="BN75" s="3" t="s">
        <v>9</v>
      </c>
      <c r="BO75" s="3" t="s">
        <v>374</v>
      </c>
      <c r="BQ75" s="46">
        <v>1</v>
      </c>
    </row>
    <row r="76" spans="1:69" ht="60" x14ac:dyDescent="0.25">
      <c r="A76" s="45">
        <v>23</v>
      </c>
      <c r="B76" s="3" t="s">
        <v>9</v>
      </c>
      <c r="C76" s="3" t="s">
        <v>389</v>
      </c>
      <c r="D76" s="3" t="s">
        <v>78</v>
      </c>
      <c r="E76" s="3" t="s">
        <v>390</v>
      </c>
      <c r="F76" s="3" t="s">
        <v>391</v>
      </c>
      <c r="G76" s="3" t="s">
        <v>392</v>
      </c>
      <c r="H76" s="3" t="s">
        <v>393</v>
      </c>
      <c r="I76" s="3" t="s">
        <v>53</v>
      </c>
      <c r="J76" s="3" t="s">
        <v>54</v>
      </c>
      <c r="K76" s="3" t="s">
        <v>394</v>
      </c>
      <c r="L76" s="3" t="s">
        <v>395</v>
      </c>
      <c r="M76" s="3" t="s">
        <v>396</v>
      </c>
      <c r="N76" s="3" t="s">
        <v>9</v>
      </c>
      <c r="O76" s="3" t="s">
        <v>58</v>
      </c>
      <c r="P76" s="3" t="s">
        <v>59</v>
      </c>
      <c r="Q76" s="3" t="s">
        <v>397</v>
      </c>
      <c r="R76" s="3">
        <v>2</v>
      </c>
      <c r="S76" s="3" t="s">
        <v>87</v>
      </c>
      <c r="T76" s="3">
        <v>12</v>
      </c>
      <c r="U76" s="3">
        <v>15</v>
      </c>
      <c r="V76" s="3" t="s">
        <v>398</v>
      </c>
      <c r="W76" s="3" t="s">
        <v>399</v>
      </c>
      <c r="X76" s="3" t="s">
        <v>400</v>
      </c>
      <c r="Y76" s="3" t="s">
        <v>65</v>
      </c>
      <c r="Z76" s="3" t="s">
        <v>66</v>
      </c>
      <c r="AA76" s="3" t="s">
        <v>67</v>
      </c>
      <c r="AB76" s="3" t="s">
        <v>68</v>
      </c>
      <c r="AC76" s="3" t="s">
        <v>401</v>
      </c>
      <c r="AD76" s="3" t="s">
        <v>3738</v>
      </c>
      <c r="AE76" s="3" t="s">
        <v>70</v>
      </c>
      <c r="AF76" s="3" t="s">
        <v>71</v>
      </c>
      <c r="AG76" s="3" t="s">
        <v>402</v>
      </c>
      <c r="AH76" s="3" t="s">
        <v>403</v>
      </c>
      <c r="AI76" s="3" t="s">
        <v>74</v>
      </c>
      <c r="AJ76" s="3" t="s">
        <v>75</v>
      </c>
      <c r="AK76" s="3" t="s">
        <v>76</v>
      </c>
      <c r="AL76" s="3"/>
      <c r="AM76" s="3">
        <v>23</v>
      </c>
      <c r="AN76" s="3" t="s">
        <v>389</v>
      </c>
      <c r="AO76" s="3" t="s">
        <v>1805</v>
      </c>
      <c r="AP76" s="3" t="s">
        <v>3208</v>
      </c>
      <c r="AQ76" s="3" t="s">
        <v>3167</v>
      </c>
      <c r="AR76" s="3" t="s">
        <v>3168</v>
      </c>
      <c r="AS76" s="3" t="s">
        <v>3209</v>
      </c>
      <c r="AT76" s="3" t="s">
        <v>3210</v>
      </c>
      <c r="AU76" s="3" t="s">
        <v>3190</v>
      </c>
      <c r="AV76" s="3" t="s">
        <v>3093</v>
      </c>
      <c r="AW76" s="3" t="s">
        <v>3094</v>
      </c>
      <c r="AX76" s="3" t="s">
        <v>3095</v>
      </c>
      <c r="AY76" s="3" t="s">
        <v>3090</v>
      </c>
      <c r="AZ76" s="3" t="s">
        <v>3096</v>
      </c>
      <c r="BA76" s="3" t="s">
        <v>3097</v>
      </c>
      <c r="BB76" s="3" t="s">
        <v>3098</v>
      </c>
      <c r="BC76" s="3" t="s">
        <v>3099</v>
      </c>
      <c r="BD76" s="3" t="s">
        <v>3100</v>
      </c>
      <c r="BE76" s="3" t="s">
        <v>3101</v>
      </c>
      <c r="BF76" s="3" t="s">
        <v>3102</v>
      </c>
      <c r="BG76" s="3" t="s">
        <v>3103</v>
      </c>
      <c r="BH76" s="3" t="s">
        <v>3104</v>
      </c>
      <c r="BI76" s="3" t="s">
        <v>3105</v>
      </c>
      <c r="BJ76" s="3" t="s">
        <v>3106</v>
      </c>
      <c r="BK76" s="3" t="s">
        <v>3107</v>
      </c>
      <c r="BL76" s="3" t="s">
        <v>3108</v>
      </c>
      <c r="BM76" s="3" t="s">
        <v>3109</v>
      </c>
      <c r="BN76" s="3" t="s">
        <v>9</v>
      </c>
      <c r="BO76" s="3" t="s">
        <v>389</v>
      </c>
      <c r="BQ76" s="46">
        <v>1</v>
      </c>
    </row>
    <row r="77" spans="1:69" ht="60" x14ac:dyDescent="0.25">
      <c r="A77" s="45">
        <v>24</v>
      </c>
      <c r="B77" s="3" t="s">
        <v>9</v>
      </c>
      <c r="C77" s="3" t="s">
        <v>404</v>
      </c>
      <c r="D77" s="3" t="s">
        <v>168</v>
      </c>
      <c r="E77" s="3" t="s">
        <v>405</v>
      </c>
      <c r="F77" s="3" t="s">
        <v>406</v>
      </c>
      <c r="G77" s="3" t="s">
        <v>407</v>
      </c>
      <c r="H77" s="3" t="s">
        <v>408</v>
      </c>
      <c r="I77" s="3" t="s">
        <v>53</v>
      </c>
      <c r="J77" s="3" t="s">
        <v>54</v>
      </c>
      <c r="K77" s="3" t="s">
        <v>409</v>
      </c>
      <c r="L77" s="3" t="s">
        <v>410</v>
      </c>
      <c r="M77" s="3" t="s">
        <v>411</v>
      </c>
      <c r="N77" s="3" t="s">
        <v>9</v>
      </c>
      <c r="O77" s="3" t="s">
        <v>58</v>
      </c>
      <c r="P77" s="3" t="s">
        <v>59</v>
      </c>
      <c r="Q77" s="3" t="s">
        <v>412</v>
      </c>
      <c r="R77" s="3">
        <v>3</v>
      </c>
      <c r="S77" s="3" t="s">
        <v>117</v>
      </c>
      <c r="T77" s="3">
        <v>14</v>
      </c>
      <c r="U77" s="3">
        <v>17</v>
      </c>
      <c r="V77" s="3" t="s">
        <v>413</v>
      </c>
      <c r="W77" s="3" t="s">
        <v>268</v>
      </c>
      <c r="X77" s="3" t="s">
        <v>414</v>
      </c>
      <c r="Y77" s="3" t="s">
        <v>65</v>
      </c>
      <c r="Z77" s="3" t="s">
        <v>66</v>
      </c>
      <c r="AA77" s="3" t="s">
        <v>67</v>
      </c>
      <c r="AB77" s="3" t="s">
        <v>68</v>
      </c>
      <c r="AC77" s="3" t="s">
        <v>415</v>
      </c>
      <c r="AD77" s="3" t="s">
        <v>3739</v>
      </c>
      <c r="AE77" s="3" t="s">
        <v>70</v>
      </c>
      <c r="AF77" s="3" t="s">
        <v>71</v>
      </c>
      <c r="AG77" s="3" t="s">
        <v>416</v>
      </c>
      <c r="AH77" s="3" t="s">
        <v>417</v>
      </c>
      <c r="AI77" s="3" t="s">
        <v>74</v>
      </c>
      <c r="AJ77" s="3" t="s">
        <v>75</v>
      </c>
      <c r="AK77" s="3" t="s">
        <v>76</v>
      </c>
      <c r="AL77" s="3"/>
      <c r="AM77" s="3">
        <v>24</v>
      </c>
      <c r="AN77" s="3" t="s">
        <v>404</v>
      </c>
      <c r="AO77" s="3" t="s">
        <v>3211</v>
      </c>
      <c r="AP77" s="3" t="s">
        <v>3169</v>
      </c>
      <c r="AQ77" s="3" t="s">
        <v>3170</v>
      </c>
      <c r="AR77" s="3" t="s">
        <v>3130</v>
      </c>
      <c r="AS77" s="3" t="s">
        <v>3167</v>
      </c>
      <c r="AT77" s="3" t="s">
        <v>3168</v>
      </c>
      <c r="AU77" s="3" t="s">
        <v>3212</v>
      </c>
      <c r="AV77" s="3" t="s">
        <v>3093</v>
      </c>
      <c r="AW77" s="3" t="s">
        <v>3094</v>
      </c>
      <c r="AX77" s="3" t="s">
        <v>3095</v>
      </c>
      <c r="AY77" s="3" t="s">
        <v>3090</v>
      </c>
      <c r="AZ77" s="3" t="s">
        <v>3096</v>
      </c>
      <c r="BA77" s="3" t="s">
        <v>3097</v>
      </c>
      <c r="BB77" s="3" t="s">
        <v>3098</v>
      </c>
      <c r="BC77" s="3" t="s">
        <v>3099</v>
      </c>
      <c r="BD77" s="3" t="s">
        <v>3100</v>
      </c>
      <c r="BE77" s="3" t="s">
        <v>3101</v>
      </c>
      <c r="BF77" s="3" t="s">
        <v>3102</v>
      </c>
      <c r="BG77" s="3" t="s">
        <v>3103</v>
      </c>
      <c r="BH77" s="3" t="s">
        <v>3104</v>
      </c>
      <c r="BI77" s="3" t="s">
        <v>3105</v>
      </c>
      <c r="BJ77" s="3" t="s">
        <v>3106</v>
      </c>
      <c r="BK77" s="3" t="s">
        <v>3107</v>
      </c>
      <c r="BL77" s="3" t="s">
        <v>3108</v>
      </c>
      <c r="BM77" s="3" t="s">
        <v>3109</v>
      </c>
      <c r="BN77" s="3" t="s">
        <v>9</v>
      </c>
      <c r="BO77" s="3" t="s">
        <v>404</v>
      </c>
      <c r="BQ77" s="46">
        <v>1</v>
      </c>
    </row>
    <row r="78" spans="1:69" ht="60" x14ac:dyDescent="0.25">
      <c r="A78" s="45">
        <v>25</v>
      </c>
      <c r="B78" s="3" t="s">
        <v>9</v>
      </c>
      <c r="C78" s="3" t="s">
        <v>418</v>
      </c>
      <c r="D78" s="3" t="s">
        <v>78</v>
      </c>
      <c r="E78" s="3" t="s">
        <v>419</v>
      </c>
      <c r="F78" s="3" t="s">
        <v>420</v>
      </c>
      <c r="G78" s="3" t="s">
        <v>421</v>
      </c>
      <c r="H78" s="3" t="s">
        <v>422</v>
      </c>
      <c r="I78" s="3" t="s">
        <v>53</v>
      </c>
      <c r="J78" s="3" t="s">
        <v>54</v>
      </c>
      <c r="K78" s="3" t="s">
        <v>423</v>
      </c>
      <c r="L78" s="3" t="s">
        <v>424</v>
      </c>
      <c r="M78" s="3" t="s">
        <v>425</v>
      </c>
      <c r="N78" s="3" t="s">
        <v>9</v>
      </c>
      <c r="O78" s="3" t="s">
        <v>58</v>
      </c>
      <c r="P78" s="3" t="s">
        <v>59</v>
      </c>
      <c r="Q78" s="3" t="s">
        <v>426</v>
      </c>
      <c r="R78" s="3">
        <v>2</v>
      </c>
      <c r="S78" s="3" t="s">
        <v>87</v>
      </c>
      <c r="T78" s="3">
        <v>12</v>
      </c>
      <c r="U78" s="3">
        <v>15</v>
      </c>
      <c r="V78" s="3" t="s">
        <v>427</v>
      </c>
      <c r="W78" s="3" t="s">
        <v>148</v>
      </c>
      <c r="X78" s="3" t="s">
        <v>428</v>
      </c>
      <c r="Y78" s="3" t="s">
        <v>65</v>
      </c>
      <c r="Z78" s="3" t="s">
        <v>66</v>
      </c>
      <c r="AA78" s="3" t="s">
        <v>67</v>
      </c>
      <c r="AB78" s="3" t="s">
        <v>68</v>
      </c>
      <c r="AC78" s="3" t="s">
        <v>429</v>
      </c>
      <c r="AD78" s="3" t="s">
        <v>3740</v>
      </c>
      <c r="AE78" s="3" t="s">
        <v>70</v>
      </c>
      <c r="AF78" s="3" t="s">
        <v>71</v>
      </c>
      <c r="AG78" s="3" t="s">
        <v>430</v>
      </c>
      <c r="AH78" s="3" t="s">
        <v>431</v>
      </c>
      <c r="AI78" s="3" t="s">
        <v>74</v>
      </c>
      <c r="AJ78" s="3" t="s">
        <v>75</v>
      </c>
      <c r="AK78" s="3" t="s">
        <v>76</v>
      </c>
      <c r="AL78" s="3"/>
      <c r="AM78" s="3">
        <v>25</v>
      </c>
      <c r="AN78" s="3" t="s">
        <v>418</v>
      </c>
      <c r="AO78" s="3" t="s">
        <v>3213</v>
      </c>
      <c r="AP78" s="3" t="s">
        <v>3214</v>
      </c>
      <c r="AQ78" s="3" t="s">
        <v>3215</v>
      </c>
      <c r="AR78" s="3" t="s">
        <v>3216</v>
      </c>
      <c r="AS78" s="3" t="s">
        <v>3217</v>
      </c>
      <c r="AT78" s="3"/>
      <c r="AU78" s="3"/>
      <c r="AV78" s="3" t="s">
        <v>3093</v>
      </c>
      <c r="AW78" s="3" t="s">
        <v>3094</v>
      </c>
      <c r="AX78" s="3" t="s">
        <v>3095</v>
      </c>
      <c r="AY78" s="3" t="s">
        <v>3090</v>
      </c>
      <c r="AZ78" s="3" t="s">
        <v>3096</v>
      </c>
      <c r="BA78" s="3" t="s">
        <v>3097</v>
      </c>
      <c r="BB78" s="3" t="s">
        <v>3098</v>
      </c>
      <c r="BC78" s="3" t="s">
        <v>3099</v>
      </c>
      <c r="BD78" s="3" t="s">
        <v>3100</v>
      </c>
      <c r="BE78" s="3" t="s">
        <v>3101</v>
      </c>
      <c r="BF78" s="3" t="s">
        <v>3102</v>
      </c>
      <c r="BG78" s="3" t="s">
        <v>3103</v>
      </c>
      <c r="BH78" s="3" t="s">
        <v>3104</v>
      </c>
      <c r="BI78" s="3" t="s">
        <v>3105</v>
      </c>
      <c r="BJ78" s="3" t="s">
        <v>3106</v>
      </c>
      <c r="BK78" s="3" t="s">
        <v>3107</v>
      </c>
      <c r="BL78" s="3" t="s">
        <v>3108</v>
      </c>
      <c r="BM78" s="3" t="s">
        <v>3109</v>
      </c>
      <c r="BN78" s="3" t="s">
        <v>9</v>
      </c>
      <c r="BO78" s="3" t="s">
        <v>418</v>
      </c>
      <c r="BQ78" s="46">
        <v>1</v>
      </c>
    </row>
    <row r="79" spans="1:69" ht="60" x14ac:dyDescent="0.25">
      <c r="A79" s="45">
        <v>26</v>
      </c>
      <c r="B79" s="3" t="s">
        <v>9</v>
      </c>
      <c r="C79" s="3" t="s">
        <v>432</v>
      </c>
      <c r="D79" s="3" t="s">
        <v>199</v>
      </c>
      <c r="E79" s="3" t="s">
        <v>433</v>
      </c>
      <c r="F79" s="3" t="s">
        <v>434</v>
      </c>
      <c r="G79" s="3" t="s">
        <v>435</v>
      </c>
      <c r="H79" s="3" t="s">
        <v>436</v>
      </c>
      <c r="I79" s="3" t="s">
        <v>53</v>
      </c>
      <c r="J79" s="3" t="s">
        <v>54</v>
      </c>
      <c r="K79" s="3" t="s">
        <v>437</v>
      </c>
      <c r="L79" s="3" t="s">
        <v>438</v>
      </c>
      <c r="M79" s="3" t="s">
        <v>439</v>
      </c>
      <c r="N79" s="3" t="s">
        <v>9</v>
      </c>
      <c r="O79" s="3" t="s">
        <v>58</v>
      </c>
      <c r="P79" s="3" t="s">
        <v>59</v>
      </c>
      <c r="Q79" s="3" t="s">
        <v>440</v>
      </c>
      <c r="R79" s="3">
        <v>4</v>
      </c>
      <c r="S79" s="3" t="s">
        <v>208</v>
      </c>
      <c r="T79" s="3">
        <v>15</v>
      </c>
      <c r="U79" s="3">
        <v>18</v>
      </c>
      <c r="V79" s="3" t="s">
        <v>441</v>
      </c>
      <c r="W79" s="3" t="s">
        <v>442</v>
      </c>
      <c r="X79" s="3" t="s">
        <v>443</v>
      </c>
      <c r="Y79" s="3" t="s">
        <v>65</v>
      </c>
      <c r="Z79" s="3" t="s">
        <v>66</v>
      </c>
      <c r="AA79" s="3" t="s">
        <v>67</v>
      </c>
      <c r="AB79" s="3" t="s">
        <v>68</v>
      </c>
      <c r="AC79" s="3" t="s">
        <v>444</v>
      </c>
      <c r="AD79" s="3" t="s">
        <v>3741</v>
      </c>
      <c r="AE79" s="3" t="s">
        <v>70</v>
      </c>
      <c r="AF79" s="3" t="s">
        <v>71</v>
      </c>
      <c r="AG79" s="3" t="s">
        <v>445</v>
      </c>
      <c r="AH79" s="3" t="s">
        <v>446</v>
      </c>
      <c r="AI79" s="3" t="s">
        <v>74</v>
      </c>
      <c r="AJ79" s="3" t="s">
        <v>75</v>
      </c>
      <c r="AK79" s="3" t="s">
        <v>76</v>
      </c>
      <c r="AL79" s="3"/>
      <c r="AM79" s="3">
        <v>26</v>
      </c>
      <c r="AN79" s="3" t="s">
        <v>432</v>
      </c>
      <c r="AO79" s="3" t="s">
        <v>3218</v>
      </c>
      <c r="AP79" s="3" t="s">
        <v>3093</v>
      </c>
      <c r="AQ79" s="3" t="s">
        <v>3094</v>
      </c>
      <c r="AR79" s="3" t="s">
        <v>1376</v>
      </c>
      <c r="AS79" s="3" t="s">
        <v>3146</v>
      </c>
      <c r="AT79" s="3" t="s">
        <v>3147</v>
      </c>
      <c r="AU79" s="3" t="s">
        <v>3123</v>
      </c>
      <c r="AV79" s="3" t="s">
        <v>3093</v>
      </c>
      <c r="AW79" s="3" t="s">
        <v>3094</v>
      </c>
      <c r="AX79" s="3" t="s">
        <v>3095</v>
      </c>
      <c r="AY79" s="3" t="s">
        <v>3090</v>
      </c>
      <c r="AZ79" s="3" t="s">
        <v>3096</v>
      </c>
      <c r="BA79" s="3" t="s">
        <v>3097</v>
      </c>
      <c r="BB79" s="3" t="s">
        <v>3098</v>
      </c>
      <c r="BC79" s="3" t="s">
        <v>3099</v>
      </c>
      <c r="BD79" s="3" t="s">
        <v>3100</v>
      </c>
      <c r="BE79" s="3" t="s">
        <v>3101</v>
      </c>
      <c r="BF79" s="3" t="s">
        <v>3102</v>
      </c>
      <c r="BG79" s="3" t="s">
        <v>3103</v>
      </c>
      <c r="BH79" s="3" t="s">
        <v>3104</v>
      </c>
      <c r="BI79" s="3" t="s">
        <v>3105</v>
      </c>
      <c r="BJ79" s="3" t="s">
        <v>3106</v>
      </c>
      <c r="BK79" s="3" t="s">
        <v>3107</v>
      </c>
      <c r="BL79" s="3" t="s">
        <v>3108</v>
      </c>
      <c r="BM79" s="3" t="s">
        <v>3109</v>
      </c>
      <c r="BN79" s="3" t="s">
        <v>9</v>
      </c>
      <c r="BO79" s="3" t="s">
        <v>432</v>
      </c>
      <c r="BQ79" s="46">
        <v>1</v>
      </c>
    </row>
    <row r="80" spans="1:69" ht="60" x14ac:dyDescent="0.25">
      <c r="A80" s="45">
        <v>27</v>
      </c>
      <c r="B80" s="3" t="s">
        <v>9</v>
      </c>
      <c r="C80" s="3" t="s">
        <v>447</v>
      </c>
      <c r="D80" s="3" t="s">
        <v>108</v>
      </c>
      <c r="E80" s="3" t="s">
        <v>448</v>
      </c>
      <c r="F80" s="3" t="s">
        <v>449</v>
      </c>
      <c r="G80" s="3" t="s">
        <v>450</v>
      </c>
      <c r="H80" s="3" t="s">
        <v>451</v>
      </c>
      <c r="I80" s="3" t="s">
        <v>53</v>
      </c>
      <c r="J80" s="3" t="s">
        <v>54</v>
      </c>
      <c r="K80" s="3" t="s">
        <v>452</v>
      </c>
      <c r="L80" s="3" t="s">
        <v>453</v>
      </c>
      <c r="M80" s="3" t="s">
        <v>454</v>
      </c>
      <c r="N80" s="3" t="s">
        <v>9</v>
      </c>
      <c r="O80" s="3" t="s">
        <v>58</v>
      </c>
      <c r="P80" s="3" t="s">
        <v>59</v>
      </c>
      <c r="Q80" s="3" t="s">
        <v>455</v>
      </c>
      <c r="R80" s="3">
        <v>3</v>
      </c>
      <c r="S80" s="3" t="s">
        <v>117</v>
      </c>
      <c r="T80" s="3">
        <v>13</v>
      </c>
      <c r="U80" s="3">
        <v>17</v>
      </c>
      <c r="V80" s="3" t="s">
        <v>456</v>
      </c>
      <c r="W80" s="3" t="s">
        <v>119</v>
      </c>
      <c r="X80" s="3" t="s">
        <v>457</v>
      </c>
      <c r="Y80" s="3" t="s">
        <v>65</v>
      </c>
      <c r="Z80" s="3" t="s">
        <v>66</v>
      </c>
      <c r="AA80" s="3" t="s">
        <v>67</v>
      </c>
      <c r="AB80" s="3" t="s">
        <v>68</v>
      </c>
      <c r="AC80" s="3" t="s">
        <v>458</v>
      </c>
      <c r="AD80" s="3" t="s">
        <v>3742</v>
      </c>
      <c r="AE80" s="3" t="s">
        <v>70</v>
      </c>
      <c r="AF80" s="3" t="s">
        <v>71</v>
      </c>
      <c r="AG80" s="3" t="s">
        <v>459</v>
      </c>
      <c r="AH80" s="3" t="s">
        <v>460</v>
      </c>
      <c r="AI80" s="3" t="s">
        <v>74</v>
      </c>
      <c r="AJ80" s="3" t="s">
        <v>75</v>
      </c>
      <c r="AK80" s="3" t="s">
        <v>76</v>
      </c>
      <c r="AL80" s="3"/>
      <c r="AM80" s="3">
        <v>27</v>
      </c>
      <c r="AN80" s="3" t="s">
        <v>447</v>
      </c>
      <c r="AO80" s="3" t="s">
        <v>3219</v>
      </c>
      <c r="AP80" s="3" t="s">
        <v>3220</v>
      </c>
      <c r="AQ80" s="3" t="s">
        <v>3221</v>
      </c>
      <c r="AR80" s="3" t="s">
        <v>3222</v>
      </c>
      <c r="AS80" s="3" t="s">
        <v>3223</v>
      </c>
      <c r="AT80" s="3" t="s">
        <v>3224</v>
      </c>
      <c r="AU80" s="3" t="s">
        <v>3095</v>
      </c>
      <c r="AV80" s="3" t="s">
        <v>3093</v>
      </c>
      <c r="AW80" s="3" t="s">
        <v>3094</v>
      </c>
      <c r="AX80" s="3" t="s">
        <v>3095</v>
      </c>
      <c r="AY80" s="3" t="s">
        <v>3090</v>
      </c>
      <c r="AZ80" s="3" t="s">
        <v>3096</v>
      </c>
      <c r="BA80" s="3" t="s">
        <v>3097</v>
      </c>
      <c r="BB80" s="3" t="s">
        <v>3098</v>
      </c>
      <c r="BC80" s="3" t="s">
        <v>3099</v>
      </c>
      <c r="BD80" s="3" t="s">
        <v>3100</v>
      </c>
      <c r="BE80" s="3" t="s">
        <v>3101</v>
      </c>
      <c r="BF80" s="3" t="s">
        <v>3102</v>
      </c>
      <c r="BG80" s="3" t="s">
        <v>3103</v>
      </c>
      <c r="BH80" s="3" t="s">
        <v>3104</v>
      </c>
      <c r="BI80" s="3" t="s">
        <v>3105</v>
      </c>
      <c r="BJ80" s="3" t="s">
        <v>3106</v>
      </c>
      <c r="BK80" s="3" t="s">
        <v>3107</v>
      </c>
      <c r="BL80" s="3" t="s">
        <v>3108</v>
      </c>
      <c r="BM80" s="3" t="s">
        <v>3109</v>
      </c>
      <c r="BN80" s="3" t="s">
        <v>9</v>
      </c>
      <c r="BO80" s="3" t="s">
        <v>447</v>
      </c>
      <c r="BQ80" s="46">
        <v>1</v>
      </c>
    </row>
    <row r="81" spans="1:69" ht="60" x14ac:dyDescent="0.25">
      <c r="A81" s="45">
        <v>28</v>
      </c>
      <c r="B81" s="3" t="s">
        <v>9</v>
      </c>
      <c r="C81" s="3" t="s">
        <v>461</v>
      </c>
      <c r="D81" s="3" t="s">
        <v>199</v>
      </c>
      <c r="E81" s="3" t="s">
        <v>462</v>
      </c>
      <c r="F81" s="3" t="s">
        <v>463</v>
      </c>
      <c r="G81" s="3" t="s">
        <v>464</v>
      </c>
      <c r="H81" s="3" t="s">
        <v>465</v>
      </c>
      <c r="I81" s="3" t="s">
        <v>53</v>
      </c>
      <c r="J81" s="3" t="s">
        <v>54</v>
      </c>
      <c r="K81" s="3" t="s">
        <v>466</v>
      </c>
      <c r="L81" s="3" t="s">
        <v>467</v>
      </c>
      <c r="M81" s="3" t="s">
        <v>468</v>
      </c>
      <c r="N81" s="3" t="s">
        <v>9</v>
      </c>
      <c r="O81" s="3" t="s">
        <v>58</v>
      </c>
      <c r="P81" s="3" t="s">
        <v>59</v>
      </c>
      <c r="Q81" s="3" t="s">
        <v>469</v>
      </c>
      <c r="R81" s="3">
        <v>4</v>
      </c>
      <c r="S81" s="3" t="s">
        <v>208</v>
      </c>
      <c r="T81" s="3">
        <v>15</v>
      </c>
      <c r="U81" s="3">
        <v>18</v>
      </c>
      <c r="V81" s="3" t="s">
        <v>470</v>
      </c>
      <c r="W81" s="3" t="s">
        <v>442</v>
      </c>
      <c r="X81" s="3" t="s">
        <v>471</v>
      </c>
      <c r="Y81" s="3" t="s">
        <v>65</v>
      </c>
      <c r="Z81" s="3" t="s">
        <v>66</v>
      </c>
      <c r="AA81" s="3" t="s">
        <v>67</v>
      </c>
      <c r="AB81" s="3" t="s">
        <v>68</v>
      </c>
      <c r="AC81" s="3" t="s">
        <v>472</v>
      </c>
      <c r="AD81" s="3" t="s">
        <v>3743</v>
      </c>
      <c r="AE81" s="3" t="s">
        <v>70</v>
      </c>
      <c r="AF81" s="3" t="s">
        <v>71</v>
      </c>
      <c r="AG81" s="3" t="s">
        <v>473</v>
      </c>
      <c r="AH81" s="3" t="s">
        <v>474</v>
      </c>
      <c r="AI81" s="3" t="s">
        <v>74</v>
      </c>
      <c r="AJ81" s="3" t="s">
        <v>75</v>
      </c>
      <c r="AK81" s="3" t="s">
        <v>76</v>
      </c>
      <c r="AL81" s="3"/>
      <c r="AM81" s="3">
        <v>28</v>
      </c>
      <c r="AN81" s="3" t="s">
        <v>461</v>
      </c>
      <c r="AO81" s="3" t="s">
        <v>3225</v>
      </c>
      <c r="AP81" s="3" t="s">
        <v>3226</v>
      </c>
      <c r="AQ81" s="3" t="s">
        <v>3227</v>
      </c>
      <c r="AR81" s="3" t="s">
        <v>3228</v>
      </c>
      <c r="AS81" s="3" t="s">
        <v>3200</v>
      </c>
      <c r="AT81" s="3" t="s">
        <v>3229</v>
      </c>
      <c r="AU81" s="3" t="s">
        <v>3230</v>
      </c>
      <c r="AV81" s="3" t="s">
        <v>3093</v>
      </c>
      <c r="AW81" s="3" t="s">
        <v>3094</v>
      </c>
      <c r="AX81" s="3" t="s">
        <v>3095</v>
      </c>
      <c r="AY81" s="3" t="s">
        <v>3090</v>
      </c>
      <c r="AZ81" s="3" t="s">
        <v>3096</v>
      </c>
      <c r="BA81" s="3" t="s">
        <v>3097</v>
      </c>
      <c r="BB81" s="3" t="s">
        <v>3098</v>
      </c>
      <c r="BC81" s="3" t="s">
        <v>3099</v>
      </c>
      <c r="BD81" s="3" t="s">
        <v>3100</v>
      </c>
      <c r="BE81" s="3" t="s">
        <v>3101</v>
      </c>
      <c r="BF81" s="3" t="s">
        <v>3102</v>
      </c>
      <c r="BG81" s="3" t="s">
        <v>3103</v>
      </c>
      <c r="BH81" s="3" t="s">
        <v>3104</v>
      </c>
      <c r="BI81" s="3" t="s">
        <v>3105</v>
      </c>
      <c r="BJ81" s="3" t="s">
        <v>3106</v>
      </c>
      <c r="BK81" s="3" t="s">
        <v>3107</v>
      </c>
      <c r="BL81" s="3" t="s">
        <v>3108</v>
      </c>
      <c r="BM81" s="3" t="s">
        <v>3109</v>
      </c>
      <c r="BN81" s="3" t="s">
        <v>9</v>
      </c>
      <c r="BO81" s="3" t="s">
        <v>461</v>
      </c>
      <c r="BQ81" s="46">
        <v>1</v>
      </c>
    </row>
    <row r="82" spans="1:69" ht="60" x14ac:dyDescent="0.25">
      <c r="A82" s="45">
        <v>29</v>
      </c>
      <c r="B82" s="3" t="s">
        <v>9</v>
      </c>
      <c r="C82" s="3" t="s">
        <v>475</v>
      </c>
      <c r="D82" s="3" t="s">
        <v>199</v>
      </c>
      <c r="E82" s="3" t="s">
        <v>476</v>
      </c>
      <c r="F82" s="3" t="s">
        <v>477</v>
      </c>
      <c r="G82" s="3" t="s">
        <v>478</v>
      </c>
      <c r="H82" s="3" t="s">
        <v>479</v>
      </c>
      <c r="I82" s="3" t="s">
        <v>53</v>
      </c>
      <c r="J82" s="3" t="s">
        <v>54</v>
      </c>
      <c r="K82" s="3" t="s">
        <v>480</v>
      </c>
      <c r="L82" s="3" t="s">
        <v>481</v>
      </c>
      <c r="M82" s="3" t="s">
        <v>482</v>
      </c>
      <c r="N82" s="3" t="s">
        <v>9</v>
      </c>
      <c r="O82" s="3" t="s">
        <v>58</v>
      </c>
      <c r="P82" s="3" t="s">
        <v>59</v>
      </c>
      <c r="Q82" s="3" t="s">
        <v>483</v>
      </c>
      <c r="R82" s="3">
        <v>4</v>
      </c>
      <c r="S82" s="3" t="s">
        <v>208</v>
      </c>
      <c r="T82" s="3">
        <v>15</v>
      </c>
      <c r="U82" s="3">
        <v>18</v>
      </c>
      <c r="V82" s="3" t="s">
        <v>484</v>
      </c>
      <c r="W82" s="3" t="s">
        <v>485</v>
      </c>
      <c r="X82" s="3" t="s">
        <v>486</v>
      </c>
      <c r="Y82" s="3" t="s">
        <v>65</v>
      </c>
      <c r="Z82" s="3" t="s">
        <v>66</v>
      </c>
      <c r="AA82" s="3" t="s">
        <v>67</v>
      </c>
      <c r="AB82" s="3" t="s">
        <v>68</v>
      </c>
      <c r="AC82" s="3" t="s">
        <v>487</v>
      </c>
      <c r="AD82" s="3" t="s">
        <v>3744</v>
      </c>
      <c r="AE82" s="3" t="s">
        <v>70</v>
      </c>
      <c r="AF82" s="3" t="s">
        <v>71</v>
      </c>
      <c r="AG82" s="3" t="s">
        <v>488</v>
      </c>
      <c r="AH82" s="3" t="s">
        <v>489</v>
      </c>
      <c r="AI82" s="3" t="s">
        <v>74</v>
      </c>
      <c r="AJ82" s="3" t="s">
        <v>75</v>
      </c>
      <c r="AK82" s="3" t="s">
        <v>76</v>
      </c>
      <c r="AL82" s="3"/>
      <c r="AM82" s="3">
        <v>29</v>
      </c>
      <c r="AN82" s="3" t="s">
        <v>475</v>
      </c>
      <c r="AO82" s="3" t="s">
        <v>3231</v>
      </c>
      <c r="AP82" s="3" t="s">
        <v>3169</v>
      </c>
      <c r="AQ82" s="3" t="s">
        <v>3170</v>
      </c>
      <c r="AR82" s="3" t="s">
        <v>3102</v>
      </c>
      <c r="AS82" s="3" t="s">
        <v>3099</v>
      </c>
      <c r="AT82" s="3" t="s">
        <v>3111</v>
      </c>
      <c r="AU82" s="3" t="s">
        <v>3195</v>
      </c>
      <c r="AV82" s="3" t="s">
        <v>3093</v>
      </c>
      <c r="AW82" s="3" t="s">
        <v>3094</v>
      </c>
      <c r="AX82" s="3" t="s">
        <v>3095</v>
      </c>
      <c r="AY82" s="3" t="s">
        <v>3090</v>
      </c>
      <c r="AZ82" s="3" t="s">
        <v>3096</v>
      </c>
      <c r="BA82" s="3" t="s">
        <v>3097</v>
      </c>
      <c r="BB82" s="3" t="s">
        <v>3098</v>
      </c>
      <c r="BC82" s="3" t="s">
        <v>3099</v>
      </c>
      <c r="BD82" s="3" t="s">
        <v>3100</v>
      </c>
      <c r="BE82" s="3" t="s">
        <v>3101</v>
      </c>
      <c r="BF82" s="3" t="s">
        <v>3102</v>
      </c>
      <c r="BG82" s="3" t="s">
        <v>3103</v>
      </c>
      <c r="BH82" s="3" t="s">
        <v>3104</v>
      </c>
      <c r="BI82" s="3" t="s">
        <v>3105</v>
      </c>
      <c r="BJ82" s="3" t="s">
        <v>3106</v>
      </c>
      <c r="BK82" s="3" t="s">
        <v>3107</v>
      </c>
      <c r="BL82" s="3" t="s">
        <v>3108</v>
      </c>
      <c r="BM82" s="3" t="s">
        <v>3109</v>
      </c>
      <c r="BN82" s="3" t="s">
        <v>9</v>
      </c>
      <c r="BO82" s="3" t="s">
        <v>475</v>
      </c>
      <c r="BQ82" s="46">
        <v>1</v>
      </c>
    </row>
    <row r="83" spans="1:69" ht="60" x14ac:dyDescent="0.25">
      <c r="A83" s="45">
        <v>30</v>
      </c>
      <c r="B83" s="3" t="s">
        <v>9</v>
      </c>
      <c r="C83" s="3" t="s">
        <v>490</v>
      </c>
      <c r="D83" s="3" t="s">
        <v>108</v>
      </c>
      <c r="E83" s="3" t="s">
        <v>491</v>
      </c>
      <c r="F83" s="3" t="s">
        <v>492</v>
      </c>
      <c r="G83" s="3" t="s">
        <v>493</v>
      </c>
      <c r="H83" s="3" t="s">
        <v>494</v>
      </c>
      <c r="I83" s="3" t="s">
        <v>53</v>
      </c>
      <c r="J83" s="3" t="s">
        <v>54</v>
      </c>
      <c r="K83" s="3" t="s">
        <v>495</v>
      </c>
      <c r="L83" s="3" t="s">
        <v>496</v>
      </c>
      <c r="M83" s="3" t="s">
        <v>497</v>
      </c>
      <c r="N83" s="3" t="s">
        <v>9</v>
      </c>
      <c r="O83" s="3" t="s">
        <v>58</v>
      </c>
      <c r="P83" s="3" t="s">
        <v>59</v>
      </c>
      <c r="Q83" s="3" t="s">
        <v>498</v>
      </c>
      <c r="R83" s="3">
        <v>3</v>
      </c>
      <c r="S83" s="3" t="s">
        <v>117</v>
      </c>
      <c r="T83" s="3">
        <v>13</v>
      </c>
      <c r="U83" s="3">
        <v>17</v>
      </c>
      <c r="V83" s="3" t="s">
        <v>499</v>
      </c>
      <c r="W83" s="3" t="s">
        <v>119</v>
      </c>
      <c r="X83" s="3" t="s">
        <v>500</v>
      </c>
      <c r="Y83" s="3" t="s">
        <v>65</v>
      </c>
      <c r="Z83" s="3" t="s">
        <v>66</v>
      </c>
      <c r="AA83" s="3" t="s">
        <v>67</v>
      </c>
      <c r="AB83" s="3" t="s">
        <v>68</v>
      </c>
      <c r="AC83" s="3" t="s">
        <v>501</v>
      </c>
      <c r="AD83" s="3" t="s">
        <v>3745</v>
      </c>
      <c r="AE83" s="3" t="s">
        <v>70</v>
      </c>
      <c r="AF83" s="3" t="s">
        <v>71</v>
      </c>
      <c r="AG83" s="3" t="s">
        <v>502</v>
      </c>
      <c r="AH83" s="3" t="s">
        <v>503</v>
      </c>
      <c r="AI83" s="3" t="s">
        <v>74</v>
      </c>
      <c r="AJ83" s="3" t="s">
        <v>75</v>
      </c>
      <c r="AK83" s="3" t="s">
        <v>76</v>
      </c>
      <c r="AL83" s="3"/>
      <c r="AM83" s="3">
        <v>30</v>
      </c>
      <c r="AN83" s="3" t="s">
        <v>490</v>
      </c>
      <c r="AO83" s="3" t="s">
        <v>3232</v>
      </c>
      <c r="AP83" s="3" t="s">
        <v>3233</v>
      </c>
      <c r="AQ83" s="3" t="s">
        <v>3234</v>
      </c>
      <c r="AR83" s="3" t="s">
        <v>3235</v>
      </c>
      <c r="AS83" s="3" t="s">
        <v>3236</v>
      </c>
      <c r="AT83" s="3" t="s">
        <v>3237</v>
      </c>
      <c r="AU83" s="3" t="s">
        <v>3238</v>
      </c>
      <c r="AV83" s="3" t="s">
        <v>3093</v>
      </c>
      <c r="AW83" s="3" t="s">
        <v>3094</v>
      </c>
      <c r="AX83" s="3" t="s">
        <v>3095</v>
      </c>
      <c r="AY83" s="3" t="s">
        <v>3090</v>
      </c>
      <c r="AZ83" s="3" t="s">
        <v>3096</v>
      </c>
      <c r="BA83" s="3" t="s">
        <v>3097</v>
      </c>
      <c r="BB83" s="3" t="s">
        <v>3098</v>
      </c>
      <c r="BC83" s="3" t="s">
        <v>3099</v>
      </c>
      <c r="BD83" s="3" t="s">
        <v>3100</v>
      </c>
      <c r="BE83" s="3" t="s">
        <v>3101</v>
      </c>
      <c r="BF83" s="3" t="s">
        <v>3102</v>
      </c>
      <c r="BG83" s="3" t="s">
        <v>3103</v>
      </c>
      <c r="BH83" s="3" t="s">
        <v>3104</v>
      </c>
      <c r="BI83" s="3" t="s">
        <v>3105</v>
      </c>
      <c r="BJ83" s="3" t="s">
        <v>3106</v>
      </c>
      <c r="BK83" s="3" t="s">
        <v>3107</v>
      </c>
      <c r="BL83" s="3" t="s">
        <v>3108</v>
      </c>
      <c r="BM83" s="3" t="s">
        <v>3109</v>
      </c>
      <c r="BN83" s="3" t="s">
        <v>9</v>
      </c>
      <c r="BO83" s="3" t="s">
        <v>490</v>
      </c>
      <c r="BQ83" s="46">
        <v>1</v>
      </c>
    </row>
    <row r="84" spans="1:69" ht="60" x14ac:dyDescent="0.25">
      <c r="A84" s="45">
        <v>31</v>
      </c>
      <c r="B84" s="3" t="s">
        <v>10</v>
      </c>
      <c r="C84" s="3" t="s">
        <v>504</v>
      </c>
      <c r="D84" s="3" t="s">
        <v>48</v>
      </c>
      <c r="E84" s="3" t="s">
        <v>505</v>
      </c>
      <c r="F84" s="3" t="s">
        <v>506</v>
      </c>
      <c r="G84" s="3" t="s">
        <v>507</v>
      </c>
      <c r="H84" s="3" t="s">
        <v>508</v>
      </c>
      <c r="I84" s="3" t="s">
        <v>53</v>
      </c>
      <c r="J84" s="3" t="s">
        <v>54</v>
      </c>
      <c r="K84" s="3" t="s">
        <v>509</v>
      </c>
      <c r="L84" s="3" t="s">
        <v>510</v>
      </c>
      <c r="M84" s="3" t="s">
        <v>511</v>
      </c>
      <c r="N84" s="3" t="s">
        <v>10</v>
      </c>
      <c r="O84" s="3" t="s">
        <v>512</v>
      </c>
      <c r="P84" s="3" t="s">
        <v>513</v>
      </c>
      <c r="Q84" s="3" t="s">
        <v>514</v>
      </c>
      <c r="R84" s="3">
        <v>1</v>
      </c>
      <c r="S84" s="3" t="s">
        <v>61</v>
      </c>
      <c r="T84" s="3">
        <v>10</v>
      </c>
      <c r="U84" s="3">
        <v>13</v>
      </c>
      <c r="V84" s="3" t="s">
        <v>515</v>
      </c>
      <c r="W84" s="3" t="s">
        <v>516</v>
      </c>
      <c r="X84" s="3" t="s">
        <v>517</v>
      </c>
      <c r="Y84" s="3" t="s">
        <v>65</v>
      </c>
      <c r="Z84" s="3" t="s">
        <v>518</v>
      </c>
      <c r="AA84" s="3" t="s">
        <v>519</v>
      </c>
      <c r="AB84" s="3" t="s">
        <v>68</v>
      </c>
      <c r="AC84" s="3" t="s">
        <v>520</v>
      </c>
      <c r="AD84" s="3" t="s">
        <v>3746</v>
      </c>
      <c r="AE84" s="3" t="s">
        <v>70</v>
      </c>
      <c r="AF84" s="3" t="s">
        <v>71</v>
      </c>
      <c r="AG84" s="3" t="s">
        <v>521</v>
      </c>
      <c r="AH84" s="3" t="s">
        <v>522</v>
      </c>
      <c r="AI84" s="3" t="s">
        <v>74</v>
      </c>
      <c r="AJ84" s="3" t="s">
        <v>75</v>
      </c>
      <c r="AK84" s="3" t="s">
        <v>76</v>
      </c>
      <c r="AL84" s="3"/>
      <c r="AM84" s="3">
        <v>31</v>
      </c>
      <c r="AN84" s="3" t="s">
        <v>504</v>
      </c>
      <c r="AO84" s="3" t="s">
        <v>3239</v>
      </c>
      <c r="AP84" s="3" t="s">
        <v>670</v>
      </c>
      <c r="AQ84" s="3" t="s">
        <v>656</v>
      </c>
      <c r="AR84" s="3" t="s">
        <v>3240</v>
      </c>
      <c r="AS84" s="3" t="s">
        <v>3153</v>
      </c>
      <c r="AT84" s="3" t="s">
        <v>3154</v>
      </c>
      <c r="AU84" s="3" t="s">
        <v>3241</v>
      </c>
      <c r="AV84" s="3" t="s">
        <v>3161</v>
      </c>
      <c r="AW84" s="3" t="s">
        <v>3162</v>
      </c>
      <c r="AX84" s="3" t="s">
        <v>3242</v>
      </c>
      <c r="AY84" s="3" t="s">
        <v>3243</v>
      </c>
      <c r="AZ84" s="3" t="s">
        <v>3244</v>
      </c>
      <c r="BA84" s="3" t="s">
        <v>3245</v>
      </c>
      <c r="BB84" s="3" t="s">
        <v>3246</v>
      </c>
      <c r="BC84" s="3" t="s">
        <v>3247</v>
      </c>
      <c r="BD84" s="3" t="s">
        <v>3248</v>
      </c>
      <c r="BE84" s="3" t="s">
        <v>3249</v>
      </c>
      <c r="BF84" s="3" t="s">
        <v>3250</v>
      </c>
      <c r="BG84" s="3" t="s">
        <v>3248</v>
      </c>
      <c r="BH84" s="3" t="s">
        <v>3104</v>
      </c>
      <c r="BI84" s="3" t="s">
        <v>3105</v>
      </c>
      <c r="BJ84" s="3" t="s">
        <v>3106</v>
      </c>
      <c r="BK84" s="3" t="s">
        <v>3107</v>
      </c>
      <c r="BL84" s="3" t="s">
        <v>3108</v>
      </c>
      <c r="BM84" s="3" t="s">
        <v>3109</v>
      </c>
      <c r="BN84" s="3" t="s">
        <v>10</v>
      </c>
      <c r="BO84" s="3" t="s">
        <v>504</v>
      </c>
      <c r="BQ84" s="46">
        <v>1</v>
      </c>
    </row>
    <row r="85" spans="1:69" ht="60" x14ac:dyDescent="0.25">
      <c r="A85" s="45">
        <v>32</v>
      </c>
      <c r="B85" s="3" t="s">
        <v>10</v>
      </c>
      <c r="C85" s="3" t="s">
        <v>523</v>
      </c>
      <c r="D85" s="3" t="s">
        <v>78</v>
      </c>
      <c r="E85" s="3" t="s">
        <v>524</v>
      </c>
      <c r="F85" s="3" t="s">
        <v>525</v>
      </c>
      <c r="G85" s="3" t="s">
        <v>526</v>
      </c>
      <c r="H85" s="3" t="s">
        <v>527</v>
      </c>
      <c r="I85" s="3" t="s">
        <v>53</v>
      </c>
      <c r="J85" s="3" t="s">
        <v>54</v>
      </c>
      <c r="K85" s="3" t="s">
        <v>528</v>
      </c>
      <c r="L85" s="3" t="s">
        <v>529</v>
      </c>
      <c r="M85" s="3" t="s">
        <v>530</v>
      </c>
      <c r="N85" s="3" t="s">
        <v>10</v>
      </c>
      <c r="O85" s="3" t="s">
        <v>512</v>
      </c>
      <c r="P85" s="3" t="s">
        <v>513</v>
      </c>
      <c r="Q85" s="3" t="s">
        <v>531</v>
      </c>
      <c r="R85" s="3">
        <v>2</v>
      </c>
      <c r="S85" s="3" t="s">
        <v>87</v>
      </c>
      <c r="T85" s="3">
        <v>12</v>
      </c>
      <c r="U85" s="3">
        <v>15</v>
      </c>
      <c r="V85" s="3" t="s">
        <v>532</v>
      </c>
      <c r="W85" s="3" t="s">
        <v>533</v>
      </c>
      <c r="X85" s="3" t="s">
        <v>534</v>
      </c>
      <c r="Y85" s="3" t="s">
        <v>65</v>
      </c>
      <c r="Z85" s="3" t="s">
        <v>518</v>
      </c>
      <c r="AA85" s="3" t="s">
        <v>519</v>
      </c>
      <c r="AB85" s="3" t="s">
        <v>68</v>
      </c>
      <c r="AC85" s="3" t="s">
        <v>535</v>
      </c>
      <c r="AD85" s="3" t="s">
        <v>3747</v>
      </c>
      <c r="AE85" s="3" t="s">
        <v>70</v>
      </c>
      <c r="AF85" s="3" t="s">
        <v>71</v>
      </c>
      <c r="AG85" s="3" t="s">
        <v>536</v>
      </c>
      <c r="AH85" s="3" t="s">
        <v>537</v>
      </c>
      <c r="AI85" s="3" t="s">
        <v>74</v>
      </c>
      <c r="AJ85" s="3" t="s">
        <v>75</v>
      </c>
      <c r="AK85" s="3" t="s">
        <v>76</v>
      </c>
      <c r="AL85" s="3"/>
      <c r="AM85" s="3">
        <v>32</v>
      </c>
      <c r="AN85" s="3" t="s">
        <v>523</v>
      </c>
      <c r="AO85" s="3" t="s">
        <v>3251</v>
      </c>
      <c r="AP85" s="3" t="s">
        <v>3252</v>
      </c>
      <c r="AQ85" s="3" t="s">
        <v>3253</v>
      </c>
      <c r="AR85" s="3" t="s">
        <v>3254</v>
      </c>
      <c r="AS85" s="3" t="s">
        <v>3255</v>
      </c>
      <c r="AT85" s="3" t="s">
        <v>3256</v>
      </c>
      <c r="AU85" s="3" t="s">
        <v>3257</v>
      </c>
      <c r="AV85" s="3" t="s">
        <v>3161</v>
      </c>
      <c r="AW85" s="3" t="s">
        <v>3162</v>
      </c>
      <c r="AX85" s="3" t="s">
        <v>3242</v>
      </c>
      <c r="AY85" s="3" t="s">
        <v>3243</v>
      </c>
      <c r="AZ85" s="3" t="s">
        <v>3244</v>
      </c>
      <c r="BA85" s="3" t="s">
        <v>3245</v>
      </c>
      <c r="BB85" s="3" t="s">
        <v>3246</v>
      </c>
      <c r="BC85" s="3" t="s">
        <v>3247</v>
      </c>
      <c r="BD85" s="3" t="s">
        <v>3248</v>
      </c>
      <c r="BE85" s="3" t="s">
        <v>3249</v>
      </c>
      <c r="BF85" s="3" t="s">
        <v>3250</v>
      </c>
      <c r="BG85" s="3" t="s">
        <v>3248</v>
      </c>
      <c r="BH85" s="3" t="s">
        <v>3104</v>
      </c>
      <c r="BI85" s="3" t="s">
        <v>3105</v>
      </c>
      <c r="BJ85" s="3" t="s">
        <v>3106</v>
      </c>
      <c r="BK85" s="3" t="s">
        <v>3107</v>
      </c>
      <c r="BL85" s="3" t="s">
        <v>3108</v>
      </c>
      <c r="BM85" s="3" t="s">
        <v>3109</v>
      </c>
      <c r="BN85" s="3" t="s">
        <v>10</v>
      </c>
      <c r="BO85" s="3" t="s">
        <v>523</v>
      </c>
      <c r="BQ85" s="46">
        <v>1</v>
      </c>
    </row>
    <row r="86" spans="1:69" ht="60" x14ac:dyDescent="0.25">
      <c r="A86" s="45">
        <v>33</v>
      </c>
      <c r="B86" s="3" t="s">
        <v>10</v>
      </c>
      <c r="C86" s="3" t="s">
        <v>538</v>
      </c>
      <c r="D86" s="3" t="s">
        <v>48</v>
      </c>
      <c r="E86" s="3" t="s">
        <v>539</v>
      </c>
      <c r="F86" s="3" t="s">
        <v>540</v>
      </c>
      <c r="G86" s="3" t="s">
        <v>541</v>
      </c>
      <c r="H86" s="3" t="s">
        <v>542</v>
      </c>
      <c r="I86" s="3" t="s">
        <v>53</v>
      </c>
      <c r="J86" s="3" t="s">
        <v>54</v>
      </c>
      <c r="K86" s="3" t="s">
        <v>543</v>
      </c>
      <c r="L86" s="3" t="s">
        <v>544</v>
      </c>
      <c r="M86" s="3" t="s">
        <v>545</v>
      </c>
      <c r="N86" s="3" t="s">
        <v>10</v>
      </c>
      <c r="O86" s="3" t="s">
        <v>512</v>
      </c>
      <c r="P86" s="3" t="s">
        <v>513</v>
      </c>
      <c r="Q86" s="3" t="s">
        <v>546</v>
      </c>
      <c r="R86" s="3">
        <v>1</v>
      </c>
      <c r="S86" s="3" t="s">
        <v>61</v>
      </c>
      <c r="T86" s="3">
        <v>10</v>
      </c>
      <c r="U86" s="3">
        <v>13</v>
      </c>
      <c r="V86" s="3" t="s">
        <v>547</v>
      </c>
      <c r="W86" s="3" t="s">
        <v>548</v>
      </c>
      <c r="X86" s="3" t="s">
        <v>549</v>
      </c>
      <c r="Y86" s="3" t="s">
        <v>65</v>
      </c>
      <c r="Z86" s="3" t="s">
        <v>518</v>
      </c>
      <c r="AA86" s="3" t="s">
        <v>519</v>
      </c>
      <c r="AB86" s="3" t="s">
        <v>68</v>
      </c>
      <c r="AC86" s="3" t="s">
        <v>550</v>
      </c>
      <c r="AD86" s="3" t="s">
        <v>3748</v>
      </c>
      <c r="AE86" s="3" t="s">
        <v>70</v>
      </c>
      <c r="AF86" s="3" t="s">
        <v>71</v>
      </c>
      <c r="AG86" s="3" t="s">
        <v>551</v>
      </c>
      <c r="AH86" s="3" t="s">
        <v>552</v>
      </c>
      <c r="AI86" s="3" t="s">
        <v>74</v>
      </c>
      <c r="AJ86" s="3" t="s">
        <v>75</v>
      </c>
      <c r="AK86" s="3" t="s">
        <v>76</v>
      </c>
      <c r="AL86" s="3"/>
      <c r="AM86" s="3">
        <v>33</v>
      </c>
      <c r="AN86" s="3" t="s">
        <v>538</v>
      </c>
      <c r="AO86" s="3" t="s">
        <v>3258</v>
      </c>
      <c r="AP86" s="3" t="s">
        <v>3252</v>
      </c>
      <c r="AQ86" s="3" t="s">
        <v>3253</v>
      </c>
      <c r="AR86" s="3" t="s">
        <v>2853</v>
      </c>
      <c r="AS86" s="3" t="s">
        <v>3163</v>
      </c>
      <c r="AT86" s="3" t="s">
        <v>3164</v>
      </c>
      <c r="AU86" s="3" t="s">
        <v>3259</v>
      </c>
      <c r="AV86" s="3" t="s">
        <v>3161</v>
      </c>
      <c r="AW86" s="3" t="s">
        <v>3162</v>
      </c>
      <c r="AX86" s="3" t="s">
        <v>3242</v>
      </c>
      <c r="AY86" s="3" t="s">
        <v>3243</v>
      </c>
      <c r="AZ86" s="3" t="s">
        <v>3244</v>
      </c>
      <c r="BA86" s="3" t="s">
        <v>3245</v>
      </c>
      <c r="BB86" s="3" t="s">
        <v>3246</v>
      </c>
      <c r="BC86" s="3" t="s">
        <v>3247</v>
      </c>
      <c r="BD86" s="3" t="s">
        <v>3248</v>
      </c>
      <c r="BE86" s="3" t="s">
        <v>3249</v>
      </c>
      <c r="BF86" s="3" t="s">
        <v>3250</v>
      </c>
      <c r="BG86" s="3" t="s">
        <v>3248</v>
      </c>
      <c r="BH86" s="3" t="s">
        <v>3104</v>
      </c>
      <c r="BI86" s="3" t="s">
        <v>3105</v>
      </c>
      <c r="BJ86" s="3" t="s">
        <v>3106</v>
      </c>
      <c r="BK86" s="3" t="s">
        <v>3107</v>
      </c>
      <c r="BL86" s="3" t="s">
        <v>3108</v>
      </c>
      <c r="BM86" s="3" t="s">
        <v>3109</v>
      </c>
      <c r="BN86" s="3" t="s">
        <v>10</v>
      </c>
      <c r="BO86" s="3" t="s">
        <v>538</v>
      </c>
      <c r="BQ86" s="46">
        <v>1</v>
      </c>
    </row>
    <row r="87" spans="1:69" ht="60" x14ac:dyDescent="0.25">
      <c r="A87" s="45">
        <v>34</v>
      </c>
      <c r="B87" s="3" t="s">
        <v>10</v>
      </c>
      <c r="C87" s="3" t="s">
        <v>553</v>
      </c>
      <c r="D87" s="3" t="s">
        <v>48</v>
      </c>
      <c r="E87" s="3" t="s">
        <v>554</v>
      </c>
      <c r="F87" s="3" t="s">
        <v>555</v>
      </c>
      <c r="G87" s="3" t="s">
        <v>556</v>
      </c>
      <c r="H87" s="3" t="s">
        <v>557</v>
      </c>
      <c r="I87" s="3" t="s">
        <v>53</v>
      </c>
      <c r="J87" s="3" t="s">
        <v>54</v>
      </c>
      <c r="K87" s="3" t="s">
        <v>558</v>
      </c>
      <c r="L87" s="3" t="s">
        <v>559</v>
      </c>
      <c r="M87" s="3" t="s">
        <v>560</v>
      </c>
      <c r="N87" s="3" t="s">
        <v>10</v>
      </c>
      <c r="O87" s="3" t="s">
        <v>512</v>
      </c>
      <c r="P87" s="3" t="s">
        <v>513</v>
      </c>
      <c r="Q87" s="3" t="s">
        <v>561</v>
      </c>
      <c r="R87" s="3">
        <v>1</v>
      </c>
      <c r="S87" s="3" t="s">
        <v>61</v>
      </c>
      <c r="T87" s="3">
        <v>10</v>
      </c>
      <c r="U87" s="3">
        <v>13</v>
      </c>
      <c r="V87" s="3" t="s">
        <v>562</v>
      </c>
      <c r="W87" s="3" t="s">
        <v>563</v>
      </c>
      <c r="X87" s="3" t="s">
        <v>564</v>
      </c>
      <c r="Y87" s="3" t="s">
        <v>65</v>
      </c>
      <c r="Z87" s="3" t="s">
        <v>518</v>
      </c>
      <c r="AA87" s="3" t="s">
        <v>519</v>
      </c>
      <c r="AB87" s="3" t="s">
        <v>68</v>
      </c>
      <c r="AC87" s="3" t="s">
        <v>565</v>
      </c>
      <c r="AD87" s="3" t="s">
        <v>3749</v>
      </c>
      <c r="AE87" s="3" t="s">
        <v>70</v>
      </c>
      <c r="AF87" s="3" t="s">
        <v>71</v>
      </c>
      <c r="AG87" s="3" t="s">
        <v>566</v>
      </c>
      <c r="AH87" s="3" t="s">
        <v>567</v>
      </c>
      <c r="AI87" s="3" t="s">
        <v>74</v>
      </c>
      <c r="AJ87" s="3" t="s">
        <v>75</v>
      </c>
      <c r="AK87" s="3" t="s">
        <v>76</v>
      </c>
      <c r="AL87" s="3"/>
      <c r="AM87" s="3">
        <v>34</v>
      </c>
      <c r="AN87" s="3" t="s">
        <v>553</v>
      </c>
      <c r="AO87" s="3" t="s">
        <v>3260</v>
      </c>
      <c r="AP87" s="3" t="s">
        <v>3261</v>
      </c>
      <c r="AQ87" s="3" t="s">
        <v>3262</v>
      </c>
      <c r="AR87" s="3" t="s">
        <v>3263</v>
      </c>
      <c r="AS87" s="3" t="s">
        <v>3264</v>
      </c>
      <c r="AT87" s="3" t="s">
        <v>3265</v>
      </c>
      <c r="AU87" s="3" t="s">
        <v>3117</v>
      </c>
      <c r="AV87" s="3" t="s">
        <v>3161</v>
      </c>
      <c r="AW87" s="3" t="s">
        <v>3162</v>
      </c>
      <c r="AX87" s="3" t="s">
        <v>3242</v>
      </c>
      <c r="AY87" s="3" t="s">
        <v>3243</v>
      </c>
      <c r="AZ87" s="3" t="s">
        <v>3244</v>
      </c>
      <c r="BA87" s="3" t="s">
        <v>3245</v>
      </c>
      <c r="BB87" s="3" t="s">
        <v>3246</v>
      </c>
      <c r="BC87" s="3" t="s">
        <v>3247</v>
      </c>
      <c r="BD87" s="3" t="s">
        <v>3248</v>
      </c>
      <c r="BE87" s="3" t="s">
        <v>3249</v>
      </c>
      <c r="BF87" s="3" t="s">
        <v>3250</v>
      </c>
      <c r="BG87" s="3" t="s">
        <v>3248</v>
      </c>
      <c r="BH87" s="3" t="s">
        <v>3104</v>
      </c>
      <c r="BI87" s="3" t="s">
        <v>3105</v>
      </c>
      <c r="BJ87" s="3" t="s">
        <v>3106</v>
      </c>
      <c r="BK87" s="3" t="s">
        <v>3107</v>
      </c>
      <c r="BL87" s="3" t="s">
        <v>3108</v>
      </c>
      <c r="BM87" s="3" t="s">
        <v>3109</v>
      </c>
      <c r="BN87" s="3" t="s">
        <v>10</v>
      </c>
      <c r="BO87" s="3" t="s">
        <v>553</v>
      </c>
      <c r="BQ87" s="46">
        <v>1</v>
      </c>
    </row>
    <row r="88" spans="1:69" ht="60" x14ac:dyDescent="0.25">
      <c r="A88" s="45">
        <v>35</v>
      </c>
      <c r="B88" s="3" t="s">
        <v>10</v>
      </c>
      <c r="C88" s="3" t="s">
        <v>568</v>
      </c>
      <c r="D88" s="3" t="s">
        <v>108</v>
      </c>
      <c r="E88" s="3" t="s">
        <v>569</v>
      </c>
      <c r="F88" s="3" t="s">
        <v>570</v>
      </c>
      <c r="G88" s="3" t="s">
        <v>571</v>
      </c>
      <c r="H88" s="3" t="s">
        <v>572</v>
      </c>
      <c r="I88" s="3" t="s">
        <v>53</v>
      </c>
      <c r="J88" s="3" t="s">
        <v>54</v>
      </c>
      <c r="K88" s="3" t="s">
        <v>573</v>
      </c>
      <c r="L88" s="3" t="s">
        <v>574</v>
      </c>
      <c r="M88" s="3" t="s">
        <v>575</v>
      </c>
      <c r="N88" s="3" t="s">
        <v>10</v>
      </c>
      <c r="O88" s="3" t="s">
        <v>512</v>
      </c>
      <c r="P88" s="3" t="s">
        <v>513</v>
      </c>
      <c r="Q88" s="3" t="s">
        <v>576</v>
      </c>
      <c r="R88" s="3">
        <v>3</v>
      </c>
      <c r="S88" s="3" t="s">
        <v>117</v>
      </c>
      <c r="T88" s="3">
        <v>13</v>
      </c>
      <c r="U88" s="3">
        <v>17</v>
      </c>
      <c r="V88" s="3" t="s">
        <v>577</v>
      </c>
      <c r="W88" s="3" t="s">
        <v>578</v>
      </c>
      <c r="X88" s="3" t="s">
        <v>579</v>
      </c>
      <c r="Y88" s="3" t="s">
        <v>65</v>
      </c>
      <c r="Z88" s="3" t="s">
        <v>518</v>
      </c>
      <c r="AA88" s="3" t="s">
        <v>519</v>
      </c>
      <c r="AB88" s="3" t="s">
        <v>68</v>
      </c>
      <c r="AC88" s="3" t="s">
        <v>580</v>
      </c>
      <c r="AD88" s="3" t="s">
        <v>3750</v>
      </c>
      <c r="AE88" s="3" t="s">
        <v>70</v>
      </c>
      <c r="AF88" s="3" t="s">
        <v>71</v>
      </c>
      <c r="AG88" s="3" t="s">
        <v>581</v>
      </c>
      <c r="AH88" s="3" t="s">
        <v>582</v>
      </c>
      <c r="AI88" s="3" t="s">
        <v>74</v>
      </c>
      <c r="AJ88" s="3" t="s">
        <v>75</v>
      </c>
      <c r="AK88" s="3" t="s">
        <v>76</v>
      </c>
      <c r="AL88" s="3"/>
      <c r="AM88" s="3">
        <v>35</v>
      </c>
      <c r="AN88" s="3" t="s">
        <v>568</v>
      </c>
      <c r="AO88" s="3" t="s">
        <v>3266</v>
      </c>
      <c r="AP88" s="3" t="s">
        <v>3267</v>
      </c>
      <c r="AQ88" s="3" t="s">
        <v>3268</v>
      </c>
      <c r="AR88" s="3" t="s">
        <v>3242</v>
      </c>
      <c r="AS88" s="3" t="s">
        <v>3243</v>
      </c>
      <c r="AT88" s="3" t="s">
        <v>962</v>
      </c>
      <c r="AU88" s="3" t="s">
        <v>3250</v>
      </c>
      <c r="AV88" s="3" t="s">
        <v>3161</v>
      </c>
      <c r="AW88" s="3" t="s">
        <v>3162</v>
      </c>
      <c r="AX88" s="3" t="s">
        <v>3242</v>
      </c>
      <c r="AY88" s="3" t="s">
        <v>3243</v>
      </c>
      <c r="AZ88" s="3" t="s">
        <v>3244</v>
      </c>
      <c r="BA88" s="3" t="s">
        <v>3245</v>
      </c>
      <c r="BB88" s="3" t="s">
        <v>3246</v>
      </c>
      <c r="BC88" s="3" t="s">
        <v>3247</v>
      </c>
      <c r="BD88" s="3" t="s">
        <v>3248</v>
      </c>
      <c r="BE88" s="3" t="s">
        <v>3249</v>
      </c>
      <c r="BF88" s="3" t="s">
        <v>3250</v>
      </c>
      <c r="BG88" s="3" t="s">
        <v>3248</v>
      </c>
      <c r="BH88" s="3" t="s">
        <v>3104</v>
      </c>
      <c r="BI88" s="3" t="s">
        <v>3105</v>
      </c>
      <c r="BJ88" s="3" t="s">
        <v>3106</v>
      </c>
      <c r="BK88" s="3" t="s">
        <v>3107</v>
      </c>
      <c r="BL88" s="3" t="s">
        <v>3108</v>
      </c>
      <c r="BM88" s="3" t="s">
        <v>3109</v>
      </c>
      <c r="BN88" s="3" t="s">
        <v>10</v>
      </c>
      <c r="BO88" s="3" t="s">
        <v>568</v>
      </c>
      <c r="BQ88" s="46">
        <v>1</v>
      </c>
    </row>
    <row r="89" spans="1:69" ht="60" x14ac:dyDescent="0.25">
      <c r="A89" s="45">
        <v>36</v>
      </c>
      <c r="B89" s="3" t="s">
        <v>10</v>
      </c>
      <c r="C89" s="3" t="s">
        <v>583</v>
      </c>
      <c r="D89" s="3" t="s">
        <v>78</v>
      </c>
      <c r="E89" s="3" t="s">
        <v>584</v>
      </c>
      <c r="F89" s="3" t="s">
        <v>585</v>
      </c>
      <c r="G89" s="3" t="s">
        <v>586</v>
      </c>
      <c r="H89" s="3" t="s">
        <v>587</v>
      </c>
      <c r="I89" s="3" t="s">
        <v>53</v>
      </c>
      <c r="J89" s="3" t="s">
        <v>54</v>
      </c>
      <c r="K89" s="3" t="s">
        <v>588</v>
      </c>
      <c r="L89" s="3" t="s">
        <v>589</v>
      </c>
      <c r="M89" s="3" t="s">
        <v>590</v>
      </c>
      <c r="N89" s="3" t="s">
        <v>10</v>
      </c>
      <c r="O89" s="3" t="s">
        <v>512</v>
      </c>
      <c r="P89" s="3" t="s">
        <v>513</v>
      </c>
      <c r="Q89" s="3" t="s">
        <v>591</v>
      </c>
      <c r="R89" s="3">
        <v>2</v>
      </c>
      <c r="S89" s="3" t="s">
        <v>87</v>
      </c>
      <c r="T89" s="3">
        <v>12</v>
      </c>
      <c r="U89" s="3">
        <v>15</v>
      </c>
      <c r="V89" s="3" t="s">
        <v>592</v>
      </c>
      <c r="W89" s="3" t="s">
        <v>593</v>
      </c>
      <c r="X89" s="3" t="s">
        <v>594</v>
      </c>
      <c r="Y89" s="3" t="s">
        <v>65</v>
      </c>
      <c r="Z89" s="3" t="s">
        <v>518</v>
      </c>
      <c r="AA89" s="3" t="s">
        <v>519</v>
      </c>
      <c r="AB89" s="3" t="s">
        <v>68</v>
      </c>
      <c r="AC89" s="3" t="s">
        <v>595</v>
      </c>
      <c r="AD89" s="3" t="s">
        <v>3751</v>
      </c>
      <c r="AE89" s="3" t="s">
        <v>70</v>
      </c>
      <c r="AF89" s="3" t="s">
        <v>71</v>
      </c>
      <c r="AG89" s="3" t="s">
        <v>596</v>
      </c>
      <c r="AH89" s="3" t="s">
        <v>597</v>
      </c>
      <c r="AI89" s="3" t="s">
        <v>74</v>
      </c>
      <c r="AJ89" s="3" t="s">
        <v>75</v>
      </c>
      <c r="AK89" s="3" t="s">
        <v>76</v>
      </c>
      <c r="AL89" s="3"/>
      <c r="AM89" s="3">
        <v>36</v>
      </c>
      <c r="AN89" s="3" t="s">
        <v>583</v>
      </c>
      <c r="AO89" s="3" t="s">
        <v>3269</v>
      </c>
      <c r="AP89" s="3" t="s">
        <v>3250</v>
      </c>
      <c r="AQ89" s="3" t="s">
        <v>3209</v>
      </c>
      <c r="AR89" s="3" t="s">
        <v>3161</v>
      </c>
      <c r="AS89" s="3" t="s">
        <v>3162</v>
      </c>
      <c r="AT89" s="3" t="s">
        <v>3216</v>
      </c>
      <c r="AU89" s="3" t="s">
        <v>3270</v>
      </c>
      <c r="AV89" s="3" t="s">
        <v>3161</v>
      </c>
      <c r="AW89" s="3" t="s">
        <v>3162</v>
      </c>
      <c r="AX89" s="3" t="s">
        <v>3242</v>
      </c>
      <c r="AY89" s="3" t="s">
        <v>3243</v>
      </c>
      <c r="AZ89" s="3" t="s">
        <v>3244</v>
      </c>
      <c r="BA89" s="3" t="s">
        <v>3245</v>
      </c>
      <c r="BB89" s="3" t="s">
        <v>3246</v>
      </c>
      <c r="BC89" s="3" t="s">
        <v>3247</v>
      </c>
      <c r="BD89" s="3" t="s">
        <v>3248</v>
      </c>
      <c r="BE89" s="3" t="s">
        <v>3249</v>
      </c>
      <c r="BF89" s="3" t="s">
        <v>3250</v>
      </c>
      <c r="BG89" s="3" t="s">
        <v>3248</v>
      </c>
      <c r="BH89" s="3" t="s">
        <v>3104</v>
      </c>
      <c r="BI89" s="3" t="s">
        <v>3105</v>
      </c>
      <c r="BJ89" s="3" t="s">
        <v>3106</v>
      </c>
      <c r="BK89" s="3" t="s">
        <v>3107</v>
      </c>
      <c r="BL89" s="3" t="s">
        <v>3108</v>
      </c>
      <c r="BM89" s="3" t="s">
        <v>3109</v>
      </c>
      <c r="BN89" s="3" t="s">
        <v>10</v>
      </c>
      <c r="BO89" s="3" t="s">
        <v>583</v>
      </c>
      <c r="BQ89" s="46">
        <v>1</v>
      </c>
    </row>
    <row r="90" spans="1:69" ht="75" x14ac:dyDescent="0.25">
      <c r="A90" s="45">
        <v>37</v>
      </c>
      <c r="B90" s="3" t="s">
        <v>10</v>
      </c>
      <c r="C90" s="3" t="s">
        <v>598</v>
      </c>
      <c r="D90" s="3" t="s">
        <v>48</v>
      </c>
      <c r="E90" s="3" t="s">
        <v>599</v>
      </c>
      <c r="F90" s="3" t="s">
        <v>600</v>
      </c>
      <c r="G90" s="3" t="s">
        <v>601</v>
      </c>
      <c r="H90" s="3" t="s">
        <v>602</v>
      </c>
      <c r="I90" s="3" t="s">
        <v>53</v>
      </c>
      <c r="J90" s="3" t="s">
        <v>54</v>
      </c>
      <c r="K90" s="3" t="s">
        <v>603</v>
      </c>
      <c r="L90" s="3" t="s">
        <v>604</v>
      </c>
      <c r="M90" s="3" t="s">
        <v>605</v>
      </c>
      <c r="N90" s="3" t="s">
        <v>10</v>
      </c>
      <c r="O90" s="3" t="s">
        <v>512</v>
      </c>
      <c r="P90" s="3" t="s">
        <v>513</v>
      </c>
      <c r="Q90" s="3" t="s">
        <v>606</v>
      </c>
      <c r="R90" s="3">
        <v>1</v>
      </c>
      <c r="S90" s="3" t="s">
        <v>61</v>
      </c>
      <c r="T90" s="3">
        <v>10</v>
      </c>
      <c r="U90" s="3">
        <v>13</v>
      </c>
      <c r="V90" s="3" t="s">
        <v>607</v>
      </c>
      <c r="W90" s="3" t="s">
        <v>608</v>
      </c>
      <c r="X90" s="3" t="s">
        <v>609</v>
      </c>
      <c r="Y90" s="3" t="s">
        <v>65</v>
      </c>
      <c r="Z90" s="3" t="s">
        <v>518</v>
      </c>
      <c r="AA90" s="3" t="s">
        <v>519</v>
      </c>
      <c r="AB90" s="3" t="s">
        <v>68</v>
      </c>
      <c r="AC90" s="3" t="s">
        <v>610</v>
      </c>
      <c r="AD90" s="3" t="s">
        <v>3752</v>
      </c>
      <c r="AE90" s="3" t="s">
        <v>70</v>
      </c>
      <c r="AF90" s="3" t="s">
        <v>71</v>
      </c>
      <c r="AG90" s="3" t="s">
        <v>611</v>
      </c>
      <c r="AH90" s="3" t="s">
        <v>612</v>
      </c>
      <c r="AI90" s="3" t="s">
        <v>74</v>
      </c>
      <c r="AJ90" s="3" t="s">
        <v>75</v>
      </c>
      <c r="AK90" s="3" t="s">
        <v>76</v>
      </c>
      <c r="AL90" s="3"/>
      <c r="AM90" s="3">
        <v>37</v>
      </c>
      <c r="AN90" s="3" t="s">
        <v>598</v>
      </c>
      <c r="AO90" s="3" t="s">
        <v>3271</v>
      </c>
      <c r="AP90" s="3" t="s">
        <v>3272</v>
      </c>
      <c r="AQ90" s="3" t="s">
        <v>3273</v>
      </c>
      <c r="AR90" s="3" t="s">
        <v>3274</v>
      </c>
      <c r="AS90" s="3" t="s">
        <v>3252</v>
      </c>
      <c r="AT90" s="3" t="s">
        <v>3253</v>
      </c>
      <c r="AU90" s="3" t="s">
        <v>3275</v>
      </c>
      <c r="AV90" s="3" t="s">
        <v>3161</v>
      </c>
      <c r="AW90" s="3" t="s">
        <v>3162</v>
      </c>
      <c r="AX90" s="3" t="s">
        <v>3242</v>
      </c>
      <c r="AY90" s="3" t="s">
        <v>3243</v>
      </c>
      <c r="AZ90" s="3" t="s">
        <v>3244</v>
      </c>
      <c r="BA90" s="3" t="s">
        <v>3245</v>
      </c>
      <c r="BB90" s="3" t="s">
        <v>3246</v>
      </c>
      <c r="BC90" s="3" t="s">
        <v>3247</v>
      </c>
      <c r="BD90" s="3" t="s">
        <v>3248</v>
      </c>
      <c r="BE90" s="3" t="s">
        <v>3249</v>
      </c>
      <c r="BF90" s="3" t="s">
        <v>3250</v>
      </c>
      <c r="BG90" s="3" t="s">
        <v>3248</v>
      </c>
      <c r="BH90" s="3" t="s">
        <v>3104</v>
      </c>
      <c r="BI90" s="3" t="s">
        <v>3105</v>
      </c>
      <c r="BJ90" s="3" t="s">
        <v>3106</v>
      </c>
      <c r="BK90" s="3" t="s">
        <v>3107</v>
      </c>
      <c r="BL90" s="3" t="s">
        <v>3108</v>
      </c>
      <c r="BM90" s="3" t="s">
        <v>3109</v>
      </c>
      <c r="BN90" s="3" t="s">
        <v>10</v>
      </c>
      <c r="BO90" s="3" t="s">
        <v>598</v>
      </c>
      <c r="BQ90" s="46">
        <v>1</v>
      </c>
    </row>
    <row r="91" spans="1:69" ht="60" x14ac:dyDescent="0.25">
      <c r="A91" s="45">
        <v>38</v>
      </c>
      <c r="B91" s="3" t="s">
        <v>10</v>
      </c>
      <c r="C91" s="3" t="s">
        <v>613</v>
      </c>
      <c r="D91" s="3" t="s">
        <v>168</v>
      </c>
      <c r="E91" s="3" t="s">
        <v>614</v>
      </c>
      <c r="F91" s="3" t="s">
        <v>615</v>
      </c>
      <c r="G91" s="3" t="s">
        <v>616</v>
      </c>
      <c r="H91" s="3" t="s">
        <v>617</v>
      </c>
      <c r="I91" s="3" t="s">
        <v>53</v>
      </c>
      <c r="J91" s="3" t="s">
        <v>54</v>
      </c>
      <c r="K91" s="3" t="s">
        <v>618</v>
      </c>
      <c r="L91" s="3" t="s">
        <v>619</v>
      </c>
      <c r="M91" s="3" t="s">
        <v>620</v>
      </c>
      <c r="N91" s="3" t="s">
        <v>10</v>
      </c>
      <c r="O91" s="3" t="s">
        <v>512</v>
      </c>
      <c r="P91" s="3" t="s">
        <v>513</v>
      </c>
      <c r="Q91" s="3" t="s">
        <v>621</v>
      </c>
      <c r="R91" s="3">
        <v>3</v>
      </c>
      <c r="S91" s="3" t="s">
        <v>117</v>
      </c>
      <c r="T91" s="3">
        <v>14</v>
      </c>
      <c r="U91" s="3">
        <v>17</v>
      </c>
      <c r="V91" s="3" t="s">
        <v>622</v>
      </c>
      <c r="W91" s="3" t="s">
        <v>268</v>
      </c>
      <c r="X91" s="3" t="s">
        <v>623</v>
      </c>
      <c r="Y91" s="3" t="s">
        <v>65</v>
      </c>
      <c r="Z91" s="3" t="s">
        <v>518</v>
      </c>
      <c r="AA91" s="3" t="s">
        <v>519</v>
      </c>
      <c r="AB91" s="3" t="s">
        <v>68</v>
      </c>
      <c r="AC91" s="3" t="s">
        <v>624</v>
      </c>
      <c r="AD91" s="3" t="s">
        <v>3753</v>
      </c>
      <c r="AE91" s="3" t="s">
        <v>70</v>
      </c>
      <c r="AF91" s="3" t="s">
        <v>71</v>
      </c>
      <c r="AG91" s="3" t="s">
        <v>625</v>
      </c>
      <c r="AH91" s="3" t="s">
        <v>626</v>
      </c>
      <c r="AI91" s="3" t="s">
        <v>74</v>
      </c>
      <c r="AJ91" s="3" t="s">
        <v>75</v>
      </c>
      <c r="AK91" s="3" t="s">
        <v>76</v>
      </c>
      <c r="AL91" s="3"/>
      <c r="AM91" s="3">
        <v>38</v>
      </c>
      <c r="AN91" s="3" t="s">
        <v>613</v>
      </c>
      <c r="AO91" s="3" t="s">
        <v>3276</v>
      </c>
      <c r="AP91" s="3" t="s">
        <v>3277</v>
      </c>
      <c r="AQ91" s="3" t="s">
        <v>3278</v>
      </c>
      <c r="AR91" s="3" t="s">
        <v>3279</v>
      </c>
      <c r="AS91" s="3" t="s">
        <v>3280</v>
      </c>
      <c r="AT91" s="3" t="s">
        <v>3281</v>
      </c>
      <c r="AU91" s="3"/>
      <c r="AV91" s="3" t="s">
        <v>3161</v>
      </c>
      <c r="AW91" s="3" t="s">
        <v>3162</v>
      </c>
      <c r="AX91" s="3" t="s">
        <v>3242</v>
      </c>
      <c r="AY91" s="3" t="s">
        <v>3243</v>
      </c>
      <c r="AZ91" s="3" t="s">
        <v>3244</v>
      </c>
      <c r="BA91" s="3" t="s">
        <v>3245</v>
      </c>
      <c r="BB91" s="3" t="s">
        <v>3246</v>
      </c>
      <c r="BC91" s="3" t="s">
        <v>3247</v>
      </c>
      <c r="BD91" s="3" t="s">
        <v>3248</v>
      </c>
      <c r="BE91" s="3" t="s">
        <v>3249</v>
      </c>
      <c r="BF91" s="3" t="s">
        <v>3250</v>
      </c>
      <c r="BG91" s="3" t="s">
        <v>3248</v>
      </c>
      <c r="BH91" s="3" t="s">
        <v>3104</v>
      </c>
      <c r="BI91" s="3" t="s">
        <v>3105</v>
      </c>
      <c r="BJ91" s="3" t="s">
        <v>3106</v>
      </c>
      <c r="BK91" s="3" t="s">
        <v>3107</v>
      </c>
      <c r="BL91" s="3" t="s">
        <v>3108</v>
      </c>
      <c r="BM91" s="3" t="s">
        <v>3109</v>
      </c>
      <c r="BN91" s="3" t="s">
        <v>10</v>
      </c>
      <c r="BO91" s="3" t="s">
        <v>613</v>
      </c>
      <c r="BQ91" s="46">
        <v>1</v>
      </c>
    </row>
    <row r="92" spans="1:69" ht="60" x14ac:dyDescent="0.25">
      <c r="A92" s="45">
        <v>39</v>
      </c>
      <c r="B92" s="3" t="s">
        <v>10</v>
      </c>
      <c r="C92" s="3" t="s">
        <v>627</v>
      </c>
      <c r="D92" s="3" t="s">
        <v>168</v>
      </c>
      <c r="E92" s="3" t="s">
        <v>628</v>
      </c>
      <c r="F92" s="3" t="s">
        <v>629</v>
      </c>
      <c r="G92" s="3" t="s">
        <v>630</v>
      </c>
      <c r="H92" s="3" t="s">
        <v>631</v>
      </c>
      <c r="I92" s="3" t="s">
        <v>53</v>
      </c>
      <c r="J92" s="3" t="s">
        <v>54</v>
      </c>
      <c r="K92" s="3" t="s">
        <v>632</v>
      </c>
      <c r="L92" s="3" t="s">
        <v>633</v>
      </c>
      <c r="M92" s="3" t="s">
        <v>634</v>
      </c>
      <c r="N92" s="3" t="s">
        <v>10</v>
      </c>
      <c r="O92" s="3" t="s">
        <v>512</v>
      </c>
      <c r="P92" s="3" t="s">
        <v>513</v>
      </c>
      <c r="Q92" s="3" t="s">
        <v>635</v>
      </c>
      <c r="R92" s="3">
        <v>3</v>
      </c>
      <c r="S92" s="3" t="s">
        <v>117</v>
      </c>
      <c r="T92" s="3">
        <v>14</v>
      </c>
      <c r="U92" s="3">
        <v>17</v>
      </c>
      <c r="V92" s="3" t="s">
        <v>636</v>
      </c>
      <c r="W92" s="3" t="s">
        <v>637</v>
      </c>
      <c r="X92" s="3" t="s">
        <v>638</v>
      </c>
      <c r="Y92" s="3" t="s">
        <v>65</v>
      </c>
      <c r="Z92" s="3" t="s">
        <v>518</v>
      </c>
      <c r="AA92" s="3" t="s">
        <v>519</v>
      </c>
      <c r="AB92" s="3" t="s">
        <v>68</v>
      </c>
      <c r="AC92" s="3" t="s">
        <v>639</v>
      </c>
      <c r="AD92" s="3" t="s">
        <v>3754</v>
      </c>
      <c r="AE92" s="3" t="s">
        <v>70</v>
      </c>
      <c r="AF92" s="3" t="s">
        <v>71</v>
      </c>
      <c r="AG92" s="3" t="s">
        <v>640</v>
      </c>
      <c r="AH92" s="3" t="s">
        <v>641</v>
      </c>
      <c r="AI92" s="3" t="s">
        <v>74</v>
      </c>
      <c r="AJ92" s="3" t="s">
        <v>75</v>
      </c>
      <c r="AK92" s="3" t="s">
        <v>76</v>
      </c>
      <c r="AL92" s="3"/>
      <c r="AM92" s="3">
        <v>39</v>
      </c>
      <c r="AN92" s="3" t="s">
        <v>627</v>
      </c>
      <c r="AO92" s="3" t="s">
        <v>3282</v>
      </c>
      <c r="AP92" s="3" t="s">
        <v>3167</v>
      </c>
      <c r="AQ92" s="3" t="s">
        <v>3168</v>
      </c>
      <c r="AR92" s="3" t="s">
        <v>3146</v>
      </c>
      <c r="AS92" s="3" t="s">
        <v>3147</v>
      </c>
      <c r="AT92" s="3"/>
      <c r="AU92" s="3"/>
      <c r="AV92" s="3" t="s">
        <v>3161</v>
      </c>
      <c r="AW92" s="3" t="s">
        <v>3162</v>
      </c>
      <c r="AX92" s="3" t="s">
        <v>3242</v>
      </c>
      <c r="AY92" s="3" t="s">
        <v>3243</v>
      </c>
      <c r="AZ92" s="3" t="s">
        <v>3244</v>
      </c>
      <c r="BA92" s="3" t="s">
        <v>3245</v>
      </c>
      <c r="BB92" s="3" t="s">
        <v>3246</v>
      </c>
      <c r="BC92" s="3" t="s">
        <v>3247</v>
      </c>
      <c r="BD92" s="3" t="s">
        <v>3248</v>
      </c>
      <c r="BE92" s="3" t="s">
        <v>3249</v>
      </c>
      <c r="BF92" s="3" t="s">
        <v>3250</v>
      </c>
      <c r="BG92" s="3" t="s">
        <v>3248</v>
      </c>
      <c r="BH92" s="3" t="s">
        <v>3104</v>
      </c>
      <c r="BI92" s="3" t="s">
        <v>3105</v>
      </c>
      <c r="BJ92" s="3" t="s">
        <v>3106</v>
      </c>
      <c r="BK92" s="3" t="s">
        <v>3107</v>
      </c>
      <c r="BL92" s="3" t="s">
        <v>3108</v>
      </c>
      <c r="BM92" s="3" t="s">
        <v>3109</v>
      </c>
      <c r="BN92" s="3" t="s">
        <v>10</v>
      </c>
      <c r="BO92" s="3" t="s">
        <v>627</v>
      </c>
      <c r="BQ92" s="46">
        <v>1</v>
      </c>
    </row>
    <row r="93" spans="1:69" ht="60" x14ac:dyDescent="0.25">
      <c r="A93" s="45">
        <v>40</v>
      </c>
      <c r="B93" s="3" t="s">
        <v>10</v>
      </c>
      <c r="C93" s="3" t="s">
        <v>642</v>
      </c>
      <c r="D93" s="3" t="s">
        <v>168</v>
      </c>
      <c r="E93" s="3" t="s">
        <v>643</v>
      </c>
      <c r="F93" s="3" t="s">
        <v>644</v>
      </c>
      <c r="G93" s="3" t="s">
        <v>645</v>
      </c>
      <c r="H93" s="3" t="s">
        <v>646</v>
      </c>
      <c r="I93" s="3" t="s">
        <v>53</v>
      </c>
      <c r="J93" s="3" t="s">
        <v>54</v>
      </c>
      <c r="K93" s="3" t="s">
        <v>647</v>
      </c>
      <c r="L93" s="3" t="s">
        <v>648</v>
      </c>
      <c r="M93" s="3" t="s">
        <v>649</v>
      </c>
      <c r="N93" s="3" t="s">
        <v>10</v>
      </c>
      <c r="O93" s="3" t="s">
        <v>512</v>
      </c>
      <c r="P93" s="3" t="s">
        <v>513</v>
      </c>
      <c r="Q93" s="3" t="s">
        <v>650</v>
      </c>
      <c r="R93" s="3">
        <v>3</v>
      </c>
      <c r="S93" s="3" t="s">
        <v>117</v>
      </c>
      <c r="T93" s="3">
        <v>14</v>
      </c>
      <c r="U93" s="3">
        <v>17</v>
      </c>
      <c r="V93" s="3" t="s">
        <v>651</v>
      </c>
      <c r="W93" s="3" t="s">
        <v>637</v>
      </c>
      <c r="X93" s="3" t="s">
        <v>652</v>
      </c>
      <c r="Y93" s="3" t="s">
        <v>65</v>
      </c>
      <c r="Z93" s="3" t="s">
        <v>518</v>
      </c>
      <c r="AA93" s="3" t="s">
        <v>519</v>
      </c>
      <c r="AB93" s="3" t="s">
        <v>68</v>
      </c>
      <c r="AC93" s="3" t="s">
        <v>653</v>
      </c>
      <c r="AD93" s="3" t="s">
        <v>3755</v>
      </c>
      <c r="AE93" s="3" t="s">
        <v>70</v>
      </c>
      <c r="AF93" s="3" t="s">
        <v>71</v>
      </c>
      <c r="AG93" s="3" t="s">
        <v>654</v>
      </c>
      <c r="AH93" s="3" t="s">
        <v>655</v>
      </c>
      <c r="AI93" s="3" t="s">
        <v>74</v>
      </c>
      <c r="AJ93" s="3" t="s">
        <v>75</v>
      </c>
      <c r="AK93" s="3" t="s">
        <v>76</v>
      </c>
      <c r="AL93" s="3"/>
      <c r="AM93" s="3">
        <v>40</v>
      </c>
      <c r="AN93" s="3" t="s">
        <v>642</v>
      </c>
      <c r="AO93" s="3" t="s">
        <v>3283</v>
      </c>
      <c r="AP93" s="3" t="s">
        <v>3284</v>
      </c>
      <c r="AQ93" s="3" t="s">
        <v>3167</v>
      </c>
      <c r="AR93" s="3" t="s">
        <v>3168</v>
      </c>
      <c r="AS93" s="3" t="s">
        <v>977</v>
      </c>
      <c r="AT93" s="3"/>
      <c r="AU93" s="3"/>
      <c r="AV93" s="3" t="s">
        <v>3161</v>
      </c>
      <c r="AW93" s="3" t="s">
        <v>3162</v>
      </c>
      <c r="AX93" s="3" t="s">
        <v>3242</v>
      </c>
      <c r="AY93" s="3" t="s">
        <v>3243</v>
      </c>
      <c r="AZ93" s="3" t="s">
        <v>3244</v>
      </c>
      <c r="BA93" s="3" t="s">
        <v>3245</v>
      </c>
      <c r="BB93" s="3" t="s">
        <v>3246</v>
      </c>
      <c r="BC93" s="3" t="s">
        <v>3247</v>
      </c>
      <c r="BD93" s="3" t="s">
        <v>3248</v>
      </c>
      <c r="BE93" s="3" t="s">
        <v>3249</v>
      </c>
      <c r="BF93" s="3" t="s">
        <v>3250</v>
      </c>
      <c r="BG93" s="3" t="s">
        <v>3248</v>
      </c>
      <c r="BH93" s="3" t="s">
        <v>3104</v>
      </c>
      <c r="BI93" s="3" t="s">
        <v>3105</v>
      </c>
      <c r="BJ93" s="3" t="s">
        <v>3106</v>
      </c>
      <c r="BK93" s="3" t="s">
        <v>3107</v>
      </c>
      <c r="BL93" s="3" t="s">
        <v>3108</v>
      </c>
      <c r="BM93" s="3" t="s">
        <v>3109</v>
      </c>
      <c r="BN93" s="3" t="s">
        <v>10</v>
      </c>
      <c r="BO93" s="3" t="s">
        <v>642</v>
      </c>
      <c r="BQ93" s="46">
        <v>1</v>
      </c>
    </row>
    <row r="94" spans="1:69" ht="60" x14ac:dyDescent="0.25">
      <c r="A94" s="45">
        <v>41</v>
      </c>
      <c r="B94" s="3" t="s">
        <v>10</v>
      </c>
      <c r="C94" s="3" t="s">
        <v>656</v>
      </c>
      <c r="D94" s="3" t="s">
        <v>78</v>
      </c>
      <c r="E94" s="3" t="s">
        <v>657</v>
      </c>
      <c r="F94" s="3" t="s">
        <v>658</v>
      </c>
      <c r="G94" s="3" t="s">
        <v>659</v>
      </c>
      <c r="H94" s="3" t="s">
        <v>660</v>
      </c>
      <c r="I94" s="3" t="s">
        <v>53</v>
      </c>
      <c r="J94" s="3" t="s">
        <v>54</v>
      </c>
      <c r="K94" s="3" t="s">
        <v>661</v>
      </c>
      <c r="L94" s="3" t="s">
        <v>662</v>
      </c>
      <c r="M94" s="3" t="s">
        <v>663</v>
      </c>
      <c r="N94" s="3" t="s">
        <v>10</v>
      </c>
      <c r="O94" s="3" t="s">
        <v>512</v>
      </c>
      <c r="P94" s="3" t="s">
        <v>513</v>
      </c>
      <c r="Q94" s="3" t="s">
        <v>664</v>
      </c>
      <c r="R94" s="3">
        <v>2</v>
      </c>
      <c r="S94" s="3" t="s">
        <v>87</v>
      </c>
      <c r="T94" s="3">
        <v>12</v>
      </c>
      <c r="U94" s="3">
        <v>15</v>
      </c>
      <c r="V94" s="3" t="s">
        <v>665</v>
      </c>
      <c r="W94" s="3" t="s">
        <v>637</v>
      </c>
      <c r="X94" s="3" t="s">
        <v>666</v>
      </c>
      <c r="Y94" s="3" t="s">
        <v>65</v>
      </c>
      <c r="Z94" s="3" t="s">
        <v>518</v>
      </c>
      <c r="AA94" s="3" t="s">
        <v>519</v>
      </c>
      <c r="AB94" s="3" t="s">
        <v>68</v>
      </c>
      <c r="AC94" s="3" t="s">
        <v>667</v>
      </c>
      <c r="AD94" s="3" t="s">
        <v>3756</v>
      </c>
      <c r="AE94" s="3" t="s">
        <v>70</v>
      </c>
      <c r="AF94" s="3" t="s">
        <v>71</v>
      </c>
      <c r="AG94" s="3" t="s">
        <v>668</v>
      </c>
      <c r="AH94" s="3" t="s">
        <v>669</v>
      </c>
      <c r="AI94" s="3" t="s">
        <v>74</v>
      </c>
      <c r="AJ94" s="3" t="s">
        <v>75</v>
      </c>
      <c r="AK94" s="3" t="s">
        <v>76</v>
      </c>
      <c r="AL94" s="3"/>
      <c r="AM94" s="3">
        <v>41</v>
      </c>
      <c r="AN94" s="3" t="s">
        <v>656</v>
      </c>
      <c r="AO94" s="3" t="s">
        <v>3285</v>
      </c>
      <c r="AP94" s="3" t="s">
        <v>1192</v>
      </c>
      <c r="AQ94" s="3" t="s">
        <v>3286</v>
      </c>
      <c r="AR94" s="3" t="s">
        <v>3287</v>
      </c>
      <c r="AS94" s="3" t="s">
        <v>3288</v>
      </c>
      <c r="AT94" s="3"/>
      <c r="AU94" s="3"/>
      <c r="AV94" s="3" t="s">
        <v>3161</v>
      </c>
      <c r="AW94" s="3" t="s">
        <v>3162</v>
      </c>
      <c r="AX94" s="3" t="s">
        <v>3242</v>
      </c>
      <c r="AY94" s="3" t="s">
        <v>3243</v>
      </c>
      <c r="AZ94" s="3" t="s">
        <v>3244</v>
      </c>
      <c r="BA94" s="3" t="s">
        <v>3245</v>
      </c>
      <c r="BB94" s="3" t="s">
        <v>3246</v>
      </c>
      <c r="BC94" s="3" t="s">
        <v>3247</v>
      </c>
      <c r="BD94" s="3" t="s">
        <v>3248</v>
      </c>
      <c r="BE94" s="3" t="s">
        <v>3249</v>
      </c>
      <c r="BF94" s="3" t="s">
        <v>3250</v>
      </c>
      <c r="BG94" s="3" t="s">
        <v>3248</v>
      </c>
      <c r="BH94" s="3" t="s">
        <v>3104</v>
      </c>
      <c r="BI94" s="3" t="s">
        <v>3105</v>
      </c>
      <c r="BJ94" s="3" t="s">
        <v>3106</v>
      </c>
      <c r="BK94" s="3" t="s">
        <v>3107</v>
      </c>
      <c r="BL94" s="3" t="s">
        <v>3108</v>
      </c>
      <c r="BM94" s="3" t="s">
        <v>3109</v>
      </c>
      <c r="BN94" s="3" t="s">
        <v>10</v>
      </c>
      <c r="BO94" s="3" t="s">
        <v>656</v>
      </c>
      <c r="BQ94" s="46">
        <v>1</v>
      </c>
    </row>
    <row r="95" spans="1:69" ht="60" x14ac:dyDescent="0.25">
      <c r="A95" s="45">
        <v>42</v>
      </c>
      <c r="B95" s="3" t="s">
        <v>10</v>
      </c>
      <c r="C95" s="3" t="s">
        <v>670</v>
      </c>
      <c r="D95" s="3" t="s">
        <v>78</v>
      </c>
      <c r="E95" s="3" t="s">
        <v>671</v>
      </c>
      <c r="F95" s="3" t="s">
        <v>672</v>
      </c>
      <c r="G95" s="3" t="s">
        <v>673</v>
      </c>
      <c r="H95" s="3" t="s">
        <v>674</v>
      </c>
      <c r="I95" s="3" t="s">
        <v>53</v>
      </c>
      <c r="J95" s="3" t="s">
        <v>54</v>
      </c>
      <c r="K95" s="3" t="s">
        <v>675</v>
      </c>
      <c r="L95" s="3" t="s">
        <v>676</v>
      </c>
      <c r="M95" s="3" t="s">
        <v>677</v>
      </c>
      <c r="N95" s="3" t="s">
        <v>10</v>
      </c>
      <c r="O95" s="3" t="s">
        <v>512</v>
      </c>
      <c r="P95" s="3" t="s">
        <v>513</v>
      </c>
      <c r="Q95" s="3" t="s">
        <v>678</v>
      </c>
      <c r="R95" s="3">
        <v>2</v>
      </c>
      <c r="S95" s="3" t="s">
        <v>87</v>
      </c>
      <c r="T95" s="3">
        <v>12</v>
      </c>
      <c r="U95" s="3">
        <v>15</v>
      </c>
      <c r="V95" s="3" t="s">
        <v>679</v>
      </c>
      <c r="W95" s="3" t="s">
        <v>637</v>
      </c>
      <c r="X95" s="3" t="s">
        <v>680</v>
      </c>
      <c r="Y95" s="3" t="s">
        <v>65</v>
      </c>
      <c r="Z95" s="3" t="s">
        <v>518</v>
      </c>
      <c r="AA95" s="3" t="s">
        <v>519</v>
      </c>
      <c r="AB95" s="3" t="s">
        <v>68</v>
      </c>
      <c r="AC95" s="3" t="s">
        <v>681</v>
      </c>
      <c r="AD95" s="3" t="s">
        <v>3757</v>
      </c>
      <c r="AE95" s="3" t="s">
        <v>70</v>
      </c>
      <c r="AF95" s="3" t="s">
        <v>71</v>
      </c>
      <c r="AG95" s="3" t="s">
        <v>682</v>
      </c>
      <c r="AH95" s="3" t="s">
        <v>683</v>
      </c>
      <c r="AI95" s="3" t="s">
        <v>74</v>
      </c>
      <c r="AJ95" s="3" t="s">
        <v>75</v>
      </c>
      <c r="AK95" s="3" t="s">
        <v>76</v>
      </c>
      <c r="AL95" s="3"/>
      <c r="AM95" s="3">
        <v>42</v>
      </c>
      <c r="AN95" s="3" t="s">
        <v>670</v>
      </c>
      <c r="AO95" s="3" t="s">
        <v>3289</v>
      </c>
      <c r="AP95" s="3" t="s">
        <v>1135</v>
      </c>
      <c r="AQ95" s="3" t="s">
        <v>3290</v>
      </c>
      <c r="AR95" s="3" t="s">
        <v>3291</v>
      </c>
      <c r="AS95" s="3" t="s">
        <v>3292</v>
      </c>
      <c r="AT95" s="3"/>
      <c r="AU95" s="3"/>
      <c r="AV95" s="3" t="s">
        <v>3161</v>
      </c>
      <c r="AW95" s="3" t="s">
        <v>3162</v>
      </c>
      <c r="AX95" s="3" t="s">
        <v>3242</v>
      </c>
      <c r="AY95" s="3" t="s">
        <v>3243</v>
      </c>
      <c r="AZ95" s="3" t="s">
        <v>3244</v>
      </c>
      <c r="BA95" s="3" t="s">
        <v>3245</v>
      </c>
      <c r="BB95" s="3" t="s">
        <v>3246</v>
      </c>
      <c r="BC95" s="3" t="s">
        <v>3247</v>
      </c>
      <c r="BD95" s="3" t="s">
        <v>3248</v>
      </c>
      <c r="BE95" s="3" t="s">
        <v>3249</v>
      </c>
      <c r="BF95" s="3" t="s">
        <v>3250</v>
      </c>
      <c r="BG95" s="3" t="s">
        <v>3248</v>
      </c>
      <c r="BH95" s="3" t="s">
        <v>3104</v>
      </c>
      <c r="BI95" s="3" t="s">
        <v>3105</v>
      </c>
      <c r="BJ95" s="3" t="s">
        <v>3106</v>
      </c>
      <c r="BK95" s="3" t="s">
        <v>3107</v>
      </c>
      <c r="BL95" s="3" t="s">
        <v>3108</v>
      </c>
      <c r="BM95" s="3" t="s">
        <v>3109</v>
      </c>
      <c r="BN95" s="3" t="s">
        <v>10</v>
      </c>
      <c r="BO95" s="3" t="s">
        <v>670</v>
      </c>
      <c r="BQ95" s="46">
        <v>1</v>
      </c>
    </row>
    <row r="96" spans="1:69" ht="60" x14ac:dyDescent="0.25">
      <c r="A96" s="45">
        <v>43</v>
      </c>
      <c r="B96" s="3" t="s">
        <v>10</v>
      </c>
      <c r="C96" s="3" t="s">
        <v>684</v>
      </c>
      <c r="D96" s="3" t="s">
        <v>78</v>
      </c>
      <c r="E96" s="3" t="s">
        <v>685</v>
      </c>
      <c r="F96" s="3" t="s">
        <v>686</v>
      </c>
      <c r="G96" s="3" t="s">
        <v>687</v>
      </c>
      <c r="H96" s="3" t="s">
        <v>688</v>
      </c>
      <c r="I96" s="3" t="s">
        <v>53</v>
      </c>
      <c r="J96" s="3" t="s">
        <v>54</v>
      </c>
      <c r="K96" s="3" t="s">
        <v>689</v>
      </c>
      <c r="L96" s="3" t="s">
        <v>690</v>
      </c>
      <c r="M96" s="3" t="s">
        <v>691</v>
      </c>
      <c r="N96" s="3" t="s">
        <v>10</v>
      </c>
      <c r="O96" s="3" t="s">
        <v>512</v>
      </c>
      <c r="P96" s="3" t="s">
        <v>513</v>
      </c>
      <c r="Q96" s="3" t="s">
        <v>692</v>
      </c>
      <c r="R96" s="3">
        <v>2</v>
      </c>
      <c r="S96" s="3" t="s">
        <v>87</v>
      </c>
      <c r="T96" s="3">
        <v>12</v>
      </c>
      <c r="U96" s="3">
        <v>15</v>
      </c>
      <c r="V96" s="3" t="s">
        <v>693</v>
      </c>
      <c r="W96" s="3" t="s">
        <v>637</v>
      </c>
      <c r="X96" s="3" t="s">
        <v>694</v>
      </c>
      <c r="Y96" s="3" t="s">
        <v>65</v>
      </c>
      <c r="Z96" s="3" t="s">
        <v>518</v>
      </c>
      <c r="AA96" s="3" t="s">
        <v>519</v>
      </c>
      <c r="AB96" s="3" t="s">
        <v>68</v>
      </c>
      <c r="AC96" s="3" t="s">
        <v>695</v>
      </c>
      <c r="AD96" s="3" t="s">
        <v>3758</v>
      </c>
      <c r="AE96" s="3" t="s">
        <v>70</v>
      </c>
      <c r="AF96" s="3" t="s">
        <v>71</v>
      </c>
      <c r="AG96" s="3" t="s">
        <v>696</v>
      </c>
      <c r="AH96" s="3" t="s">
        <v>697</v>
      </c>
      <c r="AI96" s="3" t="s">
        <v>74</v>
      </c>
      <c r="AJ96" s="3" t="s">
        <v>75</v>
      </c>
      <c r="AK96" s="3" t="s">
        <v>76</v>
      </c>
      <c r="AL96" s="3"/>
      <c r="AM96" s="3">
        <v>43</v>
      </c>
      <c r="AN96" s="3" t="s">
        <v>684</v>
      </c>
      <c r="AO96" s="3" t="s">
        <v>3293</v>
      </c>
      <c r="AP96" s="3" t="s">
        <v>3294</v>
      </c>
      <c r="AQ96" s="3" t="s">
        <v>3256</v>
      </c>
      <c r="AR96" s="3" t="s">
        <v>962</v>
      </c>
      <c r="AS96" s="3" t="s">
        <v>3240</v>
      </c>
      <c r="AT96" s="3" t="s">
        <v>3295</v>
      </c>
      <c r="AU96" s="3"/>
      <c r="AV96" s="3" t="s">
        <v>3161</v>
      </c>
      <c r="AW96" s="3" t="s">
        <v>3162</v>
      </c>
      <c r="AX96" s="3" t="s">
        <v>3242</v>
      </c>
      <c r="AY96" s="3" t="s">
        <v>3243</v>
      </c>
      <c r="AZ96" s="3" t="s">
        <v>3244</v>
      </c>
      <c r="BA96" s="3" t="s">
        <v>3245</v>
      </c>
      <c r="BB96" s="3" t="s">
        <v>3246</v>
      </c>
      <c r="BC96" s="3" t="s">
        <v>3247</v>
      </c>
      <c r="BD96" s="3" t="s">
        <v>3248</v>
      </c>
      <c r="BE96" s="3" t="s">
        <v>3249</v>
      </c>
      <c r="BF96" s="3" t="s">
        <v>3250</v>
      </c>
      <c r="BG96" s="3" t="s">
        <v>3248</v>
      </c>
      <c r="BH96" s="3" t="s">
        <v>3104</v>
      </c>
      <c r="BI96" s="3" t="s">
        <v>3105</v>
      </c>
      <c r="BJ96" s="3" t="s">
        <v>3106</v>
      </c>
      <c r="BK96" s="3" t="s">
        <v>3107</v>
      </c>
      <c r="BL96" s="3" t="s">
        <v>3108</v>
      </c>
      <c r="BM96" s="3" t="s">
        <v>3109</v>
      </c>
      <c r="BN96" s="3" t="s">
        <v>10</v>
      </c>
      <c r="BO96" s="3" t="s">
        <v>684</v>
      </c>
      <c r="BQ96" s="46">
        <v>1</v>
      </c>
    </row>
    <row r="97" spans="1:69" ht="75" x14ac:dyDescent="0.25">
      <c r="A97" s="45">
        <v>44</v>
      </c>
      <c r="B97" s="3" t="s">
        <v>10</v>
      </c>
      <c r="C97" s="3" t="s">
        <v>698</v>
      </c>
      <c r="D97" s="3" t="s">
        <v>78</v>
      </c>
      <c r="E97" s="3" t="s">
        <v>699</v>
      </c>
      <c r="F97" s="3" t="s">
        <v>700</v>
      </c>
      <c r="G97" s="3" t="s">
        <v>701</v>
      </c>
      <c r="H97" s="3" t="s">
        <v>702</v>
      </c>
      <c r="I97" s="3" t="s">
        <v>53</v>
      </c>
      <c r="J97" s="3" t="s">
        <v>54</v>
      </c>
      <c r="K97" s="3" t="s">
        <v>703</v>
      </c>
      <c r="L97" s="3" t="s">
        <v>704</v>
      </c>
      <c r="M97" s="3" t="s">
        <v>705</v>
      </c>
      <c r="N97" s="3" t="s">
        <v>10</v>
      </c>
      <c r="O97" s="3" t="s">
        <v>512</v>
      </c>
      <c r="P97" s="3" t="s">
        <v>513</v>
      </c>
      <c r="Q97" s="3" t="s">
        <v>706</v>
      </c>
      <c r="R97" s="3">
        <v>2</v>
      </c>
      <c r="S97" s="3" t="s">
        <v>87</v>
      </c>
      <c r="T97" s="3">
        <v>12</v>
      </c>
      <c r="U97" s="3">
        <v>15</v>
      </c>
      <c r="V97" s="3" t="s">
        <v>707</v>
      </c>
      <c r="W97" s="3" t="s">
        <v>637</v>
      </c>
      <c r="X97" s="3" t="s">
        <v>708</v>
      </c>
      <c r="Y97" s="3" t="s">
        <v>65</v>
      </c>
      <c r="Z97" s="3" t="s">
        <v>518</v>
      </c>
      <c r="AA97" s="3" t="s">
        <v>519</v>
      </c>
      <c r="AB97" s="3" t="s">
        <v>68</v>
      </c>
      <c r="AC97" s="3" t="s">
        <v>709</v>
      </c>
      <c r="AD97" s="3" t="s">
        <v>3759</v>
      </c>
      <c r="AE97" s="3" t="s">
        <v>70</v>
      </c>
      <c r="AF97" s="3" t="s">
        <v>71</v>
      </c>
      <c r="AG97" s="3" t="s">
        <v>710</v>
      </c>
      <c r="AH97" s="3" t="s">
        <v>711</v>
      </c>
      <c r="AI97" s="3" t="s">
        <v>74</v>
      </c>
      <c r="AJ97" s="3" t="s">
        <v>75</v>
      </c>
      <c r="AK97" s="3" t="s">
        <v>76</v>
      </c>
      <c r="AL97" s="3"/>
      <c r="AM97" s="3">
        <v>44</v>
      </c>
      <c r="AN97" s="3" t="s">
        <v>698</v>
      </c>
      <c r="AO97" s="3" t="s">
        <v>3296</v>
      </c>
      <c r="AP97" s="3" t="s">
        <v>3297</v>
      </c>
      <c r="AQ97" s="3" t="s">
        <v>3298</v>
      </c>
      <c r="AR97" s="3" t="s">
        <v>3299</v>
      </c>
      <c r="AS97" s="3" t="s">
        <v>3300</v>
      </c>
      <c r="AT97" s="3" t="s">
        <v>3301</v>
      </c>
      <c r="AU97" s="3" t="s">
        <v>977</v>
      </c>
      <c r="AV97" s="3" t="s">
        <v>3161</v>
      </c>
      <c r="AW97" s="3" t="s">
        <v>3162</v>
      </c>
      <c r="AX97" s="3" t="s">
        <v>3242</v>
      </c>
      <c r="AY97" s="3" t="s">
        <v>3243</v>
      </c>
      <c r="AZ97" s="3" t="s">
        <v>3244</v>
      </c>
      <c r="BA97" s="3" t="s">
        <v>3245</v>
      </c>
      <c r="BB97" s="3" t="s">
        <v>3246</v>
      </c>
      <c r="BC97" s="3" t="s">
        <v>3247</v>
      </c>
      <c r="BD97" s="3" t="s">
        <v>3248</v>
      </c>
      <c r="BE97" s="3" t="s">
        <v>3249</v>
      </c>
      <c r="BF97" s="3" t="s">
        <v>3250</v>
      </c>
      <c r="BG97" s="3" t="s">
        <v>3248</v>
      </c>
      <c r="BH97" s="3" t="s">
        <v>3104</v>
      </c>
      <c r="BI97" s="3" t="s">
        <v>3105</v>
      </c>
      <c r="BJ97" s="3" t="s">
        <v>3106</v>
      </c>
      <c r="BK97" s="3" t="s">
        <v>3107</v>
      </c>
      <c r="BL97" s="3" t="s">
        <v>3108</v>
      </c>
      <c r="BM97" s="3" t="s">
        <v>3109</v>
      </c>
      <c r="BN97" s="3" t="s">
        <v>10</v>
      </c>
      <c r="BO97" s="3" t="s">
        <v>698</v>
      </c>
      <c r="BQ97" s="46">
        <v>1</v>
      </c>
    </row>
    <row r="98" spans="1:69" ht="60" x14ac:dyDescent="0.25">
      <c r="A98" s="45">
        <v>45</v>
      </c>
      <c r="B98" s="3" t="s">
        <v>10</v>
      </c>
      <c r="C98" s="3" t="s">
        <v>712</v>
      </c>
      <c r="D98" s="3" t="s">
        <v>168</v>
      </c>
      <c r="E98" s="3" t="s">
        <v>713</v>
      </c>
      <c r="F98" s="3" t="s">
        <v>714</v>
      </c>
      <c r="G98" s="3" t="s">
        <v>715</v>
      </c>
      <c r="H98" s="3" t="s">
        <v>716</v>
      </c>
      <c r="I98" s="3" t="s">
        <v>53</v>
      </c>
      <c r="J98" s="3" t="s">
        <v>54</v>
      </c>
      <c r="K98" s="3" t="s">
        <v>717</v>
      </c>
      <c r="L98" s="3" t="s">
        <v>718</v>
      </c>
      <c r="M98" s="3" t="s">
        <v>719</v>
      </c>
      <c r="N98" s="3" t="s">
        <v>10</v>
      </c>
      <c r="O98" s="3" t="s">
        <v>512</v>
      </c>
      <c r="P98" s="3" t="s">
        <v>513</v>
      </c>
      <c r="Q98" s="3" t="s">
        <v>720</v>
      </c>
      <c r="R98" s="3">
        <v>3</v>
      </c>
      <c r="S98" s="3" t="s">
        <v>117</v>
      </c>
      <c r="T98" s="3">
        <v>14</v>
      </c>
      <c r="U98" s="3">
        <v>17</v>
      </c>
      <c r="V98" s="3" t="s">
        <v>721</v>
      </c>
      <c r="W98" s="3" t="s">
        <v>722</v>
      </c>
      <c r="X98" s="3" t="s">
        <v>723</v>
      </c>
      <c r="Y98" s="3" t="s">
        <v>65</v>
      </c>
      <c r="Z98" s="3" t="s">
        <v>518</v>
      </c>
      <c r="AA98" s="3" t="s">
        <v>519</v>
      </c>
      <c r="AB98" s="3" t="s">
        <v>68</v>
      </c>
      <c r="AC98" s="3" t="s">
        <v>724</v>
      </c>
      <c r="AD98" s="3" t="s">
        <v>3760</v>
      </c>
      <c r="AE98" s="3" t="s">
        <v>70</v>
      </c>
      <c r="AF98" s="3" t="s">
        <v>71</v>
      </c>
      <c r="AG98" s="3" t="s">
        <v>725</v>
      </c>
      <c r="AH98" s="3" t="s">
        <v>726</v>
      </c>
      <c r="AI98" s="3" t="s">
        <v>74</v>
      </c>
      <c r="AJ98" s="3" t="s">
        <v>75</v>
      </c>
      <c r="AK98" s="3" t="s">
        <v>76</v>
      </c>
      <c r="AL98" s="3"/>
      <c r="AM98" s="3">
        <v>45</v>
      </c>
      <c r="AN98" s="3" t="s">
        <v>712</v>
      </c>
      <c r="AO98" s="3" t="s">
        <v>3302</v>
      </c>
      <c r="AP98" s="3" t="s">
        <v>3303</v>
      </c>
      <c r="AQ98" s="3" t="s">
        <v>3304</v>
      </c>
      <c r="AR98" s="3" t="s">
        <v>3250</v>
      </c>
      <c r="AS98" s="3" t="s">
        <v>3242</v>
      </c>
      <c r="AT98" s="3" t="s">
        <v>3243</v>
      </c>
      <c r="AU98" s="3"/>
      <c r="AV98" s="3" t="s">
        <v>3161</v>
      </c>
      <c r="AW98" s="3" t="s">
        <v>3162</v>
      </c>
      <c r="AX98" s="3" t="s">
        <v>3242</v>
      </c>
      <c r="AY98" s="3" t="s">
        <v>3243</v>
      </c>
      <c r="AZ98" s="3" t="s">
        <v>3244</v>
      </c>
      <c r="BA98" s="3" t="s">
        <v>3245</v>
      </c>
      <c r="BB98" s="3" t="s">
        <v>3246</v>
      </c>
      <c r="BC98" s="3" t="s">
        <v>3247</v>
      </c>
      <c r="BD98" s="3" t="s">
        <v>3248</v>
      </c>
      <c r="BE98" s="3" t="s">
        <v>3249</v>
      </c>
      <c r="BF98" s="3" t="s">
        <v>3250</v>
      </c>
      <c r="BG98" s="3" t="s">
        <v>3248</v>
      </c>
      <c r="BH98" s="3" t="s">
        <v>3104</v>
      </c>
      <c r="BI98" s="3" t="s">
        <v>3105</v>
      </c>
      <c r="BJ98" s="3" t="s">
        <v>3106</v>
      </c>
      <c r="BK98" s="3" t="s">
        <v>3107</v>
      </c>
      <c r="BL98" s="3" t="s">
        <v>3108</v>
      </c>
      <c r="BM98" s="3" t="s">
        <v>3109</v>
      </c>
      <c r="BN98" s="3" t="s">
        <v>10</v>
      </c>
      <c r="BO98" s="3" t="s">
        <v>712</v>
      </c>
      <c r="BQ98" s="46">
        <v>1</v>
      </c>
    </row>
    <row r="99" spans="1:69" ht="60" x14ac:dyDescent="0.25">
      <c r="A99" s="45">
        <v>46</v>
      </c>
      <c r="B99" s="3" t="s">
        <v>10</v>
      </c>
      <c r="C99" s="3" t="s">
        <v>727</v>
      </c>
      <c r="D99" s="3" t="s">
        <v>108</v>
      </c>
      <c r="E99" s="3" t="s">
        <v>728</v>
      </c>
      <c r="F99" s="3" t="s">
        <v>729</v>
      </c>
      <c r="G99" s="3" t="s">
        <v>730</v>
      </c>
      <c r="H99" s="3" t="s">
        <v>731</v>
      </c>
      <c r="I99" s="3" t="s">
        <v>53</v>
      </c>
      <c r="J99" s="3" t="s">
        <v>54</v>
      </c>
      <c r="K99" s="3" t="s">
        <v>732</v>
      </c>
      <c r="L99" s="3" t="s">
        <v>733</v>
      </c>
      <c r="M99" s="3" t="s">
        <v>734</v>
      </c>
      <c r="N99" s="3" t="s">
        <v>10</v>
      </c>
      <c r="O99" s="3" t="s">
        <v>512</v>
      </c>
      <c r="P99" s="3" t="s">
        <v>513</v>
      </c>
      <c r="Q99" s="3" t="s">
        <v>735</v>
      </c>
      <c r="R99" s="3">
        <v>3</v>
      </c>
      <c r="S99" s="3" t="s">
        <v>117</v>
      </c>
      <c r="T99" s="3">
        <v>13</v>
      </c>
      <c r="U99" s="3">
        <v>17</v>
      </c>
      <c r="V99" s="3" t="s">
        <v>736</v>
      </c>
      <c r="W99" s="3" t="s">
        <v>225</v>
      </c>
      <c r="X99" s="3" t="s">
        <v>737</v>
      </c>
      <c r="Y99" s="3" t="s">
        <v>65</v>
      </c>
      <c r="Z99" s="3" t="s">
        <v>518</v>
      </c>
      <c r="AA99" s="3" t="s">
        <v>519</v>
      </c>
      <c r="AB99" s="3" t="s">
        <v>68</v>
      </c>
      <c r="AC99" s="3" t="s">
        <v>738</v>
      </c>
      <c r="AD99" s="3" t="s">
        <v>3761</v>
      </c>
      <c r="AE99" s="3" t="s">
        <v>70</v>
      </c>
      <c r="AF99" s="3" t="s">
        <v>71</v>
      </c>
      <c r="AG99" s="3" t="s">
        <v>739</v>
      </c>
      <c r="AH99" s="3" t="s">
        <v>740</v>
      </c>
      <c r="AI99" s="3" t="s">
        <v>74</v>
      </c>
      <c r="AJ99" s="3" t="s">
        <v>75</v>
      </c>
      <c r="AK99" s="3" t="s">
        <v>76</v>
      </c>
      <c r="AL99" s="3"/>
      <c r="AM99" s="3">
        <v>46</v>
      </c>
      <c r="AN99" s="3" t="s">
        <v>727</v>
      </c>
      <c r="AO99" s="3" t="s">
        <v>3305</v>
      </c>
      <c r="AP99" s="3" t="s">
        <v>3250</v>
      </c>
      <c r="AQ99" s="3" t="s">
        <v>3146</v>
      </c>
      <c r="AR99" s="3" t="s">
        <v>3147</v>
      </c>
      <c r="AS99" s="3" t="s">
        <v>977</v>
      </c>
      <c r="AT99" s="3"/>
      <c r="AU99" s="3"/>
      <c r="AV99" s="3" t="s">
        <v>3161</v>
      </c>
      <c r="AW99" s="3" t="s">
        <v>3162</v>
      </c>
      <c r="AX99" s="3" t="s">
        <v>3242</v>
      </c>
      <c r="AY99" s="3" t="s">
        <v>3243</v>
      </c>
      <c r="AZ99" s="3" t="s">
        <v>3244</v>
      </c>
      <c r="BA99" s="3" t="s">
        <v>3245</v>
      </c>
      <c r="BB99" s="3" t="s">
        <v>3246</v>
      </c>
      <c r="BC99" s="3" t="s">
        <v>3247</v>
      </c>
      <c r="BD99" s="3" t="s">
        <v>3248</v>
      </c>
      <c r="BE99" s="3" t="s">
        <v>3249</v>
      </c>
      <c r="BF99" s="3" t="s">
        <v>3250</v>
      </c>
      <c r="BG99" s="3" t="s">
        <v>3248</v>
      </c>
      <c r="BH99" s="3" t="s">
        <v>3104</v>
      </c>
      <c r="BI99" s="3" t="s">
        <v>3105</v>
      </c>
      <c r="BJ99" s="3" t="s">
        <v>3106</v>
      </c>
      <c r="BK99" s="3" t="s">
        <v>3107</v>
      </c>
      <c r="BL99" s="3" t="s">
        <v>3108</v>
      </c>
      <c r="BM99" s="3" t="s">
        <v>3109</v>
      </c>
      <c r="BN99" s="3" t="s">
        <v>10</v>
      </c>
      <c r="BO99" s="3" t="s">
        <v>727</v>
      </c>
      <c r="BQ99" s="46">
        <v>1</v>
      </c>
    </row>
    <row r="100" spans="1:69" ht="60" x14ac:dyDescent="0.25">
      <c r="A100" s="45">
        <v>47</v>
      </c>
      <c r="B100" s="3" t="s">
        <v>10</v>
      </c>
      <c r="C100" s="3" t="s">
        <v>741</v>
      </c>
      <c r="D100" s="3" t="s">
        <v>108</v>
      </c>
      <c r="E100" s="3" t="s">
        <v>742</v>
      </c>
      <c r="F100" s="3" t="s">
        <v>743</v>
      </c>
      <c r="G100" s="3" t="s">
        <v>744</v>
      </c>
      <c r="H100" s="3" t="s">
        <v>745</v>
      </c>
      <c r="I100" s="3" t="s">
        <v>53</v>
      </c>
      <c r="J100" s="3" t="s">
        <v>54</v>
      </c>
      <c r="K100" s="3" t="s">
        <v>746</v>
      </c>
      <c r="L100" s="3" t="s">
        <v>747</v>
      </c>
      <c r="M100" s="3" t="s">
        <v>748</v>
      </c>
      <c r="N100" s="3" t="s">
        <v>10</v>
      </c>
      <c r="O100" s="3" t="s">
        <v>512</v>
      </c>
      <c r="P100" s="3" t="s">
        <v>513</v>
      </c>
      <c r="Q100" s="3" t="s">
        <v>749</v>
      </c>
      <c r="R100" s="3">
        <v>3</v>
      </c>
      <c r="S100" s="3" t="s">
        <v>117</v>
      </c>
      <c r="T100" s="3">
        <v>13</v>
      </c>
      <c r="U100" s="3">
        <v>17</v>
      </c>
      <c r="V100" s="3" t="s">
        <v>750</v>
      </c>
      <c r="W100" s="3" t="s">
        <v>225</v>
      </c>
      <c r="X100" s="3" t="s">
        <v>751</v>
      </c>
      <c r="Y100" s="3" t="s">
        <v>65</v>
      </c>
      <c r="Z100" s="3" t="s">
        <v>518</v>
      </c>
      <c r="AA100" s="3" t="s">
        <v>519</v>
      </c>
      <c r="AB100" s="3" t="s">
        <v>68</v>
      </c>
      <c r="AC100" s="3" t="s">
        <v>752</v>
      </c>
      <c r="AD100" s="3" t="s">
        <v>3762</v>
      </c>
      <c r="AE100" s="3" t="s">
        <v>70</v>
      </c>
      <c r="AF100" s="3" t="s">
        <v>71</v>
      </c>
      <c r="AG100" s="3" t="s">
        <v>753</v>
      </c>
      <c r="AH100" s="3" t="s">
        <v>754</v>
      </c>
      <c r="AI100" s="3" t="s">
        <v>74</v>
      </c>
      <c r="AJ100" s="3" t="s">
        <v>75</v>
      </c>
      <c r="AK100" s="3" t="s">
        <v>76</v>
      </c>
      <c r="AL100" s="3"/>
      <c r="AM100" s="3">
        <v>47</v>
      </c>
      <c r="AN100" s="3" t="s">
        <v>741</v>
      </c>
      <c r="AO100" s="3" t="s">
        <v>3306</v>
      </c>
      <c r="AP100" s="3" t="s">
        <v>3262</v>
      </c>
      <c r="AQ100" s="3" t="s">
        <v>3263</v>
      </c>
      <c r="AR100" s="3" t="s">
        <v>3267</v>
      </c>
      <c r="AS100" s="3" t="s">
        <v>3268</v>
      </c>
      <c r="AT100" s="3" t="s">
        <v>3264</v>
      </c>
      <c r="AU100" s="3" t="s">
        <v>3265</v>
      </c>
      <c r="AV100" s="3" t="s">
        <v>3161</v>
      </c>
      <c r="AW100" s="3" t="s">
        <v>3162</v>
      </c>
      <c r="AX100" s="3" t="s">
        <v>3242</v>
      </c>
      <c r="AY100" s="3" t="s">
        <v>3243</v>
      </c>
      <c r="AZ100" s="3" t="s">
        <v>3244</v>
      </c>
      <c r="BA100" s="3" t="s">
        <v>3245</v>
      </c>
      <c r="BB100" s="3" t="s">
        <v>3246</v>
      </c>
      <c r="BC100" s="3" t="s">
        <v>3247</v>
      </c>
      <c r="BD100" s="3" t="s">
        <v>3248</v>
      </c>
      <c r="BE100" s="3" t="s">
        <v>3249</v>
      </c>
      <c r="BF100" s="3" t="s">
        <v>3250</v>
      </c>
      <c r="BG100" s="3" t="s">
        <v>3248</v>
      </c>
      <c r="BH100" s="3" t="s">
        <v>3104</v>
      </c>
      <c r="BI100" s="3" t="s">
        <v>3105</v>
      </c>
      <c r="BJ100" s="3" t="s">
        <v>3106</v>
      </c>
      <c r="BK100" s="3" t="s">
        <v>3107</v>
      </c>
      <c r="BL100" s="3" t="s">
        <v>3108</v>
      </c>
      <c r="BM100" s="3" t="s">
        <v>3109</v>
      </c>
      <c r="BN100" s="3" t="s">
        <v>10</v>
      </c>
      <c r="BO100" s="3" t="s">
        <v>741</v>
      </c>
      <c r="BQ100" s="46">
        <v>1</v>
      </c>
    </row>
    <row r="101" spans="1:69" ht="60" x14ac:dyDescent="0.25">
      <c r="A101" s="45">
        <v>48</v>
      </c>
      <c r="B101" s="3" t="s">
        <v>10</v>
      </c>
      <c r="C101" s="3" t="s">
        <v>755</v>
      </c>
      <c r="D101" s="3" t="s">
        <v>108</v>
      </c>
      <c r="E101" s="3" t="s">
        <v>756</v>
      </c>
      <c r="F101" s="3" t="s">
        <v>757</v>
      </c>
      <c r="G101" s="3" t="s">
        <v>758</v>
      </c>
      <c r="H101" s="3" t="s">
        <v>759</v>
      </c>
      <c r="I101" s="3" t="s">
        <v>53</v>
      </c>
      <c r="J101" s="3" t="s">
        <v>54</v>
      </c>
      <c r="K101" s="3" t="s">
        <v>760</v>
      </c>
      <c r="L101" s="3" t="s">
        <v>761</v>
      </c>
      <c r="M101" s="3" t="s">
        <v>762</v>
      </c>
      <c r="N101" s="3" t="s">
        <v>10</v>
      </c>
      <c r="O101" s="3" t="s">
        <v>512</v>
      </c>
      <c r="P101" s="3" t="s">
        <v>513</v>
      </c>
      <c r="Q101" s="3" t="s">
        <v>763</v>
      </c>
      <c r="R101" s="3">
        <v>3</v>
      </c>
      <c r="S101" s="3" t="s">
        <v>117</v>
      </c>
      <c r="T101" s="3">
        <v>13</v>
      </c>
      <c r="U101" s="3">
        <v>17</v>
      </c>
      <c r="V101" s="3" t="s">
        <v>764</v>
      </c>
      <c r="W101" s="3" t="s">
        <v>225</v>
      </c>
      <c r="X101" s="3" t="s">
        <v>765</v>
      </c>
      <c r="Y101" s="3" t="s">
        <v>65</v>
      </c>
      <c r="Z101" s="3" t="s">
        <v>518</v>
      </c>
      <c r="AA101" s="3" t="s">
        <v>519</v>
      </c>
      <c r="AB101" s="3" t="s">
        <v>68</v>
      </c>
      <c r="AC101" s="3" t="s">
        <v>766</v>
      </c>
      <c r="AD101" s="3" t="s">
        <v>3763</v>
      </c>
      <c r="AE101" s="3" t="s">
        <v>70</v>
      </c>
      <c r="AF101" s="3" t="s">
        <v>71</v>
      </c>
      <c r="AG101" s="3" t="s">
        <v>767</v>
      </c>
      <c r="AH101" s="3" t="s">
        <v>768</v>
      </c>
      <c r="AI101" s="3" t="s">
        <v>74</v>
      </c>
      <c r="AJ101" s="3" t="s">
        <v>75</v>
      </c>
      <c r="AK101" s="3" t="s">
        <v>76</v>
      </c>
      <c r="AL101" s="3"/>
      <c r="AM101" s="3">
        <v>48</v>
      </c>
      <c r="AN101" s="3" t="s">
        <v>755</v>
      </c>
      <c r="AO101" s="3" t="s">
        <v>3307</v>
      </c>
      <c r="AP101" s="3" t="s">
        <v>3308</v>
      </c>
      <c r="AQ101" s="3" t="s">
        <v>3309</v>
      </c>
      <c r="AR101" s="3" t="s">
        <v>3161</v>
      </c>
      <c r="AS101" s="3" t="s">
        <v>3162</v>
      </c>
      <c r="AT101" s="3" t="s">
        <v>977</v>
      </c>
      <c r="AU101" s="3" t="s">
        <v>3310</v>
      </c>
      <c r="AV101" s="3" t="s">
        <v>3161</v>
      </c>
      <c r="AW101" s="3" t="s">
        <v>3162</v>
      </c>
      <c r="AX101" s="3" t="s">
        <v>3242</v>
      </c>
      <c r="AY101" s="3" t="s">
        <v>3243</v>
      </c>
      <c r="AZ101" s="3" t="s">
        <v>3244</v>
      </c>
      <c r="BA101" s="3" t="s">
        <v>3245</v>
      </c>
      <c r="BB101" s="3" t="s">
        <v>3246</v>
      </c>
      <c r="BC101" s="3" t="s">
        <v>3247</v>
      </c>
      <c r="BD101" s="3" t="s">
        <v>3248</v>
      </c>
      <c r="BE101" s="3" t="s">
        <v>3249</v>
      </c>
      <c r="BF101" s="3" t="s">
        <v>3250</v>
      </c>
      <c r="BG101" s="3" t="s">
        <v>3248</v>
      </c>
      <c r="BH101" s="3" t="s">
        <v>3104</v>
      </c>
      <c r="BI101" s="3" t="s">
        <v>3105</v>
      </c>
      <c r="BJ101" s="3" t="s">
        <v>3106</v>
      </c>
      <c r="BK101" s="3" t="s">
        <v>3107</v>
      </c>
      <c r="BL101" s="3" t="s">
        <v>3108</v>
      </c>
      <c r="BM101" s="3" t="s">
        <v>3109</v>
      </c>
      <c r="BN101" s="3" t="s">
        <v>10</v>
      </c>
      <c r="BO101" s="3" t="s">
        <v>755</v>
      </c>
      <c r="BQ101" s="46">
        <v>1</v>
      </c>
    </row>
    <row r="102" spans="1:69" ht="60" x14ac:dyDescent="0.25">
      <c r="A102" s="45">
        <v>49</v>
      </c>
      <c r="B102" s="3" t="s">
        <v>10</v>
      </c>
      <c r="C102" s="3" t="s">
        <v>769</v>
      </c>
      <c r="D102" s="3" t="s">
        <v>78</v>
      </c>
      <c r="E102" s="3" t="s">
        <v>770</v>
      </c>
      <c r="F102" s="3" t="s">
        <v>771</v>
      </c>
      <c r="G102" s="3" t="s">
        <v>772</v>
      </c>
      <c r="H102" s="3" t="s">
        <v>773</v>
      </c>
      <c r="I102" s="3" t="s">
        <v>53</v>
      </c>
      <c r="J102" s="3" t="s">
        <v>54</v>
      </c>
      <c r="K102" s="3" t="s">
        <v>774</v>
      </c>
      <c r="L102" s="3" t="s">
        <v>775</v>
      </c>
      <c r="M102" s="3" t="s">
        <v>776</v>
      </c>
      <c r="N102" s="3" t="s">
        <v>10</v>
      </c>
      <c r="O102" s="3" t="s">
        <v>512</v>
      </c>
      <c r="P102" s="3" t="s">
        <v>513</v>
      </c>
      <c r="Q102" s="3" t="s">
        <v>777</v>
      </c>
      <c r="R102" s="3">
        <v>2</v>
      </c>
      <c r="S102" s="3" t="s">
        <v>87</v>
      </c>
      <c r="T102" s="3">
        <v>12</v>
      </c>
      <c r="U102" s="3">
        <v>15</v>
      </c>
      <c r="V102" s="3" t="s">
        <v>778</v>
      </c>
      <c r="W102" s="3" t="s">
        <v>779</v>
      </c>
      <c r="X102" s="3" t="s">
        <v>780</v>
      </c>
      <c r="Y102" s="3" t="s">
        <v>65</v>
      </c>
      <c r="Z102" s="3" t="s">
        <v>518</v>
      </c>
      <c r="AA102" s="3" t="s">
        <v>519</v>
      </c>
      <c r="AB102" s="3" t="s">
        <v>68</v>
      </c>
      <c r="AC102" s="3" t="s">
        <v>781</v>
      </c>
      <c r="AD102" s="3" t="s">
        <v>3764</v>
      </c>
      <c r="AE102" s="3" t="s">
        <v>70</v>
      </c>
      <c r="AF102" s="3" t="s">
        <v>71</v>
      </c>
      <c r="AG102" s="3" t="s">
        <v>782</v>
      </c>
      <c r="AH102" s="3" t="s">
        <v>783</v>
      </c>
      <c r="AI102" s="3" t="s">
        <v>74</v>
      </c>
      <c r="AJ102" s="3" t="s">
        <v>75</v>
      </c>
      <c r="AK102" s="3" t="s">
        <v>76</v>
      </c>
      <c r="AL102" s="3"/>
      <c r="AM102" s="3">
        <v>49</v>
      </c>
      <c r="AN102" s="3" t="s">
        <v>769</v>
      </c>
      <c r="AO102" s="3" t="s">
        <v>3311</v>
      </c>
      <c r="AP102" s="3" t="s">
        <v>3312</v>
      </c>
      <c r="AQ102" s="3" t="s">
        <v>3313</v>
      </c>
      <c r="AR102" s="3" t="s">
        <v>3314</v>
      </c>
      <c r="AS102" s="3" t="s">
        <v>3161</v>
      </c>
      <c r="AT102" s="3" t="s">
        <v>3162</v>
      </c>
      <c r="AU102" s="3" t="s">
        <v>977</v>
      </c>
      <c r="AV102" s="3" t="s">
        <v>3161</v>
      </c>
      <c r="AW102" s="3" t="s">
        <v>3162</v>
      </c>
      <c r="AX102" s="3" t="s">
        <v>3242</v>
      </c>
      <c r="AY102" s="3" t="s">
        <v>3243</v>
      </c>
      <c r="AZ102" s="3" t="s">
        <v>3244</v>
      </c>
      <c r="BA102" s="3" t="s">
        <v>3245</v>
      </c>
      <c r="BB102" s="3" t="s">
        <v>3246</v>
      </c>
      <c r="BC102" s="3" t="s">
        <v>3247</v>
      </c>
      <c r="BD102" s="3" t="s">
        <v>3248</v>
      </c>
      <c r="BE102" s="3" t="s">
        <v>3249</v>
      </c>
      <c r="BF102" s="3" t="s">
        <v>3250</v>
      </c>
      <c r="BG102" s="3" t="s">
        <v>3248</v>
      </c>
      <c r="BH102" s="3" t="s">
        <v>3104</v>
      </c>
      <c r="BI102" s="3" t="s">
        <v>3105</v>
      </c>
      <c r="BJ102" s="3" t="s">
        <v>3106</v>
      </c>
      <c r="BK102" s="3" t="s">
        <v>3107</v>
      </c>
      <c r="BL102" s="3" t="s">
        <v>3108</v>
      </c>
      <c r="BM102" s="3" t="s">
        <v>3109</v>
      </c>
      <c r="BN102" s="3" t="s">
        <v>10</v>
      </c>
      <c r="BO102" s="3" t="s">
        <v>769</v>
      </c>
      <c r="BQ102" s="46">
        <v>1</v>
      </c>
    </row>
    <row r="103" spans="1:69" ht="60" x14ac:dyDescent="0.25">
      <c r="A103" s="45">
        <v>50</v>
      </c>
      <c r="B103" s="3" t="s">
        <v>10</v>
      </c>
      <c r="C103" s="3" t="s">
        <v>784</v>
      </c>
      <c r="D103" s="3" t="s">
        <v>168</v>
      </c>
      <c r="E103" s="3" t="s">
        <v>785</v>
      </c>
      <c r="F103" s="3" t="s">
        <v>786</v>
      </c>
      <c r="G103" s="3" t="s">
        <v>787</v>
      </c>
      <c r="H103" s="3" t="s">
        <v>788</v>
      </c>
      <c r="I103" s="3" t="s">
        <v>53</v>
      </c>
      <c r="J103" s="3" t="s">
        <v>54</v>
      </c>
      <c r="K103" s="3" t="s">
        <v>789</v>
      </c>
      <c r="L103" s="3" t="s">
        <v>790</v>
      </c>
      <c r="M103" s="3" t="s">
        <v>791</v>
      </c>
      <c r="N103" s="3" t="s">
        <v>10</v>
      </c>
      <c r="O103" s="3" t="s">
        <v>512</v>
      </c>
      <c r="P103" s="3" t="s">
        <v>513</v>
      </c>
      <c r="Q103" s="3" t="s">
        <v>792</v>
      </c>
      <c r="R103" s="3">
        <v>3</v>
      </c>
      <c r="S103" s="3" t="s">
        <v>117</v>
      </c>
      <c r="T103" s="3">
        <v>14</v>
      </c>
      <c r="U103" s="3">
        <v>17</v>
      </c>
      <c r="V103" s="3" t="s">
        <v>793</v>
      </c>
      <c r="W103" s="3" t="s">
        <v>268</v>
      </c>
      <c r="X103" s="3" t="s">
        <v>794</v>
      </c>
      <c r="Y103" s="3" t="s">
        <v>65</v>
      </c>
      <c r="Z103" s="3" t="s">
        <v>518</v>
      </c>
      <c r="AA103" s="3" t="s">
        <v>519</v>
      </c>
      <c r="AB103" s="3" t="s">
        <v>68</v>
      </c>
      <c r="AC103" s="3" t="s">
        <v>795</v>
      </c>
      <c r="AD103" s="3" t="s">
        <v>3765</v>
      </c>
      <c r="AE103" s="3" t="s">
        <v>70</v>
      </c>
      <c r="AF103" s="3" t="s">
        <v>71</v>
      </c>
      <c r="AG103" s="3" t="s">
        <v>796</v>
      </c>
      <c r="AH103" s="3" t="s">
        <v>797</v>
      </c>
      <c r="AI103" s="3" t="s">
        <v>74</v>
      </c>
      <c r="AJ103" s="3" t="s">
        <v>75</v>
      </c>
      <c r="AK103" s="3" t="s">
        <v>76</v>
      </c>
      <c r="AL103" s="3"/>
      <c r="AM103" s="3">
        <v>50</v>
      </c>
      <c r="AN103" s="3" t="s">
        <v>784</v>
      </c>
      <c r="AO103" s="3" t="s">
        <v>3315</v>
      </c>
      <c r="AP103" s="3" t="s">
        <v>3316</v>
      </c>
      <c r="AQ103" s="3" t="s">
        <v>3317</v>
      </c>
      <c r="AR103" s="3" t="s">
        <v>3318</v>
      </c>
      <c r="AS103" s="3" t="s">
        <v>3167</v>
      </c>
      <c r="AT103" s="3" t="s">
        <v>3168</v>
      </c>
      <c r="AU103" s="3" t="s">
        <v>3178</v>
      </c>
      <c r="AV103" s="3" t="s">
        <v>3161</v>
      </c>
      <c r="AW103" s="3" t="s">
        <v>3162</v>
      </c>
      <c r="AX103" s="3" t="s">
        <v>3242</v>
      </c>
      <c r="AY103" s="3" t="s">
        <v>3243</v>
      </c>
      <c r="AZ103" s="3" t="s">
        <v>3244</v>
      </c>
      <c r="BA103" s="3" t="s">
        <v>3245</v>
      </c>
      <c r="BB103" s="3" t="s">
        <v>3246</v>
      </c>
      <c r="BC103" s="3" t="s">
        <v>3247</v>
      </c>
      <c r="BD103" s="3" t="s">
        <v>3248</v>
      </c>
      <c r="BE103" s="3" t="s">
        <v>3249</v>
      </c>
      <c r="BF103" s="3" t="s">
        <v>3250</v>
      </c>
      <c r="BG103" s="3" t="s">
        <v>3248</v>
      </c>
      <c r="BH103" s="3" t="s">
        <v>3104</v>
      </c>
      <c r="BI103" s="3" t="s">
        <v>3105</v>
      </c>
      <c r="BJ103" s="3" t="s">
        <v>3106</v>
      </c>
      <c r="BK103" s="3" t="s">
        <v>3107</v>
      </c>
      <c r="BL103" s="3" t="s">
        <v>3108</v>
      </c>
      <c r="BM103" s="3" t="s">
        <v>3109</v>
      </c>
      <c r="BN103" s="3" t="s">
        <v>10</v>
      </c>
      <c r="BO103" s="3" t="s">
        <v>784</v>
      </c>
      <c r="BQ103" s="46">
        <v>1</v>
      </c>
    </row>
    <row r="104" spans="1:69" ht="60" x14ac:dyDescent="0.25">
      <c r="A104" s="45">
        <v>51</v>
      </c>
      <c r="B104" s="3" t="s">
        <v>10</v>
      </c>
      <c r="C104" s="3" t="s">
        <v>798</v>
      </c>
      <c r="D104" s="3" t="s">
        <v>168</v>
      </c>
      <c r="E104" s="3" t="s">
        <v>799</v>
      </c>
      <c r="F104" s="3" t="s">
        <v>800</v>
      </c>
      <c r="G104" s="3" t="s">
        <v>801</v>
      </c>
      <c r="H104" s="3" t="s">
        <v>802</v>
      </c>
      <c r="I104" s="3" t="s">
        <v>53</v>
      </c>
      <c r="J104" s="3" t="s">
        <v>54</v>
      </c>
      <c r="K104" s="3" t="s">
        <v>803</v>
      </c>
      <c r="L104" s="3" t="s">
        <v>804</v>
      </c>
      <c r="M104" s="3" t="s">
        <v>805</v>
      </c>
      <c r="N104" s="3" t="s">
        <v>10</v>
      </c>
      <c r="O104" s="3" t="s">
        <v>512</v>
      </c>
      <c r="P104" s="3" t="s">
        <v>513</v>
      </c>
      <c r="Q104" s="3" t="s">
        <v>806</v>
      </c>
      <c r="R104" s="3">
        <v>3</v>
      </c>
      <c r="S104" s="3" t="s">
        <v>117</v>
      </c>
      <c r="T104" s="3">
        <v>14</v>
      </c>
      <c r="U104" s="3">
        <v>17</v>
      </c>
      <c r="V104" s="3" t="s">
        <v>807</v>
      </c>
      <c r="W104" s="3" t="s">
        <v>283</v>
      </c>
      <c r="X104" s="3" t="s">
        <v>808</v>
      </c>
      <c r="Y104" s="3" t="s">
        <v>65</v>
      </c>
      <c r="Z104" s="3" t="s">
        <v>518</v>
      </c>
      <c r="AA104" s="3" t="s">
        <v>519</v>
      </c>
      <c r="AB104" s="3" t="s">
        <v>68</v>
      </c>
      <c r="AC104" s="3" t="s">
        <v>809</v>
      </c>
      <c r="AD104" s="3" t="s">
        <v>3766</v>
      </c>
      <c r="AE104" s="3" t="s">
        <v>70</v>
      </c>
      <c r="AF104" s="3" t="s">
        <v>71</v>
      </c>
      <c r="AG104" s="3" t="s">
        <v>810</v>
      </c>
      <c r="AH104" s="3" t="s">
        <v>811</v>
      </c>
      <c r="AI104" s="3" t="s">
        <v>74</v>
      </c>
      <c r="AJ104" s="3" t="s">
        <v>75</v>
      </c>
      <c r="AK104" s="3" t="s">
        <v>76</v>
      </c>
      <c r="AL104" s="3"/>
      <c r="AM104" s="3">
        <v>51</v>
      </c>
      <c r="AN104" s="3" t="s">
        <v>798</v>
      </c>
      <c r="AO104" s="3" t="s">
        <v>3319</v>
      </c>
      <c r="AP104" s="3" t="s">
        <v>2724</v>
      </c>
      <c r="AQ104" s="3" t="s">
        <v>3167</v>
      </c>
      <c r="AR104" s="3" t="s">
        <v>3168</v>
      </c>
      <c r="AS104" s="3" t="s">
        <v>962</v>
      </c>
      <c r="AT104" s="3" t="s">
        <v>3320</v>
      </c>
      <c r="AU104" s="3"/>
      <c r="AV104" s="3" t="s">
        <v>3161</v>
      </c>
      <c r="AW104" s="3" t="s">
        <v>3162</v>
      </c>
      <c r="AX104" s="3" t="s">
        <v>3242</v>
      </c>
      <c r="AY104" s="3" t="s">
        <v>3243</v>
      </c>
      <c r="AZ104" s="3" t="s">
        <v>3244</v>
      </c>
      <c r="BA104" s="3" t="s">
        <v>3245</v>
      </c>
      <c r="BB104" s="3" t="s">
        <v>3246</v>
      </c>
      <c r="BC104" s="3" t="s">
        <v>3247</v>
      </c>
      <c r="BD104" s="3" t="s">
        <v>3248</v>
      </c>
      <c r="BE104" s="3" t="s">
        <v>3249</v>
      </c>
      <c r="BF104" s="3" t="s">
        <v>3250</v>
      </c>
      <c r="BG104" s="3" t="s">
        <v>3248</v>
      </c>
      <c r="BH104" s="3" t="s">
        <v>3104</v>
      </c>
      <c r="BI104" s="3" t="s">
        <v>3105</v>
      </c>
      <c r="BJ104" s="3" t="s">
        <v>3106</v>
      </c>
      <c r="BK104" s="3" t="s">
        <v>3107</v>
      </c>
      <c r="BL104" s="3" t="s">
        <v>3108</v>
      </c>
      <c r="BM104" s="3" t="s">
        <v>3109</v>
      </c>
      <c r="BN104" s="3" t="s">
        <v>10</v>
      </c>
      <c r="BO104" s="3" t="s">
        <v>798</v>
      </c>
      <c r="BQ104" s="46">
        <v>1</v>
      </c>
    </row>
    <row r="105" spans="1:69" ht="60" x14ac:dyDescent="0.25">
      <c r="A105" s="45">
        <v>52</v>
      </c>
      <c r="B105" s="3" t="s">
        <v>10</v>
      </c>
      <c r="C105" s="3" t="s">
        <v>812</v>
      </c>
      <c r="D105" s="3" t="s">
        <v>199</v>
      </c>
      <c r="E105" s="3" t="s">
        <v>813</v>
      </c>
      <c r="F105" s="3" t="s">
        <v>814</v>
      </c>
      <c r="G105" s="3" t="s">
        <v>815</v>
      </c>
      <c r="H105" s="3" t="s">
        <v>816</v>
      </c>
      <c r="I105" s="3" t="s">
        <v>53</v>
      </c>
      <c r="J105" s="3" t="s">
        <v>54</v>
      </c>
      <c r="K105" s="3" t="s">
        <v>817</v>
      </c>
      <c r="L105" s="3" t="s">
        <v>818</v>
      </c>
      <c r="M105" s="3" t="s">
        <v>819</v>
      </c>
      <c r="N105" s="3" t="s">
        <v>10</v>
      </c>
      <c r="O105" s="3" t="s">
        <v>512</v>
      </c>
      <c r="P105" s="3" t="s">
        <v>513</v>
      </c>
      <c r="Q105" s="3" t="s">
        <v>820</v>
      </c>
      <c r="R105" s="3">
        <v>4</v>
      </c>
      <c r="S105" s="3" t="s">
        <v>208</v>
      </c>
      <c r="T105" s="3">
        <v>15</v>
      </c>
      <c r="U105" s="3">
        <v>18</v>
      </c>
      <c r="V105" s="3" t="s">
        <v>821</v>
      </c>
      <c r="W105" s="3" t="s">
        <v>14</v>
      </c>
      <c r="X105" s="3" t="s">
        <v>822</v>
      </c>
      <c r="Y105" s="3" t="s">
        <v>65</v>
      </c>
      <c r="Z105" s="3" t="s">
        <v>518</v>
      </c>
      <c r="AA105" s="3" t="s">
        <v>519</v>
      </c>
      <c r="AB105" s="3" t="s">
        <v>68</v>
      </c>
      <c r="AC105" s="3" t="s">
        <v>823</v>
      </c>
      <c r="AD105" s="3" t="s">
        <v>3767</v>
      </c>
      <c r="AE105" s="3" t="s">
        <v>70</v>
      </c>
      <c r="AF105" s="3" t="s">
        <v>71</v>
      </c>
      <c r="AG105" s="3" t="s">
        <v>824</v>
      </c>
      <c r="AH105" s="3" t="s">
        <v>825</v>
      </c>
      <c r="AI105" s="3" t="s">
        <v>74</v>
      </c>
      <c r="AJ105" s="3" t="s">
        <v>75</v>
      </c>
      <c r="AK105" s="3" t="s">
        <v>76</v>
      </c>
      <c r="AL105" s="3"/>
      <c r="AM105" s="3">
        <v>52</v>
      </c>
      <c r="AN105" s="3" t="s">
        <v>812</v>
      </c>
      <c r="AO105" s="3" t="s">
        <v>3321</v>
      </c>
      <c r="AP105" s="3" t="s">
        <v>3322</v>
      </c>
      <c r="AQ105" s="3" t="s">
        <v>3163</v>
      </c>
      <c r="AR105" s="3" t="s">
        <v>3164</v>
      </c>
      <c r="AS105" s="3" t="s">
        <v>3123</v>
      </c>
      <c r="AT105" s="3" t="s">
        <v>3323</v>
      </c>
      <c r="AU105" s="3" t="s">
        <v>1376</v>
      </c>
      <c r="AV105" s="3" t="s">
        <v>3161</v>
      </c>
      <c r="AW105" s="3" t="s">
        <v>3162</v>
      </c>
      <c r="AX105" s="3" t="s">
        <v>3242</v>
      </c>
      <c r="AY105" s="3" t="s">
        <v>3243</v>
      </c>
      <c r="AZ105" s="3" t="s">
        <v>3244</v>
      </c>
      <c r="BA105" s="3" t="s">
        <v>3245</v>
      </c>
      <c r="BB105" s="3" t="s">
        <v>3246</v>
      </c>
      <c r="BC105" s="3" t="s">
        <v>3247</v>
      </c>
      <c r="BD105" s="3" t="s">
        <v>3248</v>
      </c>
      <c r="BE105" s="3" t="s">
        <v>3249</v>
      </c>
      <c r="BF105" s="3" t="s">
        <v>3250</v>
      </c>
      <c r="BG105" s="3" t="s">
        <v>3248</v>
      </c>
      <c r="BH105" s="3" t="s">
        <v>3104</v>
      </c>
      <c r="BI105" s="3" t="s">
        <v>3105</v>
      </c>
      <c r="BJ105" s="3" t="s">
        <v>3106</v>
      </c>
      <c r="BK105" s="3" t="s">
        <v>3107</v>
      </c>
      <c r="BL105" s="3" t="s">
        <v>3108</v>
      </c>
      <c r="BM105" s="3" t="s">
        <v>3109</v>
      </c>
      <c r="BN105" s="3" t="s">
        <v>10</v>
      </c>
      <c r="BO105" s="3" t="s">
        <v>812</v>
      </c>
      <c r="BQ105" s="46">
        <v>1</v>
      </c>
    </row>
    <row r="106" spans="1:69" ht="60" x14ac:dyDescent="0.25">
      <c r="A106" s="45">
        <v>53</v>
      </c>
      <c r="B106" s="3" t="s">
        <v>10</v>
      </c>
      <c r="C106" s="3" t="s">
        <v>826</v>
      </c>
      <c r="D106" s="3" t="s">
        <v>168</v>
      </c>
      <c r="E106" s="3" t="s">
        <v>827</v>
      </c>
      <c r="F106" s="3" t="s">
        <v>828</v>
      </c>
      <c r="G106" s="3" t="s">
        <v>829</v>
      </c>
      <c r="H106" s="3" t="s">
        <v>830</v>
      </c>
      <c r="I106" s="3" t="s">
        <v>53</v>
      </c>
      <c r="J106" s="3" t="s">
        <v>54</v>
      </c>
      <c r="K106" s="3" t="s">
        <v>831</v>
      </c>
      <c r="L106" s="3" t="s">
        <v>832</v>
      </c>
      <c r="M106" s="3" t="s">
        <v>833</v>
      </c>
      <c r="N106" s="3" t="s">
        <v>10</v>
      </c>
      <c r="O106" s="3" t="s">
        <v>512</v>
      </c>
      <c r="P106" s="3" t="s">
        <v>513</v>
      </c>
      <c r="Q106" s="3" t="s">
        <v>834</v>
      </c>
      <c r="R106" s="3">
        <v>3</v>
      </c>
      <c r="S106" s="3" t="s">
        <v>117</v>
      </c>
      <c r="T106" s="3">
        <v>14</v>
      </c>
      <c r="U106" s="3">
        <v>17</v>
      </c>
      <c r="V106" s="3" t="s">
        <v>835</v>
      </c>
      <c r="W106" s="3" t="s">
        <v>836</v>
      </c>
      <c r="X106" s="3" t="s">
        <v>837</v>
      </c>
      <c r="Y106" s="3" t="s">
        <v>65</v>
      </c>
      <c r="Z106" s="3" t="s">
        <v>518</v>
      </c>
      <c r="AA106" s="3" t="s">
        <v>519</v>
      </c>
      <c r="AB106" s="3" t="s">
        <v>68</v>
      </c>
      <c r="AC106" s="3" t="s">
        <v>838</v>
      </c>
      <c r="AD106" s="3" t="s">
        <v>3768</v>
      </c>
      <c r="AE106" s="3" t="s">
        <v>70</v>
      </c>
      <c r="AF106" s="3" t="s">
        <v>71</v>
      </c>
      <c r="AG106" s="3" t="s">
        <v>839</v>
      </c>
      <c r="AH106" s="3" t="s">
        <v>840</v>
      </c>
      <c r="AI106" s="3" t="s">
        <v>74</v>
      </c>
      <c r="AJ106" s="3" t="s">
        <v>75</v>
      </c>
      <c r="AK106" s="3" t="s">
        <v>76</v>
      </c>
      <c r="AL106" s="3"/>
      <c r="AM106" s="3">
        <v>53</v>
      </c>
      <c r="AN106" s="3" t="s">
        <v>826</v>
      </c>
      <c r="AO106" s="3" t="s">
        <v>3324</v>
      </c>
      <c r="AP106" s="3" t="s">
        <v>3325</v>
      </c>
      <c r="AQ106" s="3" t="s">
        <v>962</v>
      </c>
      <c r="AR106" s="3" t="s">
        <v>3326</v>
      </c>
      <c r="AS106" s="3" t="s">
        <v>1376</v>
      </c>
      <c r="AT106" s="3" t="s">
        <v>3176</v>
      </c>
      <c r="AU106" s="3" t="s">
        <v>3327</v>
      </c>
      <c r="AV106" s="3" t="s">
        <v>3161</v>
      </c>
      <c r="AW106" s="3" t="s">
        <v>3162</v>
      </c>
      <c r="AX106" s="3" t="s">
        <v>3242</v>
      </c>
      <c r="AY106" s="3" t="s">
        <v>3243</v>
      </c>
      <c r="AZ106" s="3" t="s">
        <v>3244</v>
      </c>
      <c r="BA106" s="3" t="s">
        <v>3245</v>
      </c>
      <c r="BB106" s="3" t="s">
        <v>3246</v>
      </c>
      <c r="BC106" s="3" t="s">
        <v>3247</v>
      </c>
      <c r="BD106" s="3" t="s">
        <v>3248</v>
      </c>
      <c r="BE106" s="3" t="s">
        <v>3249</v>
      </c>
      <c r="BF106" s="3" t="s">
        <v>3250</v>
      </c>
      <c r="BG106" s="3" t="s">
        <v>3248</v>
      </c>
      <c r="BH106" s="3" t="s">
        <v>3104</v>
      </c>
      <c r="BI106" s="3" t="s">
        <v>3105</v>
      </c>
      <c r="BJ106" s="3" t="s">
        <v>3106</v>
      </c>
      <c r="BK106" s="3" t="s">
        <v>3107</v>
      </c>
      <c r="BL106" s="3" t="s">
        <v>3108</v>
      </c>
      <c r="BM106" s="3" t="s">
        <v>3109</v>
      </c>
      <c r="BN106" s="3" t="s">
        <v>10</v>
      </c>
      <c r="BO106" s="3" t="s">
        <v>826</v>
      </c>
      <c r="BQ106" s="46">
        <v>1</v>
      </c>
    </row>
    <row r="107" spans="1:69" ht="60" x14ac:dyDescent="0.25">
      <c r="A107" s="45">
        <v>54</v>
      </c>
      <c r="B107" s="3" t="s">
        <v>10</v>
      </c>
      <c r="C107" s="3" t="s">
        <v>841</v>
      </c>
      <c r="D107" s="3" t="s">
        <v>78</v>
      </c>
      <c r="E107" s="3" t="s">
        <v>842</v>
      </c>
      <c r="F107" s="3" t="s">
        <v>843</v>
      </c>
      <c r="G107" s="3" t="s">
        <v>844</v>
      </c>
      <c r="H107" s="3" t="s">
        <v>845</v>
      </c>
      <c r="I107" s="3" t="s">
        <v>53</v>
      </c>
      <c r="J107" s="3" t="s">
        <v>54</v>
      </c>
      <c r="K107" s="3" t="s">
        <v>846</v>
      </c>
      <c r="L107" s="3" t="s">
        <v>847</v>
      </c>
      <c r="M107" s="3" t="s">
        <v>848</v>
      </c>
      <c r="N107" s="3" t="s">
        <v>10</v>
      </c>
      <c r="O107" s="3" t="s">
        <v>512</v>
      </c>
      <c r="P107" s="3" t="s">
        <v>513</v>
      </c>
      <c r="Q107" s="3" t="s">
        <v>849</v>
      </c>
      <c r="R107" s="3">
        <v>2</v>
      </c>
      <c r="S107" s="3" t="s">
        <v>87</v>
      </c>
      <c r="T107" s="3">
        <v>12</v>
      </c>
      <c r="U107" s="3">
        <v>15</v>
      </c>
      <c r="V107" s="3" t="s">
        <v>850</v>
      </c>
      <c r="W107" s="3" t="s">
        <v>851</v>
      </c>
      <c r="X107" s="3" t="s">
        <v>852</v>
      </c>
      <c r="Y107" s="3" t="s">
        <v>65</v>
      </c>
      <c r="Z107" s="3" t="s">
        <v>518</v>
      </c>
      <c r="AA107" s="3" t="s">
        <v>519</v>
      </c>
      <c r="AB107" s="3" t="s">
        <v>68</v>
      </c>
      <c r="AC107" s="3" t="s">
        <v>853</v>
      </c>
      <c r="AD107" s="3" t="s">
        <v>3769</v>
      </c>
      <c r="AE107" s="3" t="s">
        <v>70</v>
      </c>
      <c r="AF107" s="3" t="s">
        <v>71</v>
      </c>
      <c r="AG107" s="3" t="s">
        <v>854</v>
      </c>
      <c r="AH107" s="3" t="s">
        <v>855</v>
      </c>
      <c r="AI107" s="3" t="s">
        <v>74</v>
      </c>
      <c r="AJ107" s="3" t="s">
        <v>75</v>
      </c>
      <c r="AK107" s="3" t="s">
        <v>76</v>
      </c>
      <c r="AL107" s="3"/>
      <c r="AM107" s="3">
        <v>54</v>
      </c>
      <c r="AN107" s="3" t="s">
        <v>841</v>
      </c>
      <c r="AO107" s="3" t="s">
        <v>3328</v>
      </c>
      <c r="AP107" s="3" t="s">
        <v>3329</v>
      </c>
      <c r="AQ107" s="3" t="s">
        <v>3330</v>
      </c>
      <c r="AR107" s="3" t="s">
        <v>3331</v>
      </c>
      <c r="AS107" s="3" t="s">
        <v>962</v>
      </c>
      <c r="AT107" s="3" t="s">
        <v>3332</v>
      </c>
      <c r="AU107" s="3" t="s">
        <v>3333</v>
      </c>
      <c r="AV107" s="3" t="s">
        <v>3161</v>
      </c>
      <c r="AW107" s="3" t="s">
        <v>3162</v>
      </c>
      <c r="AX107" s="3" t="s">
        <v>3242</v>
      </c>
      <c r="AY107" s="3" t="s">
        <v>3243</v>
      </c>
      <c r="AZ107" s="3" t="s">
        <v>3244</v>
      </c>
      <c r="BA107" s="3" t="s">
        <v>3245</v>
      </c>
      <c r="BB107" s="3" t="s">
        <v>3246</v>
      </c>
      <c r="BC107" s="3" t="s">
        <v>3247</v>
      </c>
      <c r="BD107" s="3" t="s">
        <v>3248</v>
      </c>
      <c r="BE107" s="3" t="s">
        <v>3249</v>
      </c>
      <c r="BF107" s="3" t="s">
        <v>3250</v>
      </c>
      <c r="BG107" s="3" t="s">
        <v>3248</v>
      </c>
      <c r="BH107" s="3" t="s">
        <v>3104</v>
      </c>
      <c r="BI107" s="3" t="s">
        <v>3105</v>
      </c>
      <c r="BJ107" s="3" t="s">
        <v>3106</v>
      </c>
      <c r="BK107" s="3" t="s">
        <v>3107</v>
      </c>
      <c r="BL107" s="3" t="s">
        <v>3108</v>
      </c>
      <c r="BM107" s="3" t="s">
        <v>3109</v>
      </c>
      <c r="BN107" s="3" t="s">
        <v>10</v>
      </c>
      <c r="BO107" s="3" t="s">
        <v>841</v>
      </c>
      <c r="BQ107" s="46">
        <v>1</v>
      </c>
    </row>
    <row r="108" spans="1:69" ht="60" x14ac:dyDescent="0.25">
      <c r="A108" s="45">
        <v>55</v>
      </c>
      <c r="B108" s="3" t="s">
        <v>10</v>
      </c>
      <c r="C108" s="3" t="s">
        <v>856</v>
      </c>
      <c r="D108" s="3" t="s">
        <v>199</v>
      </c>
      <c r="E108" s="3" t="s">
        <v>857</v>
      </c>
      <c r="F108" s="3" t="s">
        <v>858</v>
      </c>
      <c r="G108" s="3" t="s">
        <v>859</v>
      </c>
      <c r="H108" s="3" t="s">
        <v>860</v>
      </c>
      <c r="I108" s="3" t="s">
        <v>53</v>
      </c>
      <c r="J108" s="3" t="s">
        <v>54</v>
      </c>
      <c r="K108" s="3" t="s">
        <v>861</v>
      </c>
      <c r="L108" s="3" t="s">
        <v>862</v>
      </c>
      <c r="M108" s="3" t="s">
        <v>863</v>
      </c>
      <c r="N108" s="3" t="s">
        <v>10</v>
      </c>
      <c r="O108" s="3" t="s">
        <v>512</v>
      </c>
      <c r="P108" s="3" t="s">
        <v>513</v>
      </c>
      <c r="Q108" s="3" t="s">
        <v>864</v>
      </c>
      <c r="R108" s="3">
        <v>4</v>
      </c>
      <c r="S108" s="3" t="s">
        <v>208</v>
      </c>
      <c r="T108" s="3">
        <v>15</v>
      </c>
      <c r="U108" s="3">
        <v>18</v>
      </c>
      <c r="V108" s="3" t="s">
        <v>865</v>
      </c>
      <c r="W108" s="3" t="s">
        <v>866</v>
      </c>
      <c r="X108" s="3" t="s">
        <v>867</v>
      </c>
      <c r="Y108" s="3" t="s">
        <v>65</v>
      </c>
      <c r="Z108" s="3" t="s">
        <v>518</v>
      </c>
      <c r="AA108" s="3" t="s">
        <v>519</v>
      </c>
      <c r="AB108" s="3" t="s">
        <v>68</v>
      </c>
      <c r="AC108" s="3" t="s">
        <v>868</v>
      </c>
      <c r="AD108" s="3" t="s">
        <v>3770</v>
      </c>
      <c r="AE108" s="3" t="s">
        <v>70</v>
      </c>
      <c r="AF108" s="3" t="s">
        <v>71</v>
      </c>
      <c r="AG108" s="3" t="s">
        <v>869</v>
      </c>
      <c r="AH108" s="3" t="s">
        <v>870</v>
      </c>
      <c r="AI108" s="3" t="s">
        <v>74</v>
      </c>
      <c r="AJ108" s="3" t="s">
        <v>75</v>
      </c>
      <c r="AK108" s="3" t="s">
        <v>76</v>
      </c>
      <c r="AL108" s="3"/>
      <c r="AM108" s="3">
        <v>55</v>
      </c>
      <c r="AN108" s="3" t="s">
        <v>856</v>
      </c>
      <c r="AO108" s="3" t="s">
        <v>3334</v>
      </c>
      <c r="AP108" s="3" t="s">
        <v>3275</v>
      </c>
      <c r="AQ108" s="3" t="s">
        <v>3123</v>
      </c>
      <c r="AR108" s="3" t="s">
        <v>3163</v>
      </c>
      <c r="AS108" s="3" t="s">
        <v>3164</v>
      </c>
      <c r="AT108" s="3" t="s">
        <v>3221</v>
      </c>
      <c r="AU108" s="3" t="s">
        <v>3222</v>
      </c>
      <c r="AV108" s="3" t="s">
        <v>3161</v>
      </c>
      <c r="AW108" s="3" t="s">
        <v>3162</v>
      </c>
      <c r="AX108" s="3" t="s">
        <v>3242</v>
      </c>
      <c r="AY108" s="3" t="s">
        <v>3243</v>
      </c>
      <c r="AZ108" s="3" t="s">
        <v>3244</v>
      </c>
      <c r="BA108" s="3" t="s">
        <v>3245</v>
      </c>
      <c r="BB108" s="3" t="s">
        <v>3246</v>
      </c>
      <c r="BC108" s="3" t="s">
        <v>3247</v>
      </c>
      <c r="BD108" s="3" t="s">
        <v>3248</v>
      </c>
      <c r="BE108" s="3" t="s">
        <v>3249</v>
      </c>
      <c r="BF108" s="3" t="s">
        <v>3250</v>
      </c>
      <c r="BG108" s="3" t="s">
        <v>3248</v>
      </c>
      <c r="BH108" s="3" t="s">
        <v>3104</v>
      </c>
      <c r="BI108" s="3" t="s">
        <v>3105</v>
      </c>
      <c r="BJ108" s="3" t="s">
        <v>3106</v>
      </c>
      <c r="BK108" s="3" t="s">
        <v>3107</v>
      </c>
      <c r="BL108" s="3" t="s">
        <v>3108</v>
      </c>
      <c r="BM108" s="3" t="s">
        <v>3109</v>
      </c>
      <c r="BN108" s="3" t="s">
        <v>10</v>
      </c>
      <c r="BO108" s="3" t="s">
        <v>856</v>
      </c>
      <c r="BQ108" s="46">
        <v>1</v>
      </c>
    </row>
    <row r="109" spans="1:69" ht="60" x14ac:dyDescent="0.25">
      <c r="A109" s="45">
        <v>56</v>
      </c>
      <c r="B109" s="3" t="s">
        <v>10</v>
      </c>
      <c r="C109" s="3" t="s">
        <v>871</v>
      </c>
      <c r="D109" s="3" t="s">
        <v>78</v>
      </c>
      <c r="E109" s="3" t="s">
        <v>872</v>
      </c>
      <c r="F109" s="3" t="s">
        <v>873</v>
      </c>
      <c r="G109" s="3" t="s">
        <v>874</v>
      </c>
      <c r="H109" s="3" t="s">
        <v>875</v>
      </c>
      <c r="I109" s="3" t="s">
        <v>53</v>
      </c>
      <c r="J109" s="3" t="s">
        <v>54</v>
      </c>
      <c r="K109" s="3" t="s">
        <v>876</v>
      </c>
      <c r="L109" s="3" t="s">
        <v>877</v>
      </c>
      <c r="M109" s="3" t="s">
        <v>878</v>
      </c>
      <c r="N109" s="3" t="s">
        <v>10</v>
      </c>
      <c r="O109" s="3" t="s">
        <v>512</v>
      </c>
      <c r="P109" s="3" t="s">
        <v>513</v>
      </c>
      <c r="Q109" s="3" t="s">
        <v>879</v>
      </c>
      <c r="R109" s="3">
        <v>2</v>
      </c>
      <c r="S109" s="3" t="s">
        <v>87</v>
      </c>
      <c r="T109" s="3">
        <v>12</v>
      </c>
      <c r="U109" s="3">
        <v>15</v>
      </c>
      <c r="V109" s="3" t="s">
        <v>880</v>
      </c>
      <c r="W109" s="3" t="s">
        <v>399</v>
      </c>
      <c r="X109" s="3" t="s">
        <v>881</v>
      </c>
      <c r="Y109" s="3" t="s">
        <v>65</v>
      </c>
      <c r="Z109" s="3" t="s">
        <v>518</v>
      </c>
      <c r="AA109" s="3" t="s">
        <v>519</v>
      </c>
      <c r="AB109" s="3" t="s">
        <v>68</v>
      </c>
      <c r="AC109" s="3" t="s">
        <v>882</v>
      </c>
      <c r="AD109" s="3" t="s">
        <v>3771</v>
      </c>
      <c r="AE109" s="3" t="s">
        <v>70</v>
      </c>
      <c r="AF109" s="3" t="s">
        <v>71</v>
      </c>
      <c r="AG109" s="3" t="s">
        <v>883</v>
      </c>
      <c r="AH109" s="3" t="s">
        <v>884</v>
      </c>
      <c r="AI109" s="3" t="s">
        <v>74</v>
      </c>
      <c r="AJ109" s="3" t="s">
        <v>75</v>
      </c>
      <c r="AK109" s="3" t="s">
        <v>76</v>
      </c>
      <c r="AL109" s="3"/>
      <c r="AM109" s="3">
        <v>56</v>
      </c>
      <c r="AN109" s="3" t="s">
        <v>871</v>
      </c>
      <c r="AO109" s="3" t="s">
        <v>3190</v>
      </c>
      <c r="AP109" s="3" t="s">
        <v>3209</v>
      </c>
      <c r="AQ109" s="3" t="s">
        <v>3267</v>
      </c>
      <c r="AR109" s="3" t="s">
        <v>3268</v>
      </c>
      <c r="AS109" s="3" t="s">
        <v>3167</v>
      </c>
      <c r="AT109" s="3" t="s">
        <v>3168</v>
      </c>
      <c r="AU109" s="3" t="s">
        <v>3335</v>
      </c>
      <c r="AV109" s="3" t="s">
        <v>3161</v>
      </c>
      <c r="AW109" s="3" t="s">
        <v>3162</v>
      </c>
      <c r="AX109" s="3" t="s">
        <v>3242</v>
      </c>
      <c r="AY109" s="3" t="s">
        <v>3243</v>
      </c>
      <c r="AZ109" s="3" t="s">
        <v>3244</v>
      </c>
      <c r="BA109" s="3" t="s">
        <v>3245</v>
      </c>
      <c r="BB109" s="3" t="s">
        <v>3246</v>
      </c>
      <c r="BC109" s="3" t="s">
        <v>3247</v>
      </c>
      <c r="BD109" s="3" t="s">
        <v>3248</v>
      </c>
      <c r="BE109" s="3" t="s">
        <v>3249</v>
      </c>
      <c r="BF109" s="3" t="s">
        <v>3250</v>
      </c>
      <c r="BG109" s="3" t="s">
        <v>3248</v>
      </c>
      <c r="BH109" s="3" t="s">
        <v>3104</v>
      </c>
      <c r="BI109" s="3" t="s">
        <v>3105</v>
      </c>
      <c r="BJ109" s="3" t="s">
        <v>3106</v>
      </c>
      <c r="BK109" s="3" t="s">
        <v>3107</v>
      </c>
      <c r="BL109" s="3" t="s">
        <v>3108</v>
      </c>
      <c r="BM109" s="3" t="s">
        <v>3109</v>
      </c>
      <c r="BN109" s="3" t="s">
        <v>10</v>
      </c>
      <c r="BO109" s="3" t="s">
        <v>871</v>
      </c>
      <c r="BQ109" s="46">
        <v>1</v>
      </c>
    </row>
    <row r="110" spans="1:69" ht="60" x14ac:dyDescent="0.25">
      <c r="A110" s="45">
        <v>57</v>
      </c>
      <c r="B110" s="3" t="s">
        <v>10</v>
      </c>
      <c r="C110" s="3" t="s">
        <v>885</v>
      </c>
      <c r="D110" s="3" t="s">
        <v>108</v>
      </c>
      <c r="E110" s="3" t="s">
        <v>886</v>
      </c>
      <c r="F110" s="3" t="s">
        <v>887</v>
      </c>
      <c r="G110" s="3" t="s">
        <v>888</v>
      </c>
      <c r="H110" s="3" t="s">
        <v>889</v>
      </c>
      <c r="I110" s="3" t="s">
        <v>53</v>
      </c>
      <c r="J110" s="3" t="s">
        <v>54</v>
      </c>
      <c r="K110" s="3" t="s">
        <v>890</v>
      </c>
      <c r="L110" s="3" t="s">
        <v>891</v>
      </c>
      <c r="M110" s="3" t="s">
        <v>892</v>
      </c>
      <c r="N110" s="3" t="s">
        <v>10</v>
      </c>
      <c r="O110" s="3" t="s">
        <v>512</v>
      </c>
      <c r="P110" s="3" t="s">
        <v>513</v>
      </c>
      <c r="Q110" s="3" t="s">
        <v>893</v>
      </c>
      <c r="R110" s="3">
        <v>3</v>
      </c>
      <c r="S110" s="3" t="s">
        <v>117</v>
      </c>
      <c r="T110" s="3">
        <v>13</v>
      </c>
      <c r="U110" s="3">
        <v>17</v>
      </c>
      <c r="V110" s="3" t="s">
        <v>894</v>
      </c>
      <c r="W110" s="3" t="s">
        <v>895</v>
      </c>
      <c r="X110" s="3" t="s">
        <v>896</v>
      </c>
      <c r="Y110" s="3" t="s">
        <v>65</v>
      </c>
      <c r="Z110" s="3" t="s">
        <v>518</v>
      </c>
      <c r="AA110" s="3" t="s">
        <v>519</v>
      </c>
      <c r="AB110" s="3" t="s">
        <v>68</v>
      </c>
      <c r="AC110" s="3" t="s">
        <v>897</v>
      </c>
      <c r="AD110" s="3" t="s">
        <v>3772</v>
      </c>
      <c r="AE110" s="3" t="s">
        <v>70</v>
      </c>
      <c r="AF110" s="3" t="s">
        <v>71</v>
      </c>
      <c r="AG110" s="3" t="s">
        <v>898</v>
      </c>
      <c r="AH110" s="3" t="s">
        <v>899</v>
      </c>
      <c r="AI110" s="3" t="s">
        <v>74</v>
      </c>
      <c r="AJ110" s="3" t="s">
        <v>75</v>
      </c>
      <c r="AK110" s="3" t="s">
        <v>76</v>
      </c>
      <c r="AL110" s="3"/>
      <c r="AM110" s="3">
        <v>57</v>
      </c>
      <c r="AN110" s="3" t="s">
        <v>885</v>
      </c>
      <c r="AO110" s="3" t="s">
        <v>3336</v>
      </c>
      <c r="AP110" s="3" t="s">
        <v>1893</v>
      </c>
      <c r="AQ110" s="3" t="s">
        <v>3337</v>
      </c>
      <c r="AR110" s="3" t="s">
        <v>3338</v>
      </c>
      <c r="AS110" s="3" t="s">
        <v>3339</v>
      </c>
      <c r="AT110" s="3" t="s">
        <v>3252</v>
      </c>
      <c r="AU110" s="3" t="s">
        <v>3253</v>
      </c>
      <c r="AV110" s="3" t="s">
        <v>3161</v>
      </c>
      <c r="AW110" s="3" t="s">
        <v>3162</v>
      </c>
      <c r="AX110" s="3" t="s">
        <v>3242</v>
      </c>
      <c r="AY110" s="3" t="s">
        <v>3243</v>
      </c>
      <c r="AZ110" s="3" t="s">
        <v>3244</v>
      </c>
      <c r="BA110" s="3" t="s">
        <v>3245</v>
      </c>
      <c r="BB110" s="3" t="s">
        <v>3246</v>
      </c>
      <c r="BC110" s="3" t="s">
        <v>3247</v>
      </c>
      <c r="BD110" s="3" t="s">
        <v>3248</v>
      </c>
      <c r="BE110" s="3" t="s">
        <v>3249</v>
      </c>
      <c r="BF110" s="3" t="s">
        <v>3250</v>
      </c>
      <c r="BG110" s="3" t="s">
        <v>3248</v>
      </c>
      <c r="BH110" s="3" t="s">
        <v>3104</v>
      </c>
      <c r="BI110" s="3" t="s">
        <v>3105</v>
      </c>
      <c r="BJ110" s="3" t="s">
        <v>3106</v>
      </c>
      <c r="BK110" s="3" t="s">
        <v>3107</v>
      </c>
      <c r="BL110" s="3" t="s">
        <v>3108</v>
      </c>
      <c r="BM110" s="3" t="s">
        <v>3109</v>
      </c>
      <c r="BN110" s="3" t="s">
        <v>10</v>
      </c>
      <c r="BO110" s="3" t="s">
        <v>885</v>
      </c>
      <c r="BQ110" s="46">
        <v>1</v>
      </c>
    </row>
    <row r="111" spans="1:69" ht="60" x14ac:dyDescent="0.25">
      <c r="A111" s="45">
        <v>58</v>
      </c>
      <c r="B111" s="3" t="s">
        <v>10</v>
      </c>
      <c r="C111" s="3" t="s">
        <v>900</v>
      </c>
      <c r="D111" s="3" t="s">
        <v>108</v>
      </c>
      <c r="E111" s="3" t="s">
        <v>901</v>
      </c>
      <c r="F111" s="3" t="s">
        <v>902</v>
      </c>
      <c r="G111" s="3" t="s">
        <v>903</v>
      </c>
      <c r="H111" s="3" t="s">
        <v>904</v>
      </c>
      <c r="I111" s="3" t="s">
        <v>53</v>
      </c>
      <c r="J111" s="3" t="s">
        <v>54</v>
      </c>
      <c r="K111" s="3" t="s">
        <v>905</v>
      </c>
      <c r="L111" s="3" t="s">
        <v>906</v>
      </c>
      <c r="M111" s="3" t="s">
        <v>907</v>
      </c>
      <c r="N111" s="3" t="s">
        <v>10</v>
      </c>
      <c r="O111" s="3" t="s">
        <v>512</v>
      </c>
      <c r="P111" s="3" t="s">
        <v>513</v>
      </c>
      <c r="Q111" s="3" t="s">
        <v>908</v>
      </c>
      <c r="R111" s="3">
        <v>3</v>
      </c>
      <c r="S111" s="3" t="s">
        <v>117</v>
      </c>
      <c r="T111" s="3">
        <v>13</v>
      </c>
      <c r="U111" s="3">
        <v>17</v>
      </c>
      <c r="V111" s="3" t="s">
        <v>909</v>
      </c>
      <c r="W111" s="3" t="s">
        <v>14</v>
      </c>
      <c r="X111" s="3" t="s">
        <v>910</v>
      </c>
      <c r="Y111" s="3" t="s">
        <v>65</v>
      </c>
      <c r="Z111" s="3" t="s">
        <v>518</v>
      </c>
      <c r="AA111" s="3" t="s">
        <v>519</v>
      </c>
      <c r="AB111" s="3" t="s">
        <v>68</v>
      </c>
      <c r="AC111" s="3" t="s">
        <v>911</v>
      </c>
      <c r="AD111" s="3" t="s">
        <v>3773</v>
      </c>
      <c r="AE111" s="3" t="s">
        <v>70</v>
      </c>
      <c r="AF111" s="3" t="s">
        <v>71</v>
      </c>
      <c r="AG111" s="3" t="s">
        <v>912</v>
      </c>
      <c r="AH111" s="3" t="s">
        <v>913</v>
      </c>
      <c r="AI111" s="3" t="s">
        <v>74</v>
      </c>
      <c r="AJ111" s="3" t="s">
        <v>75</v>
      </c>
      <c r="AK111" s="3" t="s">
        <v>76</v>
      </c>
      <c r="AL111" s="3"/>
      <c r="AM111" s="3">
        <v>58</v>
      </c>
      <c r="AN111" s="3" t="s">
        <v>900</v>
      </c>
      <c r="AO111" s="3" t="s">
        <v>2249</v>
      </c>
      <c r="AP111" s="3" t="s">
        <v>3340</v>
      </c>
      <c r="AQ111" s="3" t="s">
        <v>3321</v>
      </c>
      <c r="AR111" s="3" t="s">
        <v>3194</v>
      </c>
      <c r="AS111" s="3"/>
      <c r="AT111" s="3"/>
      <c r="AU111" s="3"/>
      <c r="AV111" s="3" t="s">
        <v>3161</v>
      </c>
      <c r="AW111" s="3" t="s">
        <v>3162</v>
      </c>
      <c r="AX111" s="3" t="s">
        <v>3242</v>
      </c>
      <c r="AY111" s="3" t="s">
        <v>3243</v>
      </c>
      <c r="AZ111" s="3" t="s">
        <v>3244</v>
      </c>
      <c r="BA111" s="3" t="s">
        <v>3245</v>
      </c>
      <c r="BB111" s="3" t="s">
        <v>3246</v>
      </c>
      <c r="BC111" s="3" t="s">
        <v>3247</v>
      </c>
      <c r="BD111" s="3" t="s">
        <v>3248</v>
      </c>
      <c r="BE111" s="3" t="s">
        <v>3249</v>
      </c>
      <c r="BF111" s="3" t="s">
        <v>3250</v>
      </c>
      <c r="BG111" s="3" t="s">
        <v>3248</v>
      </c>
      <c r="BH111" s="3" t="s">
        <v>3104</v>
      </c>
      <c r="BI111" s="3" t="s">
        <v>3105</v>
      </c>
      <c r="BJ111" s="3" t="s">
        <v>3106</v>
      </c>
      <c r="BK111" s="3" t="s">
        <v>3107</v>
      </c>
      <c r="BL111" s="3" t="s">
        <v>3108</v>
      </c>
      <c r="BM111" s="3" t="s">
        <v>3109</v>
      </c>
      <c r="BN111" s="3" t="s">
        <v>10</v>
      </c>
      <c r="BO111" s="3" t="s">
        <v>900</v>
      </c>
      <c r="BQ111" s="46">
        <v>1</v>
      </c>
    </row>
    <row r="112" spans="1:69" ht="60" x14ac:dyDescent="0.25">
      <c r="A112" s="45">
        <v>59</v>
      </c>
      <c r="B112" s="3" t="s">
        <v>10</v>
      </c>
      <c r="C112" s="3" t="s">
        <v>914</v>
      </c>
      <c r="D112" s="3" t="s">
        <v>199</v>
      </c>
      <c r="E112" s="3" t="s">
        <v>915</v>
      </c>
      <c r="F112" s="3" t="s">
        <v>916</v>
      </c>
      <c r="G112" s="3" t="s">
        <v>917</v>
      </c>
      <c r="H112" s="3" t="s">
        <v>918</v>
      </c>
      <c r="I112" s="3" t="s">
        <v>53</v>
      </c>
      <c r="J112" s="3" t="s">
        <v>54</v>
      </c>
      <c r="K112" s="3" t="s">
        <v>919</v>
      </c>
      <c r="L112" s="3" t="s">
        <v>920</v>
      </c>
      <c r="M112" s="3" t="s">
        <v>921</v>
      </c>
      <c r="N112" s="3" t="s">
        <v>10</v>
      </c>
      <c r="O112" s="3" t="s">
        <v>512</v>
      </c>
      <c r="P112" s="3" t="s">
        <v>513</v>
      </c>
      <c r="Q112" s="3" t="s">
        <v>922</v>
      </c>
      <c r="R112" s="3">
        <v>4</v>
      </c>
      <c r="S112" s="3" t="s">
        <v>208</v>
      </c>
      <c r="T112" s="3">
        <v>15</v>
      </c>
      <c r="U112" s="3">
        <v>18</v>
      </c>
      <c r="V112" s="3" t="s">
        <v>923</v>
      </c>
      <c r="W112" s="3" t="s">
        <v>14</v>
      </c>
      <c r="X112" s="3" t="s">
        <v>924</v>
      </c>
      <c r="Y112" s="3" t="s">
        <v>65</v>
      </c>
      <c r="Z112" s="3" t="s">
        <v>518</v>
      </c>
      <c r="AA112" s="3" t="s">
        <v>519</v>
      </c>
      <c r="AB112" s="3" t="s">
        <v>68</v>
      </c>
      <c r="AC112" s="3" t="s">
        <v>925</v>
      </c>
      <c r="AD112" s="3" t="s">
        <v>3774</v>
      </c>
      <c r="AE112" s="3" t="s">
        <v>70</v>
      </c>
      <c r="AF112" s="3" t="s">
        <v>71</v>
      </c>
      <c r="AG112" s="3" t="s">
        <v>926</v>
      </c>
      <c r="AH112" s="3" t="s">
        <v>927</v>
      </c>
      <c r="AI112" s="3" t="s">
        <v>74</v>
      </c>
      <c r="AJ112" s="3" t="s">
        <v>75</v>
      </c>
      <c r="AK112" s="3" t="s">
        <v>76</v>
      </c>
      <c r="AL112" s="3"/>
      <c r="AM112" s="3">
        <v>59</v>
      </c>
      <c r="AN112" s="3" t="s">
        <v>914</v>
      </c>
      <c r="AO112" s="3" t="s">
        <v>3341</v>
      </c>
      <c r="AP112" s="3" t="s">
        <v>1536</v>
      </c>
      <c r="AQ112" s="3" t="s">
        <v>3194</v>
      </c>
      <c r="AR112" s="3" t="s">
        <v>3342</v>
      </c>
      <c r="AS112" s="3" t="s">
        <v>3117</v>
      </c>
      <c r="AT112" s="3"/>
      <c r="AU112" s="3"/>
      <c r="AV112" s="3" t="s">
        <v>3161</v>
      </c>
      <c r="AW112" s="3" t="s">
        <v>3162</v>
      </c>
      <c r="AX112" s="3" t="s">
        <v>3242</v>
      </c>
      <c r="AY112" s="3" t="s">
        <v>3243</v>
      </c>
      <c r="AZ112" s="3" t="s">
        <v>3244</v>
      </c>
      <c r="BA112" s="3" t="s">
        <v>3245</v>
      </c>
      <c r="BB112" s="3" t="s">
        <v>3246</v>
      </c>
      <c r="BC112" s="3" t="s">
        <v>3247</v>
      </c>
      <c r="BD112" s="3" t="s">
        <v>3248</v>
      </c>
      <c r="BE112" s="3" t="s">
        <v>3249</v>
      </c>
      <c r="BF112" s="3" t="s">
        <v>3250</v>
      </c>
      <c r="BG112" s="3" t="s">
        <v>3248</v>
      </c>
      <c r="BH112" s="3" t="s">
        <v>3104</v>
      </c>
      <c r="BI112" s="3" t="s">
        <v>3105</v>
      </c>
      <c r="BJ112" s="3" t="s">
        <v>3106</v>
      </c>
      <c r="BK112" s="3" t="s">
        <v>3107</v>
      </c>
      <c r="BL112" s="3" t="s">
        <v>3108</v>
      </c>
      <c r="BM112" s="3" t="s">
        <v>3109</v>
      </c>
      <c r="BN112" s="3" t="s">
        <v>10</v>
      </c>
      <c r="BO112" s="3" t="s">
        <v>914</v>
      </c>
      <c r="BQ112" s="46">
        <v>1</v>
      </c>
    </row>
    <row r="113" spans="1:69" ht="60" x14ac:dyDescent="0.25">
      <c r="A113" s="45">
        <v>60</v>
      </c>
      <c r="B113" s="3" t="s">
        <v>10</v>
      </c>
      <c r="C113" s="3" t="s">
        <v>928</v>
      </c>
      <c r="D113" s="3" t="s">
        <v>199</v>
      </c>
      <c r="E113" s="3" t="s">
        <v>929</v>
      </c>
      <c r="F113" s="3" t="s">
        <v>930</v>
      </c>
      <c r="G113" s="3" t="s">
        <v>931</v>
      </c>
      <c r="H113" s="3" t="s">
        <v>932</v>
      </c>
      <c r="I113" s="3" t="s">
        <v>53</v>
      </c>
      <c r="J113" s="3" t="s">
        <v>54</v>
      </c>
      <c r="K113" s="3" t="s">
        <v>933</v>
      </c>
      <c r="L113" s="3" t="s">
        <v>934</v>
      </c>
      <c r="M113" s="3" t="s">
        <v>935</v>
      </c>
      <c r="N113" s="3" t="s">
        <v>10</v>
      </c>
      <c r="O113" s="3" t="s">
        <v>512</v>
      </c>
      <c r="P113" s="3" t="s">
        <v>513</v>
      </c>
      <c r="Q113" s="3" t="s">
        <v>936</v>
      </c>
      <c r="R113" s="3">
        <v>4</v>
      </c>
      <c r="S113" s="3" t="s">
        <v>208</v>
      </c>
      <c r="T113" s="3">
        <v>15</v>
      </c>
      <c r="U113" s="3">
        <v>18</v>
      </c>
      <c r="V113" s="3" t="s">
        <v>937</v>
      </c>
      <c r="W113" s="3" t="s">
        <v>938</v>
      </c>
      <c r="X113" s="3" t="s">
        <v>939</v>
      </c>
      <c r="Y113" s="3" t="s">
        <v>65</v>
      </c>
      <c r="Z113" s="3" t="s">
        <v>518</v>
      </c>
      <c r="AA113" s="3" t="s">
        <v>519</v>
      </c>
      <c r="AB113" s="3" t="s">
        <v>68</v>
      </c>
      <c r="AC113" s="3" t="s">
        <v>940</v>
      </c>
      <c r="AD113" s="3" t="s">
        <v>3775</v>
      </c>
      <c r="AE113" s="3" t="s">
        <v>70</v>
      </c>
      <c r="AF113" s="3" t="s">
        <v>71</v>
      </c>
      <c r="AG113" s="3" t="s">
        <v>941</v>
      </c>
      <c r="AH113" s="3" t="s">
        <v>942</v>
      </c>
      <c r="AI113" s="3" t="s">
        <v>74</v>
      </c>
      <c r="AJ113" s="3" t="s">
        <v>75</v>
      </c>
      <c r="AK113" s="3" t="s">
        <v>76</v>
      </c>
      <c r="AL113" s="3"/>
      <c r="AM113" s="3">
        <v>60</v>
      </c>
      <c r="AN113" s="3" t="s">
        <v>928</v>
      </c>
      <c r="AO113" s="3" t="s">
        <v>3343</v>
      </c>
      <c r="AP113" s="3" t="s">
        <v>3095</v>
      </c>
      <c r="AQ113" s="3" t="s">
        <v>3161</v>
      </c>
      <c r="AR113" s="3" t="s">
        <v>3162</v>
      </c>
      <c r="AS113" s="3" t="s">
        <v>3242</v>
      </c>
      <c r="AT113" s="3" t="s">
        <v>3243</v>
      </c>
      <c r="AU113" s="3" t="s">
        <v>3195</v>
      </c>
      <c r="AV113" s="3" t="s">
        <v>3161</v>
      </c>
      <c r="AW113" s="3" t="s">
        <v>3162</v>
      </c>
      <c r="AX113" s="3" t="s">
        <v>3242</v>
      </c>
      <c r="AY113" s="3" t="s">
        <v>3243</v>
      </c>
      <c r="AZ113" s="3" t="s">
        <v>3244</v>
      </c>
      <c r="BA113" s="3" t="s">
        <v>3245</v>
      </c>
      <c r="BB113" s="3" t="s">
        <v>3246</v>
      </c>
      <c r="BC113" s="3" t="s">
        <v>3247</v>
      </c>
      <c r="BD113" s="3" t="s">
        <v>3248</v>
      </c>
      <c r="BE113" s="3" t="s">
        <v>3249</v>
      </c>
      <c r="BF113" s="3" t="s">
        <v>3250</v>
      </c>
      <c r="BG113" s="3" t="s">
        <v>3248</v>
      </c>
      <c r="BH113" s="3" t="s">
        <v>3104</v>
      </c>
      <c r="BI113" s="3" t="s">
        <v>3105</v>
      </c>
      <c r="BJ113" s="3" t="s">
        <v>3106</v>
      </c>
      <c r="BK113" s="3" t="s">
        <v>3107</v>
      </c>
      <c r="BL113" s="3" t="s">
        <v>3108</v>
      </c>
      <c r="BM113" s="3" t="s">
        <v>3109</v>
      </c>
      <c r="BN113" s="3" t="s">
        <v>10</v>
      </c>
      <c r="BO113" s="3" t="s">
        <v>928</v>
      </c>
      <c r="BQ113" s="46">
        <v>1</v>
      </c>
    </row>
    <row r="114" spans="1:69" ht="60" x14ac:dyDescent="0.25">
      <c r="A114" s="45">
        <v>61</v>
      </c>
      <c r="B114" s="3" t="s">
        <v>11</v>
      </c>
      <c r="C114" s="3" t="s">
        <v>943</v>
      </c>
      <c r="D114" s="3" t="s">
        <v>48</v>
      </c>
      <c r="E114" s="3" t="s">
        <v>944</v>
      </c>
      <c r="F114" s="3" t="s">
        <v>945</v>
      </c>
      <c r="G114" s="3" t="s">
        <v>946</v>
      </c>
      <c r="H114" s="3" t="s">
        <v>947</v>
      </c>
      <c r="I114" s="3" t="s">
        <v>53</v>
      </c>
      <c r="J114" s="3" t="s">
        <v>54</v>
      </c>
      <c r="K114" s="3" t="s">
        <v>948</v>
      </c>
      <c r="L114" s="3" t="s">
        <v>949</v>
      </c>
      <c r="M114" s="3" t="s">
        <v>950</v>
      </c>
      <c r="N114" s="3" t="s">
        <v>11</v>
      </c>
      <c r="O114" s="3" t="s">
        <v>951</v>
      </c>
      <c r="P114" s="3" t="s">
        <v>952</v>
      </c>
      <c r="Q114" s="3" t="s">
        <v>953</v>
      </c>
      <c r="R114" s="3">
        <v>1</v>
      </c>
      <c r="S114" s="3" t="s">
        <v>61</v>
      </c>
      <c r="T114" s="3">
        <v>10</v>
      </c>
      <c r="U114" s="3">
        <v>13</v>
      </c>
      <c r="V114" s="3" t="s">
        <v>954</v>
      </c>
      <c r="W114" s="3" t="s">
        <v>955</v>
      </c>
      <c r="X114" s="3" t="s">
        <v>956</v>
      </c>
      <c r="Y114" s="3" t="s">
        <v>65</v>
      </c>
      <c r="Z114" s="3" t="s">
        <v>957</v>
      </c>
      <c r="AA114" s="3" t="s">
        <v>958</v>
      </c>
      <c r="AB114" s="3" t="s">
        <v>68</v>
      </c>
      <c r="AC114" s="3" t="s">
        <v>959</v>
      </c>
      <c r="AD114" s="3" t="s">
        <v>3776</v>
      </c>
      <c r="AE114" s="3" t="s">
        <v>70</v>
      </c>
      <c r="AF114" s="3" t="s">
        <v>71</v>
      </c>
      <c r="AG114" s="3" t="s">
        <v>960</v>
      </c>
      <c r="AH114" s="3" t="s">
        <v>961</v>
      </c>
      <c r="AI114" s="3" t="s">
        <v>74</v>
      </c>
      <c r="AJ114" s="3" t="s">
        <v>75</v>
      </c>
      <c r="AK114" s="3" t="s">
        <v>76</v>
      </c>
      <c r="AL114" s="3"/>
      <c r="AM114" s="3">
        <v>61</v>
      </c>
      <c r="AN114" s="3" t="s">
        <v>943</v>
      </c>
      <c r="AO114" s="3" t="s">
        <v>3344</v>
      </c>
      <c r="AP114" s="3" t="s">
        <v>3146</v>
      </c>
      <c r="AQ114" s="3" t="s">
        <v>3147</v>
      </c>
      <c r="AR114" s="3" t="s">
        <v>3345</v>
      </c>
      <c r="AS114" s="3" t="s">
        <v>3215</v>
      </c>
      <c r="AT114" s="3" t="s">
        <v>3332</v>
      </c>
      <c r="AU114" s="3" t="s">
        <v>3346</v>
      </c>
      <c r="AV114" s="3" t="s">
        <v>3146</v>
      </c>
      <c r="AW114" s="3" t="s">
        <v>3147</v>
      </c>
      <c r="AX114" s="3" t="s">
        <v>962</v>
      </c>
      <c r="AY114" s="3" t="s">
        <v>977</v>
      </c>
      <c r="AZ114" s="3" t="s">
        <v>3347</v>
      </c>
      <c r="BA114" s="3" t="s">
        <v>1064</v>
      </c>
      <c r="BB114" s="3" t="s">
        <v>3348</v>
      </c>
      <c r="BC114" s="3" t="s">
        <v>3349</v>
      </c>
      <c r="BD114" s="3" t="s">
        <v>3146</v>
      </c>
      <c r="BE114" s="3" t="s">
        <v>3147</v>
      </c>
      <c r="BF114" s="3" t="s">
        <v>3350</v>
      </c>
      <c r="BG114" s="3" t="s">
        <v>3351</v>
      </c>
      <c r="BH114" s="3" t="s">
        <v>3104</v>
      </c>
      <c r="BI114" s="3" t="s">
        <v>3105</v>
      </c>
      <c r="BJ114" s="3" t="s">
        <v>3106</v>
      </c>
      <c r="BK114" s="3" t="s">
        <v>3107</v>
      </c>
      <c r="BL114" s="3" t="s">
        <v>3108</v>
      </c>
      <c r="BM114" s="3" t="s">
        <v>3109</v>
      </c>
      <c r="BN114" s="3" t="s">
        <v>11</v>
      </c>
      <c r="BO114" s="3" t="s">
        <v>943</v>
      </c>
      <c r="BQ114" s="46">
        <v>1</v>
      </c>
    </row>
    <row r="115" spans="1:69" ht="60" x14ac:dyDescent="0.25">
      <c r="A115" s="45">
        <v>62</v>
      </c>
      <c r="B115" s="3" t="s">
        <v>11</v>
      </c>
      <c r="C115" s="3" t="s">
        <v>962</v>
      </c>
      <c r="D115" s="3" t="s">
        <v>78</v>
      </c>
      <c r="E115" s="3" t="s">
        <v>963</v>
      </c>
      <c r="F115" s="3" t="s">
        <v>964</v>
      </c>
      <c r="G115" s="3" t="s">
        <v>965</v>
      </c>
      <c r="H115" s="3" t="s">
        <v>966</v>
      </c>
      <c r="I115" s="3" t="s">
        <v>53</v>
      </c>
      <c r="J115" s="3" t="s">
        <v>54</v>
      </c>
      <c r="K115" s="3" t="s">
        <v>967</v>
      </c>
      <c r="L115" s="3" t="s">
        <v>968</v>
      </c>
      <c r="M115" s="3" t="s">
        <v>969</v>
      </c>
      <c r="N115" s="3" t="s">
        <v>11</v>
      </c>
      <c r="O115" s="3" t="s">
        <v>951</v>
      </c>
      <c r="P115" s="3" t="s">
        <v>952</v>
      </c>
      <c r="Q115" s="3" t="s">
        <v>970</v>
      </c>
      <c r="R115" s="3">
        <v>2</v>
      </c>
      <c r="S115" s="3" t="s">
        <v>87</v>
      </c>
      <c r="T115" s="3">
        <v>12</v>
      </c>
      <c r="U115" s="3">
        <v>15</v>
      </c>
      <c r="V115" s="3" t="s">
        <v>971</v>
      </c>
      <c r="W115" s="3" t="s">
        <v>972</v>
      </c>
      <c r="X115" s="3" t="s">
        <v>973</v>
      </c>
      <c r="Y115" s="3" t="s">
        <v>65</v>
      </c>
      <c r="Z115" s="3" t="s">
        <v>957</v>
      </c>
      <c r="AA115" s="3" t="s">
        <v>958</v>
      </c>
      <c r="AB115" s="3" t="s">
        <v>68</v>
      </c>
      <c r="AC115" s="3" t="s">
        <v>974</v>
      </c>
      <c r="AD115" s="3" t="s">
        <v>3777</v>
      </c>
      <c r="AE115" s="3" t="s">
        <v>70</v>
      </c>
      <c r="AF115" s="3" t="s">
        <v>71</v>
      </c>
      <c r="AG115" s="3" t="s">
        <v>975</v>
      </c>
      <c r="AH115" s="3" t="s">
        <v>976</v>
      </c>
      <c r="AI115" s="3" t="s">
        <v>74</v>
      </c>
      <c r="AJ115" s="3" t="s">
        <v>75</v>
      </c>
      <c r="AK115" s="3" t="s">
        <v>76</v>
      </c>
      <c r="AL115" s="3"/>
      <c r="AM115" s="3">
        <v>62</v>
      </c>
      <c r="AN115" s="3" t="s">
        <v>962</v>
      </c>
      <c r="AO115" s="3" t="s">
        <v>3352</v>
      </c>
      <c r="AP115" s="3" t="s">
        <v>3353</v>
      </c>
      <c r="AQ115" s="3" t="s">
        <v>3354</v>
      </c>
      <c r="AR115" s="3"/>
      <c r="AS115" s="3"/>
      <c r="AT115" s="3"/>
      <c r="AU115" s="3"/>
      <c r="AV115" s="3" t="s">
        <v>3146</v>
      </c>
      <c r="AW115" s="3" t="s">
        <v>3147</v>
      </c>
      <c r="AX115" s="3" t="s">
        <v>962</v>
      </c>
      <c r="AY115" s="3" t="s">
        <v>977</v>
      </c>
      <c r="AZ115" s="3" t="s">
        <v>3347</v>
      </c>
      <c r="BA115" s="3" t="s">
        <v>1064</v>
      </c>
      <c r="BB115" s="3" t="s">
        <v>3348</v>
      </c>
      <c r="BC115" s="3" t="s">
        <v>3349</v>
      </c>
      <c r="BD115" s="3" t="s">
        <v>3146</v>
      </c>
      <c r="BE115" s="3" t="s">
        <v>3147</v>
      </c>
      <c r="BF115" s="3" t="s">
        <v>3350</v>
      </c>
      <c r="BG115" s="3" t="s">
        <v>3351</v>
      </c>
      <c r="BH115" s="3" t="s">
        <v>3104</v>
      </c>
      <c r="BI115" s="3" t="s">
        <v>3105</v>
      </c>
      <c r="BJ115" s="3" t="s">
        <v>3106</v>
      </c>
      <c r="BK115" s="3" t="s">
        <v>3107</v>
      </c>
      <c r="BL115" s="3" t="s">
        <v>3108</v>
      </c>
      <c r="BM115" s="3" t="s">
        <v>3109</v>
      </c>
      <c r="BN115" s="3" t="s">
        <v>11</v>
      </c>
      <c r="BO115" s="3" t="s">
        <v>962</v>
      </c>
      <c r="BQ115" s="46">
        <v>1</v>
      </c>
    </row>
    <row r="116" spans="1:69" ht="60" x14ac:dyDescent="0.25">
      <c r="A116" s="45">
        <v>63</v>
      </c>
      <c r="B116" s="3" t="s">
        <v>11</v>
      </c>
      <c r="C116" s="3" t="s">
        <v>977</v>
      </c>
      <c r="D116" s="3" t="s">
        <v>48</v>
      </c>
      <c r="E116" s="3" t="s">
        <v>978</v>
      </c>
      <c r="F116" s="3" t="s">
        <v>979</v>
      </c>
      <c r="G116" s="3" t="s">
        <v>980</v>
      </c>
      <c r="H116" s="3" t="s">
        <v>981</v>
      </c>
      <c r="I116" s="3" t="s">
        <v>53</v>
      </c>
      <c r="J116" s="3" t="s">
        <v>54</v>
      </c>
      <c r="K116" s="3" t="s">
        <v>982</v>
      </c>
      <c r="L116" s="3" t="s">
        <v>983</v>
      </c>
      <c r="M116" s="3" t="s">
        <v>984</v>
      </c>
      <c r="N116" s="3" t="s">
        <v>11</v>
      </c>
      <c r="O116" s="3" t="s">
        <v>951</v>
      </c>
      <c r="P116" s="3" t="s">
        <v>952</v>
      </c>
      <c r="Q116" s="3" t="s">
        <v>985</v>
      </c>
      <c r="R116" s="3">
        <v>1</v>
      </c>
      <c r="S116" s="3" t="s">
        <v>61</v>
      </c>
      <c r="T116" s="3">
        <v>10</v>
      </c>
      <c r="U116" s="3">
        <v>13</v>
      </c>
      <c r="V116" s="3" t="s">
        <v>986</v>
      </c>
      <c r="W116" s="3" t="s">
        <v>836</v>
      </c>
      <c r="X116" s="3" t="s">
        <v>987</v>
      </c>
      <c r="Y116" s="3" t="s">
        <v>65</v>
      </c>
      <c r="Z116" s="3" t="s">
        <v>957</v>
      </c>
      <c r="AA116" s="3" t="s">
        <v>958</v>
      </c>
      <c r="AB116" s="3" t="s">
        <v>68</v>
      </c>
      <c r="AC116" s="3" t="s">
        <v>988</v>
      </c>
      <c r="AD116" s="3" t="s">
        <v>3778</v>
      </c>
      <c r="AE116" s="3" t="s">
        <v>70</v>
      </c>
      <c r="AF116" s="3" t="s">
        <v>71</v>
      </c>
      <c r="AG116" s="3" t="s">
        <v>989</v>
      </c>
      <c r="AH116" s="3" t="s">
        <v>990</v>
      </c>
      <c r="AI116" s="3" t="s">
        <v>74</v>
      </c>
      <c r="AJ116" s="3" t="s">
        <v>75</v>
      </c>
      <c r="AK116" s="3" t="s">
        <v>76</v>
      </c>
      <c r="AL116" s="3"/>
      <c r="AM116" s="3">
        <v>63</v>
      </c>
      <c r="AN116" s="3" t="s">
        <v>977</v>
      </c>
      <c r="AO116" s="3" t="s">
        <v>3355</v>
      </c>
      <c r="AP116" s="3" t="s">
        <v>3356</v>
      </c>
      <c r="AQ116" s="3" t="s">
        <v>3357</v>
      </c>
      <c r="AR116" s="3" t="s">
        <v>1304</v>
      </c>
      <c r="AS116" s="3"/>
      <c r="AT116" s="3"/>
      <c r="AU116" s="3"/>
      <c r="AV116" s="3" t="s">
        <v>3146</v>
      </c>
      <c r="AW116" s="3" t="s">
        <v>3147</v>
      </c>
      <c r="AX116" s="3" t="s">
        <v>962</v>
      </c>
      <c r="AY116" s="3" t="s">
        <v>977</v>
      </c>
      <c r="AZ116" s="3" t="s">
        <v>3347</v>
      </c>
      <c r="BA116" s="3" t="s">
        <v>1064</v>
      </c>
      <c r="BB116" s="3" t="s">
        <v>3348</v>
      </c>
      <c r="BC116" s="3" t="s">
        <v>3349</v>
      </c>
      <c r="BD116" s="3" t="s">
        <v>3146</v>
      </c>
      <c r="BE116" s="3" t="s">
        <v>3147</v>
      </c>
      <c r="BF116" s="3" t="s">
        <v>3350</v>
      </c>
      <c r="BG116" s="3" t="s">
        <v>3351</v>
      </c>
      <c r="BH116" s="3" t="s">
        <v>3104</v>
      </c>
      <c r="BI116" s="3" t="s">
        <v>3105</v>
      </c>
      <c r="BJ116" s="3" t="s">
        <v>3106</v>
      </c>
      <c r="BK116" s="3" t="s">
        <v>3107</v>
      </c>
      <c r="BL116" s="3" t="s">
        <v>3108</v>
      </c>
      <c r="BM116" s="3" t="s">
        <v>3109</v>
      </c>
      <c r="BN116" s="3" t="s">
        <v>11</v>
      </c>
      <c r="BO116" s="3" t="s">
        <v>977</v>
      </c>
      <c r="BQ116" s="46">
        <v>1</v>
      </c>
    </row>
    <row r="117" spans="1:69" ht="60" x14ac:dyDescent="0.25">
      <c r="A117" s="45">
        <v>64</v>
      </c>
      <c r="B117" s="3" t="s">
        <v>11</v>
      </c>
      <c r="C117" s="3" t="s">
        <v>991</v>
      </c>
      <c r="D117" s="3" t="s">
        <v>78</v>
      </c>
      <c r="E117" s="3" t="s">
        <v>992</v>
      </c>
      <c r="F117" s="3" t="s">
        <v>993</v>
      </c>
      <c r="G117" s="3" t="s">
        <v>994</v>
      </c>
      <c r="H117" s="3" t="s">
        <v>995</v>
      </c>
      <c r="I117" s="3" t="s">
        <v>53</v>
      </c>
      <c r="J117" s="3" t="s">
        <v>54</v>
      </c>
      <c r="K117" s="3" t="s">
        <v>996</v>
      </c>
      <c r="L117" s="3" t="s">
        <v>997</v>
      </c>
      <c r="M117" s="3" t="s">
        <v>998</v>
      </c>
      <c r="N117" s="3" t="s">
        <v>11</v>
      </c>
      <c r="O117" s="3" t="s">
        <v>951</v>
      </c>
      <c r="P117" s="3" t="s">
        <v>952</v>
      </c>
      <c r="Q117" s="3" t="s">
        <v>999</v>
      </c>
      <c r="R117" s="3">
        <v>2</v>
      </c>
      <c r="S117" s="3" t="s">
        <v>87</v>
      </c>
      <c r="T117" s="3">
        <v>12</v>
      </c>
      <c r="U117" s="3">
        <v>15</v>
      </c>
      <c r="V117" s="3" t="s">
        <v>1000</v>
      </c>
      <c r="W117" s="3" t="s">
        <v>1001</v>
      </c>
      <c r="X117" s="3" t="s">
        <v>1002</v>
      </c>
      <c r="Y117" s="3" t="s">
        <v>65</v>
      </c>
      <c r="Z117" s="3" t="s">
        <v>957</v>
      </c>
      <c r="AA117" s="3" t="s">
        <v>958</v>
      </c>
      <c r="AB117" s="3" t="s">
        <v>68</v>
      </c>
      <c r="AC117" s="3" t="s">
        <v>1003</v>
      </c>
      <c r="AD117" s="3" t="s">
        <v>3779</v>
      </c>
      <c r="AE117" s="3" t="s">
        <v>70</v>
      </c>
      <c r="AF117" s="3" t="s">
        <v>71</v>
      </c>
      <c r="AG117" s="3" t="s">
        <v>1004</v>
      </c>
      <c r="AH117" s="3" t="s">
        <v>1005</v>
      </c>
      <c r="AI117" s="3" t="s">
        <v>74</v>
      </c>
      <c r="AJ117" s="3" t="s">
        <v>75</v>
      </c>
      <c r="AK117" s="3" t="s">
        <v>76</v>
      </c>
      <c r="AL117" s="3"/>
      <c r="AM117" s="3">
        <v>64</v>
      </c>
      <c r="AN117" s="3" t="s">
        <v>991</v>
      </c>
      <c r="AO117" s="3" t="s">
        <v>3349</v>
      </c>
      <c r="AP117" s="3" t="s">
        <v>3358</v>
      </c>
      <c r="AQ117" s="3" t="s">
        <v>3359</v>
      </c>
      <c r="AR117" s="3" t="s">
        <v>3360</v>
      </c>
      <c r="AS117" s="3"/>
      <c r="AT117" s="3"/>
      <c r="AU117" s="3"/>
      <c r="AV117" s="3" t="s">
        <v>3146</v>
      </c>
      <c r="AW117" s="3" t="s">
        <v>3147</v>
      </c>
      <c r="AX117" s="3" t="s">
        <v>962</v>
      </c>
      <c r="AY117" s="3" t="s">
        <v>977</v>
      </c>
      <c r="AZ117" s="3" t="s">
        <v>3347</v>
      </c>
      <c r="BA117" s="3" t="s">
        <v>1064</v>
      </c>
      <c r="BB117" s="3" t="s">
        <v>3348</v>
      </c>
      <c r="BC117" s="3" t="s">
        <v>3349</v>
      </c>
      <c r="BD117" s="3" t="s">
        <v>3146</v>
      </c>
      <c r="BE117" s="3" t="s">
        <v>3147</v>
      </c>
      <c r="BF117" s="3" t="s">
        <v>3350</v>
      </c>
      <c r="BG117" s="3" t="s">
        <v>3351</v>
      </c>
      <c r="BH117" s="3" t="s">
        <v>3104</v>
      </c>
      <c r="BI117" s="3" t="s">
        <v>3105</v>
      </c>
      <c r="BJ117" s="3" t="s">
        <v>3106</v>
      </c>
      <c r="BK117" s="3" t="s">
        <v>3107</v>
      </c>
      <c r="BL117" s="3" t="s">
        <v>3108</v>
      </c>
      <c r="BM117" s="3" t="s">
        <v>3109</v>
      </c>
      <c r="BN117" s="3" t="s">
        <v>11</v>
      </c>
      <c r="BO117" s="3" t="s">
        <v>991</v>
      </c>
      <c r="BQ117" s="46">
        <v>1</v>
      </c>
    </row>
    <row r="118" spans="1:69" ht="60" x14ac:dyDescent="0.25">
      <c r="A118" s="45">
        <v>65</v>
      </c>
      <c r="B118" s="3" t="s">
        <v>11</v>
      </c>
      <c r="C118" s="3" t="s">
        <v>1006</v>
      </c>
      <c r="D118" s="3" t="s">
        <v>78</v>
      </c>
      <c r="E118" s="3" t="s">
        <v>1007</v>
      </c>
      <c r="F118" s="3" t="s">
        <v>1008</v>
      </c>
      <c r="G118" s="3" t="s">
        <v>1009</v>
      </c>
      <c r="H118" s="3" t="s">
        <v>1010</v>
      </c>
      <c r="I118" s="3" t="s">
        <v>53</v>
      </c>
      <c r="J118" s="3" t="s">
        <v>54</v>
      </c>
      <c r="K118" s="3" t="s">
        <v>1011</v>
      </c>
      <c r="L118" s="3" t="s">
        <v>1012</v>
      </c>
      <c r="M118" s="3" t="s">
        <v>1013</v>
      </c>
      <c r="N118" s="3" t="s">
        <v>11</v>
      </c>
      <c r="O118" s="3" t="s">
        <v>951</v>
      </c>
      <c r="P118" s="3" t="s">
        <v>952</v>
      </c>
      <c r="Q118" s="3" t="s">
        <v>1014</v>
      </c>
      <c r="R118" s="3">
        <v>2</v>
      </c>
      <c r="S118" s="3" t="s">
        <v>87</v>
      </c>
      <c r="T118" s="3">
        <v>12</v>
      </c>
      <c r="U118" s="3">
        <v>15</v>
      </c>
      <c r="V118" s="3" t="s">
        <v>1015</v>
      </c>
      <c r="W118" s="3" t="s">
        <v>1016</v>
      </c>
      <c r="X118" s="3" t="s">
        <v>1017</v>
      </c>
      <c r="Y118" s="3" t="s">
        <v>65</v>
      </c>
      <c r="Z118" s="3" t="s">
        <v>957</v>
      </c>
      <c r="AA118" s="3" t="s">
        <v>958</v>
      </c>
      <c r="AB118" s="3" t="s">
        <v>68</v>
      </c>
      <c r="AC118" s="3" t="s">
        <v>1018</v>
      </c>
      <c r="AD118" s="3" t="s">
        <v>3780</v>
      </c>
      <c r="AE118" s="3" t="s">
        <v>70</v>
      </c>
      <c r="AF118" s="3" t="s">
        <v>71</v>
      </c>
      <c r="AG118" s="3" t="s">
        <v>1019</v>
      </c>
      <c r="AH118" s="3" t="s">
        <v>1020</v>
      </c>
      <c r="AI118" s="3" t="s">
        <v>74</v>
      </c>
      <c r="AJ118" s="3" t="s">
        <v>75</v>
      </c>
      <c r="AK118" s="3" t="s">
        <v>76</v>
      </c>
      <c r="AL118" s="3"/>
      <c r="AM118" s="3">
        <v>65</v>
      </c>
      <c r="AN118" s="3" t="s">
        <v>1006</v>
      </c>
      <c r="AO118" s="3" t="s">
        <v>3361</v>
      </c>
      <c r="AP118" s="3" t="s">
        <v>3362</v>
      </c>
      <c r="AQ118" s="3" t="s">
        <v>3363</v>
      </c>
      <c r="AR118" s="3" t="s">
        <v>3214</v>
      </c>
      <c r="AS118" s="3" t="s">
        <v>3216</v>
      </c>
      <c r="AT118" s="3"/>
      <c r="AU118" s="3"/>
      <c r="AV118" s="3" t="s">
        <v>3146</v>
      </c>
      <c r="AW118" s="3" t="s">
        <v>3147</v>
      </c>
      <c r="AX118" s="3" t="s">
        <v>962</v>
      </c>
      <c r="AY118" s="3" t="s">
        <v>977</v>
      </c>
      <c r="AZ118" s="3" t="s">
        <v>3347</v>
      </c>
      <c r="BA118" s="3" t="s">
        <v>1064</v>
      </c>
      <c r="BB118" s="3" t="s">
        <v>3348</v>
      </c>
      <c r="BC118" s="3" t="s">
        <v>3349</v>
      </c>
      <c r="BD118" s="3" t="s">
        <v>3146</v>
      </c>
      <c r="BE118" s="3" t="s">
        <v>3147</v>
      </c>
      <c r="BF118" s="3" t="s">
        <v>3350</v>
      </c>
      <c r="BG118" s="3" t="s">
        <v>3351</v>
      </c>
      <c r="BH118" s="3" t="s">
        <v>3104</v>
      </c>
      <c r="BI118" s="3" t="s">
        <v>3105</v>
      </c>
      <c r="BJ118" s="3" t="s">
        <v>3106</v>
      </c>
      <c r="BK118" s="3" t="s">
        <v>3107</v>
      </c>
      <c r="BL118" s="3" t="s">
        <v>3108</v>
      </c>
      <c r="BM118" s="3" t="s">
        <v>3109</v>
      </c>
      <c r="BN118" s="3" t="s">
        <v>11</v>
      </c>
      <c r="BO118" s="3" t="s">
        <v>1006</v>
      </c>
      <c r="BQ118" s="46">
        <v>1</v>
      </c>
    </row>
    <row r="119" spans="1:69" ht="60" x14ac:dyDescent="0.25">
      <c r="A119" s="45">
        <v>66</v>
      </c>
      <c r="B119" s="3" t="s">
        <v>11</v>
      </c>
      <c r="C119" s="3" t="s">
        <v>1021</v>
      </c>
      <c r="D119" s="3" t="s">
        <v>78</v>
      </c>
      <c r="E119" s="3" t="s">
        <v>1022</v>
      </c>
      <c r="F119" s="3" t="s">
        <v>1023</v>
      </c>
      <c r="G119" s="3" t="s">
        <v>1024</v>
      </c>
      <c r="H119" s="3" t="s">
        <v>1025</v>
      </c>
      <c r="I119" s="3" t="s">
        <v>53</v>
      </c>
      <c r="J119" s="3" t="s">
        <v>54</v>
      </c>
      <c r="K119" s="3" t="s">
        <v>1026</v>
      </c>
      <c r="L119" s="3" t="s">
        <v>1027</v>
      </c>
      <c r="M119" s="3" t="s">
        <v>1028</v>
      </c>
      <c r="N119" s="3" t="s">
        <v>11</v>
      </c>
      <c r="O119" s="3" t="s">
        <v>951</v>
      </c>
      <c r="P119" s="3" t="s">
        <v>952</v>
      </c>
      <c r="Q119" s="3" t="s">
        <v>1029</v>
      </c>
      <c r="R119" s="3">
        <v>2</v>
      </c>
      <c r="S119" s="3" t="s">
        <v>87</v>
      </c>
      <c r="T119" s="3">
        <v>12</v>
      </c>
      <c r="U119" s="3">
        <v>15</v>
      </c>
      <c r="V119" s="3" t="s">
        <v>1030</v>
      </c>
      <c r="W119" s="3" t="s">
        <v>1031</v>
      </c>
      <c r="X119" s="3" t="s">
        <v>1032</v>
      </c>
      <c r="Y119" s="3" t="s">
        <v>65</v>
      </c>
      <c r="Z119" s="3" t="s">
        <v>957</v>
      </c>
      <c r="AA119" s="3" t="s">
        <v>958</v>
      </c>
      <c r="AB119" s="3" t="s">
        <v>68</v>
      </c>
      <c r="AC119" s="3" t="s">
        <v>1033</v>
      </c>
      <c r="AD119" s="3" t="s">
        <v>3781</v>
      </c>
      <c r="AE119" s="3" t="s">
        <v>70</v>
      </c>
      <c r="AF119" s="3" t="s">
        <v>71</v>
      </c>
      <c r="AG119" s="3" t="s">
        <v>1034</v>
      </c>
      <c r="AH119" s="3" t="s">
        <v>1035</v>
      </c>
      <c r="AI119" s="3" t="s">
        <v>74</v>
      </c>
      <c r="AJ119" s="3" t="s">
        <v>75</v>
      </c>
      <c r="AK119" s="3" t="s">
        <v>76</v>
      </c>
      <c r="AL119" s="3"/>
      <c r="AM119" s="3">
        <v>66</v>
      </c>
      <c r="AN119" s="3" t="s">
        <v>1021</v>
      </c>
      <c r="AO119" s="3" t="s">
        <v>3364</v>
      </c>
      <c r="AP119" s="3" t="s">
        <v>3328</v>
      </c>
      <c r="AQ119" s="3" t="s">
        <v>3329</v>
      </c>
      <c r="AR119" s="3" t="s">
        <v>3286</v>
      </c>
      <c r="AS119" s="3" t="s">
        <v>3365</v>
      </c>
      <c r="AT119" s="3" t="s">
        <v>3366</v>
      </c>
      <c r="AU119" s="3" t="s">
        <v>3367</v>
      </c>
      <c r="AV119" s="3" t="s">
        <v>3146</v>
      </c>
      <c r="AW119" s="3" t="s">
        <v>3147</v>
      </c>
      <c r="AX119" s="3" t="s">
        <v>962</v>
      </c>
      <c r="AY119" s="3" t="s">
        <v>977</v>
      </c>
      <c r="AZ119" s="3" t="s">
        <v>3347</v>
      </c>
      <c r="BA119" s="3" t="s">
        <v>1064</v>
      </c>
      <c r="BB119" s="3" t="s">
        <v>3348</v>
      </c>
      <c r="BC119" s="3" t="s">
        <v>3349</v>
      </c>
      <c r="BD119" s="3" t="s">
        <v>3146</v>
      </c>
      <c r="BE119" s="3" t="s">
        <v>3147</v>
      </c>
      <c r="BF119" s="3" t="s">
        <v>3350</v>
      </c>
      <c r="BG119" s="3" t="s">
        <v>3351</v>
      </c>
      <c r="BH119" s="3" t="s">
        <v>3104</v>
      </c>
      <c r="BI119" s="3" t="s">
        <v>3105</v>
      </c>
      <c r="BJ119" s="3" t="s">
        <v>3106</v>
      </c>
      <c r="BK119" s="3" t="s">
        <v>3107</v>
      </c>
      <c r="BL119" s="3" t="s">
        <v>3108</v>
      </c>
      <c r="BM119" s="3" t="s">
        <v>3109</v>
      </c>
      <c r="BN119" s="3" t="s">
        <v>11</v>
      </c>
      <c r="BO119" s="3" t="s">
        <v>1021</v>
      </c>
      <c r="BQ119" s="46">
        <v>1</v>
      </c>
    </row>
    <row r="120" spans="1:69" ht="60" x14ac:dyDescent="0.25">
      <c r="A120" s="45">
        <v>67</v>
      </c>
      <c r="B120" s="3" t="s">
        <v>11</v>
      </c>
      <c r="C120" s="3" t="s">
        <v>1036</v>
      </c>
      <c r="D120" s="3" t="s">
        <v>78</v>
      </c>
      <c r="E120" s="3" t="s">
        <v>1037</v>
      </c>
      <c r="F120" s="3" t="s">
        <v>1038</v>
      </c>
      <c r="G120" s="3" t="s">
        <v>1039</v>
      </c>
      <c r="H120" s="3" t="s">
        <v>1040</v>
      </c>
      <c r="I120" s="3" t="s">
        <v>53</v>
      </c>
      <c r="J120" s="3" t="s">
        <v>54</v>
      </c>
      <c r="K120" s="3" t="s">
        <v>1041</v>
      </c>
      <c r="L120" s="3" t="s">
        <v>1042</v>
      </c>
      <c r="M120" s="3" t="s">
        <v>1043</v>
      </c>
      <c r="N120" s="3" t="s">
        <v>11</v>
      </c>
      <c r="O120" s="3" t="s">
        <v>951</v>
      </c>
      <c r="P120" s="3" t="s">
        <v>952</v>
      </c>
      <c r="Q120" s="3" t="s">
        <v>1044</v>
      </c>
      <c r="R120" s="3">
        <v>2</v>
      </c>
      <c r="S120" s="3" t="s">
        <v>87</v>
      </c>
      <c r="T120" s="3">
        <v>12</v>
      </c>
      <c r="U120" s="3">
        <v>15</v>
      </c>
      <c r="V120" s="3" t="s">
        <v>1045</v>
      </c>
      <c r="W120" s="3" t="s">
        <v>1031</v>
      </c>
      <c r="X120" s="3" t="s">
        <v>1046</v>
      </c>
      <c r="Y120" s="3" t="s">
        <v>65</v>
      </c>
      <c r="Z120" s="3" t="s">
        <v>957</v>
      </c>
      <c r="AA120" s="3" t="s">
        <v>958</v>
      </c>
      <c r="AB120" s="3" t="s">
        <v>68</v>
      </c>
      <c r="AC120" s="3" t="s">
        <v>1047</v>
      </c>
      <c r="AD120" s="3" t="s">
        <v>3782</v>
      </c>
      <c r="AE120" s="3" t="s">
        <v>70</v>
      </c>
      <c r="AF120" s="3" t="s">
        <v>71</v>
      </c>
      <c r="AG120" s="3" t="s">
        <v>1048</v>
      </c>
      <c r="AH120" s="3" t="s">
        <v>1049</v>
      </c>
      <c r="AI120" s="3" t="s">
        <v>74</v>
      </c>
      <c r="AJ120" s="3" t="s">
        <v>75</v>
      </c>
      <c r="AK120" s="3" t="s">
        <v>76</v>
      </c>
      <c r="AL120" s="3"/>
      <c r="AM120" s="3">
        <v>67</v>
      </c>
      <c r="AN120" s="3" t="s">
        <v>1036</v>
      </c>
      <c r="AO120" s="3" t="s">
        <v>3368</v>
      </c>
      <c r="AP120" s="3" t="s">
        <v>3330</v>
      </c>
      <c r="AQ120" s="3" t="s">
        <v>3369</v>
      </c>
      <c r="AR120" s="3" t="s">
        <v>3370</v>
      </c>
      <c r="AS120" s="3" t="s">
        <v>3371</v>
      </c>
      <c r="AT120" s="3" t="s">
        <v>3372</v>
      </c>
      <c r="AU120" s="3"/>
      <c r="AV120" s="3" t="s">
        <v>3146</v>
      </c>
      <c r="AW120" s="3" t="s">
        <v>3147</v>
      </c>
      <c r="AX120" s="3" t="s">
        <v>962</v>
      </c>
      <c r="AY120" s="3" t="s">
        <v>977</v>
      </c>
      <c r="AZ120" s="3" t="s">
        <v>3347</v>
      </c>
      <c r="BA120" s="3" t="s">
        <v>1064</v>
      </c>
      <c r="BB120" s="3" t="s">
        <v>3348</v>
      </c>
      <c r="BC120" s="3" t="s">
        <v>3349</v>
      </c>
      <c r="BD120" s="3" t="s">
        <v>3146</v>
      </c>
      <c r="BE120" s="3" t="s">
        <v>3147</v>
      </c>
      <c r="BF120" s="3" t="s">
        <v>3350</v>
      </c>
      <c r="BG120" s="3" t="s">
        <v>3351</v>
      </c>
      <c r="BH120" s="3" t="s">
        <v>3104</v>
      </c>
      <c r="BI120" s="3" t="s">
        <v>3105</v>
      </c>
      <c r="BJ120" s="3" t="s">
        <v>3106</v>
      </c>
      <c r="BK120" s="3" t="s">
        <v>3107</v>
      </c>
      <c r="BL120" s="3" t="s">
        <v>3108</v>
      </c>
      <c r="BM120" s="3" t="s">
        <v>3109</v>
      </c>
      <c r="BN120" s="3" t="s">
        <v>11</v>
      </c>
      <c r="BO120" s="3" t="s">
        <v>1036</v>
      </c>
      <c r="BQ120" s="46">
        <v>1</v>
      </c>
    </row>
    <row r="121" spans="1:69" ht="60" x14ac:dyDescent="0.25">
      <c r="A121" s="45">
        <v>68</v>
      </c>
      <c r="B121" s="3" t="s">
        <v>11</v>
      </c>
      <c r="C121" s="3" t="s">
        <v>1050</v>
      </c>
      <c r="D121" s="3" t="s">
        <v>168</v>
      </c>
      <c r="E121" s="3" t="s">
        <v>1051</v>
      </c>
      <c r="F121" s="3" t="s">
        <v>1052</v>
      </c>
      <c r="G121" s="3" t="s">
        <v>1053</v>
      </c>
      <c r="H121" s="3" t="s">
        <v>1054</v>
      </c>
      <c r="I121" s="3" t="s">
        <v>53</v>
      </c>
      <c r="J121" s="3" t="s">
        <v>54</v>
      </c>
      <c r="K121" s="3" t="s">
        <v>1055</v>
      </c>
      <c r="L121" s="3" t="s">
        <v>1056</v>
      </c>
      <c r="M121" s="3" t="s">
        <v>1057</v>
      </c>
      <c r="N121" s="3" t="s">
        <v>11</v>
      </c>
      <c r="O121" s="3" t="s">
        <v>951</v>
      </c>
      <c r="P121" s="3" t="s">
        <v>952</v>
      </c>
      <c r="Q121" s="3" t="s">
        <v>1058</v>
      </c>
      <c r="R121" s="3">
        <v>3</v>
      </c>
      <c r="S121" s="3" t="s">
        <v>117</v>
      </c>
      <c r="T121" s="3">
        <v>14</v>
      </c>
      <c r="U121" s="3">
        <v>17</v>
      </c>
      <c r="V121" s="3" t="s">
        <v>1059</v>
      </c>
      <c r="W121" s="3" t="s">
        <v>972</v>
      </c>
      <c r="X121" s="3" t="s">
        <v>1060</v>
      </c>
      <c r="Y121" s="3" t="s">
        <v>65</v>
      </c>
      <c r="Z121" s="3" t="s">
        <v>957</v>
      </c>
      <c r="AA121" s="3" t="s">
        <v>958</v>
      </c>
      <c r="AB121" s="3" t="s">
        <v>68</v>
      </c>
      <c r="AC121" s="3" t="s">
        <v>1061</v>
      </c>
      <c r="AD121" s="3" t="s">
        <v>3783</v>
      </c>
      <c r="AE121" s="3" t="s">
        <v>70</v>
      </c>
      <c r="AF121" s="3" t="s">
        <v>71</v>
      </c>
      <c r="AG121" s="3" t="s">
        <v>1062</v>
      </c>
      <c r="AH121" s="3" t="s">
        <v>1063</v>
      </c>
      <c r="AI121" s="3" t="s">
        <v>74</v>
      </c>
      <c r="AJ121" s="3" t="s">
        <v>75</v>
      </c>
      <c r="AK121" s="3" t="s">
        <v>76</v>
      </c>
      <c r="AL121" s="3"/>
      <c r="AM121" s="3">
        <v>68</v>
      </c>
      <c r="AN121" s="3" t="s">
        <v>1050</v>
      </c>
      <c r="AO121" s="3" t="s">
        <v>3373</v>
      </c>
      <c r="AP121" s="3" t="s">
        <v>3148</v>
      </c>
      <c r="AQ121" s="3" t="s">
        <v>3289</v>
      </c>
      <c r="AR121" s="3" t="s">
        <v>3285</v>
      </c>
      <c r="AS121" s="3" t="s">
        <v>3374</v>
      </c>
      <c r="AT121" s="3" t="s">
        <v>3375</v>
      </c>
      <c r="AU121" s="3"/>
      <c r="AV121" s="3" t="s">
        <v>3146</v>
      </c>
      <c r="AW121" s="3" t="s">
        <v>3147</v>
      </c>
      <c r="AX121" s="3" t="s">
        <v>962</v>
      </c>
      <c r="AY121" s="3" t="s">
        <v>977</v>
      </c>
      <c r="AZ121" s="3" t="s">
        <v>3347</v>
      </c>
      <c r="BA121" s="3" t="s">
        <v>1064</v>
      </c>
      <c r="BB121" s="3" t="s">
        <v>3348</v>
      </c>
      <c r="BC121" s="3" t="s">
        <v>3349</v>
      </c>
      <c r="BD121" s="3" t="s">
        <v>3146</v>
      </c>
      <c r="BE121" s="3" t="s">
        <v>3147</v>
      </c>
      <c r="BF121" s="3" t="s">
        <v>3350</v>
      </c>
      <c r="BG121" s="3" t="s">
        <v>3351</v>
      </c>
      <c r="BH121" s="3" t="s">
        <v>3104</v>
      </c>
      <c r="BI121" s="3" t="s">
        <v>3105</v>
      </c>
      <c r="BJ121" s="3" t="s">
        <v>3106</v>
      </c>
      <c r="BK121" s="3" t="s">
        <v>3107</v>
      </c>
      <c r="BL121" s="3" t="s">
        <v>3108</v>
      </c>
      <c r="BM121" s="3" t="s">
        <v>3109</v>
      </c>
      <c r="BN121" s="3" t="s">
        <v>11</v>
      </c>
      <c r="BO121" s="3" t="s">
        <v>1050</v>
      </c>
      <c r="BQ121" s="46">
        <v>1</v>
      </c>
    </row>
    <row r="122" spans="1:69" ht="60" x14ac:dyDescent="0.25">
      <c r="A122" s="45">
        <v>69</v>
      </c>
      <c r="B122" s="3" t="s">
        <v>11</v>
      </c>
      <c r="C122" s="3" t="s">
        <v>1064</v>
      </c>
      <c r="D122" s="3" t="s">
        <v>168</v>
      </c>
      <c r="E122" s="3" t="s">
        <v>1065</v>
      </c>
      <c r="F122" s="3" t="s">
        <v>1066</v>
      </c>
      <c r="G122" s="3" t="s">
        <v>1067</v>
      </c>
      <c r="H122" s="3" t="s">
        <v>1068</v>
      </c>
      <c r="I122" s="3" t="s">
        <v>53</v>
      </c>
      <c r="J122" s="3" t="s">
        <v>54</v>
      </c>
      <c r="K122" s="3" t="s">
        <v>1069</v>
      </c>
      <c r="L122" s="3" t="s">
        <v>1070</v>
      </c>
      <c r="M122" s="3" t="s">
        <v>1071</v>
      </c>
      <c r="N122" s="3" t="s">
        <v>11</v>
      </c>
      <c r="O122" s="3" t="s">
        <v>951</v>
      </c>
      <c r="P122" s="3" t="s">
        <v>952</v>
      </c>
      <c r="Q122" s="3" t="s">
        <v>1072</v>
      </c>
      <c r="R122" s="3">
        <v>3</v>
      </c>
      <c r="S122" s="3" t="s">
        <v>117</v>
      </c>
      <c r="T122" s="3">
        <v>14</v>
      </c>
      <c r="U122" s="3">
        <v>17</v>
      </c>
      <c r="V122" s="3" t="s">
        <v>1073</v>
      </c>
      <c r="W122" s="3" t="s">
        <v>1074</v>
      </c>
      <c r="X122" s="3" t="s">
        <v>1075</v>
      </c>
      <c r="Y122" s="3" t="s">
        <v>65</v>
      </c>
      <c r="Z122" s="3" t="s">
        <v>957</v>
      </c>
      <c r="AA122" s="3" t="s">
        <v>958</v>
      </c>
      <c r="AB122" s="3" t="s">
        <v>68</v>
      </c>
      <c r="AC122" s="3" t="s">
        <v>1076</v>
      </c>
      <c r="AD122" s="3" t="s">
        <v>3784</v>
      </c>
      <c r="AE122" s="3" t="s">
        <v>70</v>
      </c>
      <c r="AF122" s="3" t="s">
        <v>71</v>
      </c>
      <c r="AG122" s="3" t="s">
        <v>1077</v>
      </c>
      <c r="AH122" s="3" t="s">
        <v>1078</v>
      </c>
      <c r="AI122" s="3" t="s">
        <v>74</v>
      </c>
      <c r="AJ122" s="3" t="s">
        <v>75</v>
      </c>
      <c r="AK122" s="3" t="s">
        <v>76</v>
      </c>
      <c r="AL122" s="3"/>
      <c r="AM122" s="3">
        <v>69</v>
      </c>
      <c r="AN122" s="3" t="s">
        <v>1064</v>
      </c>
      <c r="AO122" s="3" t="s">
        <v>3376</v>
      </c>
      <c r="AP122" s="3" t="s">
        <v>1865</v>
      </c>
      <c r="AQ122" s="3" t="s">
        <v>3377</v>
      </c>
      <c r="AR122" s="3" t="s">
        <v>3378</v>
      </c>
      <c r="AS122" s="3" t="s">
        <v>962</v>
      </c>
      <c r="AT122" s="3" t="s">
        <v>3379</v>
      </c>
      <c r="AU122" s="3" t="s">
        <v>3380</v>
      </c>
      <c r="AV122" s="3" t="s">
        <v>3146</v>
      </c>
      <c r="AW122" s="3" t="s">
        <v>3147</v>
      </c>
      <c r="AX122" s="3" t="s">
        <v>962</v>
      </c>
      <c r="AY122" s="3" t="s">
        <v>977</v>
      </c>
      <c r="AZ122" s="3" t="s">
        <v>3347</v>
      </c>
      <c r="BA122" s="3" t="s">
        <v>1064</v>
      </c>
      <c r="BB122" s="3" t="s">
        <v>3348</v>
      </c>
      <c r="BC122" s="3" t="s">
        <v>3349</v>
      </c>
      <c r="BD122" s="3" t="s">
        <v>3146</v>
      </c>
      <c r="BE122" s="3" t="s">
        <v>3147</v>
      </c>
      <c r="BF122" s="3" t="s">
        <v>3350</v>
      </c>
      <c r="BG122" s="3" t="s">
        <v>3351</v>
      </c>
      <c r="BH122" s="3" t="s">
        <v>3104</v>
      </c>
      <c r="BI122" s="3" t="s">
        <v>3105</v>
      </c>
      <c r="BJ122" s="3" t="s">
        <v>3106</v>
      </c>
      <c r="BK122" s="3" t="s">
        <v>3107</v>
      </c>
      <c r="BL122" s="3" t="s">
        <v>3108</v>
      </c>
      <c r="BM122" s="3" t="s">
        <v>3109</v>
      </c>
      <c r="BN122" s="3" t="s">
        <v>11</v>
      </c>
      <c r="BO122" s="3" t="s">
        <v>1064</v>
      </c>
      <c r="BQ122" s="46">
        <v>1</v>
      </c>
    </row>
    <row r="123" spans="1:69" ht="60" x14ac:dyDescent="0.25">
      <c r="A123" s="45">
        <v>70</v>
      </c>
      <c r="B123" s="3" t="s">
        <v>11</v>
      </c>
      <c r="C123" s="3" t="s">
        <v>1079</v>
      </c>
      <c r="D123" s="3" t="s">
        <v>78</v>
      </c>
      <c r="E123" s="3" t="s">
        <v>1080</v>
      </c>
      <c r="F123" s="3" t="s">
        <v>1081</v>
      </c>
      <c r="G123" s="3" t="s">
        <v>1082</v>
      </c>
      <c r="H123" s="3" t="s">
        <v>1083</v>
      </c>
      <c r="I123" s="3" t="s">
        <v>53</v>
      </c>
      <c r="J123" s="3" t="s">
        <v>54</v>
      </c>
      <c r="K123" s="3" t="s">
        <v>1084</v>
      </c>
      <c r="L123" s="3" t="s">
        <v>1085</v>
      </c>
      <c r="M123" s="3" t="s">
        <v>1086</v>
      </c>
      <c r="N123" s="3" t="s">
        <v>11</v>
      </c>
      <c r="O123" s="3" t="s">
        <v>951</v>
      </c>
      <c r="P123" s="3" t="s">
        <v>952</v>
      </c>
      <c r="Q123" s="3" t="s">
        <v>1087</v>
      </c>
      <c r="R123" s="3">
        <v>2</v>
      </c>
      <c r="S123" s="3" t="s">
        <v>87</v>
      </c>
      <c r="T123" s="3">
        <v>12</v>
      </c>
      <c r="U123" s="3">
        <v>15</v>
      </c>
      <c r="V123" s="3" t="s">
        <v>1088</v>
      </c>
      <c r="W123" s="3" t="s">
        <v>972</v>
      </c>
      <c r="X123" s="3" t="s">
        <v>1089</v>
      </c>
      <c r="Y123" s="3" t="s">
        <v>65</v>
      </c>
      <c r="Z123" s="3" t="s">
        <v>957</v>
      </c>
      <c r="AA123" s="3" t="s">
        <v>958</v>
      </c>
      <c r="AB123" s="3" t="s">
        <v>68</v>
      </c>
      <c r="AC123" s="3" t="s">
        <v>1090</v>
      </c>
      <c r="AD123" s="3" t="s">
        <v>3785</v>
      </c>
      <c r="AE123" s="3" t="s">
        <v>70</v>
      </c>
      <c r="AF123" s="3" t="s">
        <v>71</v>
      </c>
      <c r="AG123" s="3" t="s">
        <v>1091</v>
      </c>
      <c r="AH123" s="3" t="s">
        <v>1092</v>
      </c>
      <c r="AI123" s="3" t="s">
        <v>74</v>
      </c>
      <c r="AJ123" s="3" t="s">
        <v>75</v>
      </c>
      <c r="AK123" s="3" t="s">
        <v>76</v>
      </c>
      <c r="AL123" s="3"/>
      <c r="AM123" s="3">
        <v>70</v>
      </c>
      <c r="AN123" s="3" t="s">
        <v>1079</v>
      </c>
      <c r="AO123" s="3" t="s">
        <v>3290</v>
      </c>
      <c r="AP123" s="3" t="s">
        <v>2781</v>
      </c>
      <c r="AQ123" s="3" t="s">
        <v>3332</v>
      </c>
      <c r="AR123" s="3" t="s">
        <v>3381</v>
      </c>
      <c r="AS123" s="3"/>
      <c r="AT123" s="3"/>
      <c r="AU123" s="3"/>
      <c r="AV123" s="3" t="s">
        <v>3146</v>
      </c>
      <c r="AW123" s="3" t="s">
        <v>3147</v>
      </c>
      <c r="AX123" s="3" t="s">
        <v>962</v>
      </c>
      <c r="AY123" s="3" t="s">
        <v>977</v>
      </c>
      <c r="AZ123" s="3" t="s">
        <v>3347</v>
      </c>
      <c r="BA123" s="3" t="s">
        <v>1064</v>
      </c>
      <c r="BB123" s="3" t="s">
        <v>3348</v>
      </c>
      <c r="BC123" s="3" t="s">
        <v>3349</v>
      </c>
      <c r="BD123" s="3" t="s">
        <v>3146</v>
      </c>
      <c r="BE123" s="3" t="s">
        <v>3147</v>
      </c>
      <c r="BF123" s="3" t="s">
        <v>3350</v>
      </c>
      <c r="BG123" s="3" t="s">
        <v>3351</v>
      </c>
      <c r="BH123" s="3" t="s">
        <v>3104</v>
      </c>
      <c r="BI123" s="3" t="s">
        <v>3105</v>
      </c>
      <c r="BJ123" s="3" t="s">
        <v>3106</v>
      </c>
      <c r="BK123" s="3" t="s">
        <v>3107</v>
      </c>
      <c r="BL123" s="3" t="s">
        <v>3108</v>
      </c>
      <c r="BM123" s="3" t="s">
        <v>3109</v>
      </c>
      <c r="BN123" s="3" t="s">
        <v>11</v>
      </c>
      <c r="BO123" s="3" t="s">
        <v>1079</v>
      </c>
      <c r="BQ123" s="46">
        <v>1</v>
      </c>
    </row>
    <row r="124" spans="1:69" ht="60" x14ac:dyDescent="0.25">
      <c r="A124" s="45">
        <v>71</v>
      </c>
      <c r="B124" s="3" t="s">
        <v>11</v>
      </c>
      <c r="C124" s="3" t="s">
        <v>1093</v>
      </c>
      <c r="D124" s="3" t="s">
        <v>78</v>
      </c>
      <c r="E124" s="3" t="s">
        <v>1094</v>
      </c>
      <c r="F124" s="3" t="s">
        <v>1095</v>
      </c>
      <c r="G124" s="3" t="s">
        <v>1096</v>
      </c>
      <c r="H124" s="3" t="s">
        <v>1097</v>
      </c>
      <c r="I124" s="3" t="s">
        <v>53</v>
      </c>
      <c r="J124" s="3" t="s">
        <v>54</v>
      </c>
      <c r="K124" s="3" t="s">
        <v>1098</v>
      </c>
      <c r="L124" s="3" t="s">
        <v>1099</v>
      </c>
      <c r="M124" s="3" t="s">
        <v>1100</v>
      </c>
      <c r="N124" s="3" t="s">
        <v>11</v>
      </c>
      <c r="O124" s="3" t="s">
        <v>951</v>
      </c>
      <c r="P124" s="3" t="s">
        <v>952</v>
      </c>
      <c r="Q124" s="3" t="s">
        <v>1101</v>
      </c>
      <c r="R124" s="3">
        <v>2</v>
      </c>
      <c r="S124" s="3" t="s">
        <v>87</v>
      </c>
      <c r="T124" s="3">
        <v>12</v>
      </c>
      <c r="U124" s="3">
        <v>15</v>
      </c>
      <c r="V124" s="3" t="s">
        <v>1102</v>
      </c>
      <c r="W124" s="3" t="s">
        <v>972</v>
      </c>
      <c r="X124" s="3" t="s">
        <v>1103</v>
      </c>
      <c r="Y124" s="3" t="s">
        <v>65</v>
      </c>
      <c r="Z124" s="3" t="s">
        <v>957</v>
      </c>
      <c r="AA124" s="3" t="s">
        <v>958</v>
      </c>
      <c r="AB124" s="3" t="s">
        <v>68</v>
      </c>
      <c r="AC124" s="3" t="s">
        <v>1104</v>
      </c>
      <c r="AD124" s="3" t="s">
        <v>3786</v>
      </c>
      <c r="AE124" s="3" t="s">
        <v>70</v>
      </c>
      <c r="AF124" s="3" t="s">
        <v>71</v>
      </c>
      <c r="AG124" s="3" t="s">
        <v>1105</v>
      </c>
      <c r="AH124" s="3" t="s">
        <v>1106</v>
      </c>
      <c r="AI124" s="3" t="s">
        <v>74</v>
      </c>
      <c r="AJ124" s="3" t="s">
        <v>75</v>
      </c>
      <c r="AK124" s="3" t="s">
        <v>76</v>
      </c>
      <c r="AL124" s="3"/>
      <c r="AM124" s="3">
        <v>71</v>
      </c>
      <c r="AN124" s="3" t="s">
        <v>1093</v>
      </c>
      <c r="AO124" s="3" t="s">
        <v>3382</v>
      </c>
      <c r="AP124" s="3" t="s">
        <v>3383</v>
      </c>
      <c r="AQ124" s="3" t="s">
        <v>3384</v>
      </c>
      <c r="AR124" s="3" t="s">
        <v>962</v>
      </c>
      <c r="AS124" s="3" t="s">
        <v>3385</v>
      </c>
      <c r="AT124" s="3" t="s">
        <v>3386</v>
      </c>
      <c r="AU124" s="3" t="s">
        <v>3252</v>
      </c>
      <c r="AV124" s="3" t="s">
        <v>3146</v>
      </c>
      <c r="AW124" s="3" t="s">
        <v>3147</v>
      </c>
      <c r="AX124" s="3" t="s">
        <v>962</v>
      </c>
      <c r="AY124" s="3" t="s">
        <v>977</v>
      </c>
      <c r="AZ124" s="3" t="s">
        <v>3347</v>
      </c>
      <c r="BA124" s="3" t="s">
        <v>1064</v>
      </c>
      <c r="BB124" s="3" t="s">
        <v>3348</v>
      </c>
      <c r="BC124" s="3" t="s">
        <v>3349</v>
      </c>
      <c r="BD124" s="3" t="s">
        <v>3146</v>
      </c>
      <c r="BE124" s="3" t="s">
        <v>3147</v>
      </c>
      <c r="BF124" s="3" t="s">
        <v>3350</v>
      </c>
      <c r="BG124" s="3" t="s">
        <v>3351</v>
      </c>
      <c r="BH124" s="3" t="s">
        <v>3104</v>
      </c>
      <c r="BI124" s="3" t="s">
        <v>3105</v>
      </c>
      <c r="BJ124" s="3" t="s">
        <v>3106</v>
      </c>
      <c r="BK124" s="3" t="s">
        <v>3107</v>
      </c>
      <c r="BL124" s="3" t="s">
        <v>3108</v>
      </c>
      <c r="BM124" s="3" t="s">
        <v>3109</v>
      </c>
      <c r="BN124" s="3" t="s">
        <v>11</v>
      </c>
      <c r="BO124" s="3" t="s">
        <v>1093</v>
      </c>
      <c r="BQ124" s="46">
        <v>1</v>
      </c>
    </row>
    <row r="125" spans="1:69" ht="60" x14ac:dyDescent="0.25">
      <c r="A125" s="45">
        <v>72</v>
      </c>
      <c r="B125" s="3" t="s">
        <v>11</v>
      </c>
      <c r="C125" s="3" t="s">
        <v>1107</v>
      </c>
      <c r="D125" s="3" t="s">
        <v>168</v>
      </c>
      <c r="E125" s="3" t="s">
        <v>1108</v>
      </c>
      <c r="F125" s="3" t="s">
        <v>1109</v>
      </c>
      <c r="G125" s="3" t="s">
        <v>1110</v>
      </c>
      <c r="H125" s="3" t="s">
        <v>1111</v>
      </c>
      <c r="I125" s="3" t="s">
        <v>53</v>
      </c>
      <c r="J125" s="3" t="s">
        <v>54</v>
      </c>
      <c r="K125" s="3" t="s">
        <v>1112</v>
      </c>
      <c r="L125" s="3" t="s">
        <v>1113</v>
      </c>
      <c r="M125" s="3" t="s">
        <v>1114</v>
      </c>
      <c r="N125" s="3" t="s">
        <v>11</v>
      </c>
      <c r="O125" s="3" t="s">
        <v>951</v>
      </c>
      <c r="P125" s="3" t="s">
        <v>952</v>
      </c>
      <c r="Q125" s="3" t="s">
        <v>1115</v>
      </c>
      <c r="R125" s="3">
        <v>3</v>
      </c>
      <c r="S125" s="3" t="s">
        <v>117</v>
      </c>
      <c r="T125" s="3">
        <v>14</v>
      </c>
      <c r="U125" s="3">
        <v>17</v>
      </c>
      <c r="V125" s="3" t="s">
        <v>1116</v>
      </c>
      <c r="W125" s="3" t="s">
        <v>972</v>
      </c>
      <c r="X125" s="3" t="s">
        <v>1117</v>
      </c>
      <c r="Y125" s="3" t="s">
        <v>65</v>
      </c>
      <c r="Z125" s="3" t="s">
        <v>957</v>
      </c>
      <c r="AA125" s="3" t="s">
        <v>958</v>
      </c>
      <c r="AB125" s="3" t="s">
        <v>68</v>
      </c>
      <c r="AC125" s="3" t="s">
        <v>1118</v>
      </c>
      <c r="AD125" s="3" t="s">
        <v>3787</v>
      </c>
      <c r="AE125" s="3" t="s">
        <v>70</v>
      </c>
      <c r="AF125" s="3" t="s">
        <v>71</v>
      </c>
      <c r="AG125" s="3" t="s">
        <v>1119</v>
      </c>
      <c r="AH125" s="3" t="s">
        <v>1120</v>
      </c>
      <c r="AI125" s="3" t="s">
        <v>74</v>
      </c>
      <c r="AJ125" s="3" t="s">
        <v>75</v>
      </c>
      <c r="AK125" s="3" t="s">
        <v>76</v>
      </c>
      <c r="AL125" s="3"/>
      <c r="AM125" s="3">
        <v>72</v>
      </c>
      <c r="AN125" s="3" t="s">
        <v>1107</v>
      </c>
      <c r="AO125" s="3" t="s">
        <v>3387</v>
      </c>
      <c r="AP125" s="3" t="s">
        <v>3388</v>
      </c>
      <c r="AQ125" s="3" t="s">
        <v>3379</v>
      </c>
      <c r="AR125" s="3" t="s">
        <v>3389</v>
      </c>
      <c r="AS125" s="3" t="s">
        <v>3148</v>
      </c>
      <c r="AT125" s="3" t="s">
        <v>3390</v>
      </c>
      <c r="AU125" s="3"/>
      <c r="AV125" s="3" t="s">
        <v>3146</v>
      </c>
      <c r="AW125" s="3" t="s">
        <v>3147</v>
      </c>
      <c r="AX125" s="3" t="s">
        <v>962</v>
      </c>
      <c r="AY125" s="3" t="s">
        <v>977</v>
      </c>
      <c r="AZ125" s="3" t="s">
        <v>3347</v>
      </c>
      <c r="BA125" s="3" t="s">
        <v>1064</v>
      </c>
      <c r="BB125" s="3" t="s">
        <v>3348</v>
      </c>
      <c r="BC125" s="3" t="s">
        <v>3349</v>
      </c>
      <c r="BD125" s="3" t="s">
        <v>3146</v>
      </c>
      <c r="BE125" s="3" t="s">
        <v>3147</v>
      </c>
      <c r="BF125" s="3" t="s">
        <v>3350</v>
      </c>
      <c r="BG125" s="3" t="s">
        <v>3351</v>
      </c>
      <c r="BH125" s="3" t="s">
        <v>3104</v>
      </c>
      <c r="BI125" s="3" t="s">
        <v>3105</v>
      </c>
      <c r="BJ125" s="3" t="s">
        <v>3106</v>
      </c>
      <c r="BK125" s="3" t="s">
        <v>3107</v>
      </c>
      <c r="BL125" s="3" t="s">
        <v>3108</v>
      </c>
      <c r="BM125" s="3" t="s">
        <v>3109</v>
      </c>
      <c r="BN125" s="3" t="s">
        <v>11</v>
      </c>
      <c r="BO125" s="3" t="s">
        <v>1107</v>
      </c>
      <c r="BQ125" s="46">
        <v>1</v>
      </c>
    </row>
    <row r="126" spans="1:69" ht="60" x14ac:dyDescent="0.25">
      <c r="A126" s="45">
        <v>73</v>
      </c>
      <c r="B126" s="3" t="s">
        <v>11</v>
      </c>
      <c r="C126" s="3" t="s">
        <v>1121</v>
      </c>
      <c r="D126" s="3" t="s">
        <v>78</v>
      </c>
      <c r="E126" s="3" t="s">
        <v>1122</v>
      </c>
      <c r="F126" s="3" t="s">
        <v>1123</v>
      </c>
      <c r="G126" s="3" t="s">
        <v>1124</v>
      </c>
      <c r="H126" s="3" t="s">
        <v>1125</v>
      </c>
      <c r="I126" s="3" t="s">
        <v>53</v>
      </c>
      <c r="J126" s="3" t="s">
        <v>54</v>
      </c>
      <c r="K126" s="3" t="s">
        <v>1126</v>
      </c>
      <c r="L126" s="3" t="s">
        <v>1127</v>
      </c>
      <c r="M126" s="3" t="s">
        <v>1128</v>
      </c>
      <c r="N126" s="3" t="s">
        <v>11</v>
      </c>
      <c r="O126" s="3" t="s">
        <v>951</v>
      </c>
      <c r="P126" s="3" t="s">
        <v>952</v>
      </c>
      <c r="Q126" s="3" t="s">
        <v>1129</v>
      </c>
      <c r="R126" s="3">
        <v>2</v>
      </c>
      <c r="S126" s="3" t="s">
        <v>87</v>
      </c>
      <c r="T126" s="3">
        <v>12</v>
      </c>
      <c r="U126" s="3">
        <v>15</v>
      </c>
      <c r="V126" s="3" t="s">
        <v>1130</v>
      </c>
      <c r="W126" s="3" t="s">
        <v>972</v>
      </c>
      <c r="X126" s="3" t="s">
        <v>1131</v>
      </c>
      <c r="Y126" s="3" t="s">
        <v>65</v>
      </c>
      <c r="Z126" s="3" t="s">
        <v>957</v>
      </c>
      <c r="AA126" s="3" t="s">
        <v>958</v>
      </c>
      <c r="AB126" s="3" t="s">
        <v>68</v>
      </c>
      <c r="AC126" s="3" t="s">
        <v>1132</v>
      </c>
      <c r="AD126" s="3" t="s">
        <v>3788</v>
      </c>
      <c r="AE126" s="3" t="s">
        <v>70</v>
      </c>
      <c r="AF126" s="3" t="s">
        <v>71</v>
      </c>
      <c r="AG126" s="3" t="s">
        <v>1133</v>
      </c>
      <c r="AH126" s="3" t="s">
        <v>1134</v>
      </c>
      <c r="AI126" s="3" t="s">
        <v>74</v>
      </c>
      <c r="AJ126" s="3" t="s">
        <v>75</v>
      </c>
      <c r="AK126" s="3" t="s">
        <v>76</v>
      </c>
      <c r="AL126" s="3"/>
      <c r="AM126" s="3">
        <v>73</v>
      </c>
      <c r="AN126" s="3" t="s">
        <v>1121</v>
      </c>
      <c r="AO126" s="3" t="s">
        <v>3391</v>
      </c>
      <c r="AP126" s="3" t="s">
        <v>3392</v>
      </c>
      <c r="AQ126" s="3" t="s">
        <v>3352</v>
      </c>
      <c r="AR126" s="3" t="s">
        <v>3393</v>
      </c>
      <c r="AS126" s="3" t="s">
        <v>3394</v>
      </c>
      <c r="AT126" s="3" t="s">
        <v>962</v>
      </c>
      <c r="AU126" s="3" t="s">
        <v>3395</v>
      </c>
      <c r="AV126" s="3" t="s">
        <v>3146</v>
      </c>
      <c r="AW126" s="3" t="s">
        <v>3147</v>
      </c>
      <c r="AX126" s="3" t="s">
        <v>962</v>
      </c>
      <c r="AY126" s="3" t="s">
        <v>977</v>
      </c>
      <c r="AZ126" s="3" t="s">
        <v>3347</v>
      </c>
      <c r="BA126" s="3" t="s">
        <v>1064</v>
      </c>
      <c r="BB126" s="3" t="s">
        <v>3348</v>
      </c>
      <c r="BC126" s="3" t="s">
        <v>3349</v>
      </c>
      <c r="BD126" s="3" t="s">
        <v>3146</v>
      </c>
      <c r="BE126" s="3" t="s">
        <v>3147</v>
      </c>
      <c r="BF126" s="3" t="s">
        <v>3350</v>
      </c>
      <c r="BG126" s="3" t="s">
        <v>3351</v>
      </c>
      <c r="BH126" s="3" t="s">
        <v>3104</v>
      </c>
      <c r="BI126" s="3" t="s">
        <v>3105</v>
      </c>
      <c r="BJ126" s="3" t="s">
        <v>3106</v>
      </c>
      <c r="BK126" s="3" t="s">
        <v>3107</v>
      </c>
      <c r="BL126" s="3" t="s">
        <v>3108</v>
      </c>
      <c r="BM126" s="3" t="s">
        <v>3109</v>
      </c>
      <c r="BN126" s="3" t="s">
        <v>11</v>
      </c>
      <c r="BO126" s="3" t="s">
        <v>1121</v>
      </c>
      <c r="BQ126" s="46">
        <v>1</v>
      </c>
    </row>
    <row r="127" spans="1:69" ht="60" x14ac:dyDescent="0.25">
      <c r="A127" s="45">
        <v>74</v>
      </c>
      <c r="B127" s="3" t="s">
        <v>11</v>
      </c>
      <c r="C127" s="3" t="s">
        <v>1135</v>
      </c>
      <c r="D127" s="3" t="s">
        <v>78</v>
      </c>
      <c r="E127" s="3" t="s">
        <v>1136</v>
      </c>
      <c r="F127" s="3" t="s">
        <v>1137</v>
      </c>
      <c r="G127" s="3" t="s">
        <v>1138</v>
      </c>
      <c r="H127" s="3" t="s">
        <v>1139</v>
      </c>
      <c r="I127" s="3" t="s">
        <v>53</v>
      </c>
      <c r="J127" s="3" t="s">
        <v>54</v>
      </c>
      <c r="K127" s="3" t="s">
        <v>1140</v>
      </c>
      <c r="L127" s="3" t="s">
        <v>1141</v>
      </c>
      <c r="M127" s="3" t="s">
        <v>1142</v>
      </c>
      <c r="N127" s="3" t="s">
        <v>11</v>
      </c>
      <c r="O127" s="3" t="s">
        <v>951</v>
      </c>
      <c r="P127" s="3" t="s">
        <v>952</v>
      </c>
      <c r="Q127" s="3" t="s">
        <v>1143</v>
      </c>
      <c r="R127" s="3">
        <v>2</v>
      </c>
      <c r="S127" s="3" t="s">
        <v>87</v>
      </c>
      <c r="T127" s="3">
        <v>12</v>
      </c>
      <c r="U127" s="3">
        <v>15</v>
      </c>
      <c r="V127" s="3" t="s">
        <v>1144</v>
      </c>
      <c r="W127" s="3" t="s">
        <v>1145</v>
      </c>
      <c r="X127" s="3" t="s">
        <v>1146</v>
      </c>
      <c r="Y127" s="3" t="s">
        <v>65</v>
      </c>
      <c r="Z127" s="3" t="s">
        <v>957</v>
      </c>
      <c r="AA127" s="3" t="s">
        <v>958</v>
      </c>
      <c r="AB127" s="3" t="s">
        <v>68</v>
      </c>
      <c r="AC127" s="3" t="s">
        <v>1147</v>
      </c>
      <c r="AD127" s="3" t="s">
        <v>3789</v>
      </c>
      <c r="AE127" s="3" t="s">
        <v>70</v>
      </c>
      <c r="AF127" s="3" t="s">
        <v>71</v>
      </c>
      <c r="AG127" s="3" t="s">
        <v>1148</v>
      </c>
      <c r="AH127" s="3" t="s">
        <v>1149</v>
      </c>
      <c r="AI127" s="3" t="s">
        <v>74</v>
      </c>
      <c r="AJ127" s="3" t="s">
        <v>75</v>
      </c>
      <c r="AK127" s="3" t="s">
        <v>76</v>
      </c>
      <c r="AL127" s="3"/>
      <c r="AM127" s="3">
        <v>74</v>
      </c>
      <c r="AN127" s="3" t="s">
        <v>1135</v>
      </c>
      <c r="AO127" s="3" t="s">
        <v>3396</v>
      </c>
      <c r="AP127" s="3" t="s">
        <v>3328</v>
      </c>
      <c r="AQ127" s="3" t="s">
        <v>3329</v>
      </c>
      <c r="AR127" s="3" t="s">
        <v>3256</v>
      </c>
      <c r="AS127" s="3"/>
      <c r="AT127" s="3"/>
      <c r="AU127" s="3"/>
      <c r="AV127" s="3" t="s">
        <v>3146</v>
      </c>
      <c r="AW127" s="3" t="s">
        <v>3147</v>
      </c>
      <c r="AX127" s="3" t="s">
        <v>962</v>
      </c>
      <c r="AY127" s="3" t="s">
        <v>977</v>
      </c>
      <c r="AZ127" s="3" t="s">
        <v>3347</v>
      </c>
      <c r="BA127" s="3" t="s">
        <v>1064</v>
      </c>
      <c r="BB127" s="3" t="s">
        <v>3348</v>
      </c>
      <c r="BC127" s="3" t="s">
        <v>3349</v>
      </c>
      <c r="BD127" s="3" t="s">
        <v>3146</v>
      </c>
      <c r="BE127" s="3" t="s">
        <v>3147</v>
      </c>
      <c r="BF127" s="3" t="s">
        <v>3350</v>
      </c>
      <c r="BG127" s="3" t="s">
        <v>3351</v>
      </c>
      <c r="BH127" s="3" t="s">
        <v>3104</v>
      </c>
      <c r="BI127" s="3" t="s">
        <v>3105</v>
      </c>
      <c r="BJ127" s="3" t="s">
        <v>3106</v>
      </c>
      <c r="BK127" s="3" t="s">
        <v>3107</v>
      </c>
      <c r="BL127" s="3" t="s">
        <v>3108</v>
      </c>
      <c r="BM127" s="3" t="s">
        <v>3109</v>
      </c>
      <c r="BN127" s="3" t="s">
        <v>11</v>
      </c>
      <c r="BO127" s="3" t="s">
        <v>1135</v>
      </c>
      <c r="BQ127" s="46">
        <v>1</v>
      </c>
    </row>
    <row r="128" spans="1:69" ht="60" x14ac:dyDescent="0.25">
      <c r="A128" s="45">
        <v>75</v>
      </c>
      <c r="B128" s="3" t="s">
        <v>11</v>
      </c>
      <c r="C128" s="3" t="s">
        <v>1150</v>
      </c>
      <c r="D128" s="3" t="s">
        <v>78</v>
      </c>
      <c r="E128" s="3" t="s">
        <v>1151</v>
      </c>
      <c r="F128" s="3" t="s">
        <v>1152</v>
      </c>
      <c r="G128" s="3" t="s">
        <v>1153</v>
      </c>
      <c r="H128" s="3" t="s">
        <v>1154</v>
      </c>
      <c r="I128" s="3" t="s">
        <v>53</v>
      </c>
      <c r="J128" s="3" t="s">
        <v>54</v>
      </c>
      <c r="K128" s="3" t="s">
        <v>1155</v>
      </c>
      <c r="L128" s="3" t="s">
        <v>1156</v>
      </c>
      <c r="M128" s="3" t="s">
        <v>1157</v>
      </c>
      <c r="N128" s="3" t="s">
        <v>11</v>
      </c>
      <c r="O128" s="3" t="s">
        <v>951</v>
      </c>
      <c r="P128" s="3" t="s">
        <v>952</v>
      </c>
      <c r="Q128" s="3" t="s">
        <v>1158</v>
      </c>
      <c r="R128" s="3">
        <v>2</v>
      </c>
      <c r="S128" s="3" t="s">
        <v>87</v>
      </c>
      <c r="T128" s="3">
        <v>12</v>
      </c>
      <c r="U128" s="3">
        <v>15</v>
      </c>
      <c r="V128" s="3" t="s">
        <v>1159</v>
      </c>
      <c r="W128" s="3" t="s">
        <v>1145</v>
      </c>
      <c r="X128" s="3" t="s">
        <v>1160</v>
      </c>
      <c r="Y128" s="3" t="s">
        <v>65</v>
      </c>
      <c r="Z128" s="3" t="s">
        <v>957</v>
      </c>
      <c r="AA128" s="3" t="s">
        <v>958</v>
      </c>
      <c r="AB128" s="3" t="s">
        <v>68</v>
      </c>
      <c r="AC128" s="3" t="s">
        <v>1161</v>
      </c>
      <c r="AD128" s="3" t="s">
        <v>3790</v>
      </c>
      <c r="AE128" s="3" t="s">
        <v>70</v>
      </c>
      <c r="AF128" s="3" t="s">
        <v>71</v>
      </c>
      <c r="AG128" s="3" t="s">
        <v>1162</v>
      </c>
      <c r="AH128" s="3" t="s">
        <v>1163</v>
      </c>
      <c r="AI128" s="3" t="s">
        <v>74</v>
      </c>
      <c r="AJ128" s="3" t="s">
        <v>75</v>
      </c>
      <c r="AK128" s="3" t="s">
        <v>76</v>
      </c>
      <c r="AL128" s="3"/>
      <c r="AM128" s="3">
        <v>75</v>
      </c>
      <c r="AN128" s="3" t="s">
        <v>1150</v>
      </c>
      <c r="AO128" s="3" t="s">
        <v>3294</v>
      </c>
      <c r="AP128" s="3" t="s">
        <v>3293</v>
      </c>
      <c r="AQ128" s="3" t="s">
        <v>3397</v>
      </c>
      <c r="AR128" s="3" t="s">
        <v>3256</v>
      </c>
      <c r="AS128" s="3" t="s">
        <v>3398</v>
      </c>
      <c r="AT128" s="3"/>
      <c r="AU128" s="3"/>
      <c r="AV128" s="3" t="s">
        <v>3146</v>
      </c>
      <c r="AW128" s="3" t="s">
        <v>3147</v>
      </c>
      <c r="AX128" s="3" t="s">
        <v>962</v>
      </c>
      <c r="AY128" s="3" t="s">
        <v>977</v>
      </c>
      <c r="AZ128" s="3" t="s">
        <v>3347</v>
      </c>
      <c r="BA128" s="3" t="s">
        <v>1064</v>
      </c>
      <c r="BB128" s="3" t="s">
        <v>3348</v>
      </c>
      <c r="BC128" s="3" t="s">
        <v>3349</v>
      </c>
      <c r="BD128" s="3" t="s">
        <v>3146</v>
      </c>
      <c r="BE128" s="3" t="s">
        <v>3147</v>
      </c>
      <c r="BF128" s="3" t="s">
        <v>3350</v>
      </c>
      <c r="BG128" s="3" t="s">
        <v>3351</v>
      </c>
      <c r="BH128" s="3" t="s">
        <v>3104</v>
      </c>
      <c r="BI128" s="3" t="s">
        <v>3105</v>
      </c>
      <c r="BJ128" s="3" t="s">
        <v>3106</v>
      </c>
      <c r="BK128" s="3" t="s">
        <v>3107</v>
      </c>
      <c r="BL128" s="3" t="s">
        <v>3108</v>
      </c>
      <c r="BM128" s="3" t="s">
        <v>3109</v>
      </c>
      <c r="BN128" s="3" t="s">
        <v>11</v>
      </c>
      <c r="BO128" s="3" t="s">
        <v>1150</v>
      </c>
      <c r="BQ128" s="46">
        <v>1</v>
      </c>
    </row>
    <row r="129" spans="1:69" ht="60" x14ac:dyDescent="0.25">
      <c r="A129" s="45">
        <v>76</v>
      </c>
      <c r="B129" s="3" t="s">
        <v>11</v>
      </c>
      <c r="C129" s="3" t="s">
        <v>1164</v>
      </c>
      <c r="D129" s="3" t="s">
        <v>78</v>
      </c>
      <c r="E129" s="3" t="s">
        <v>1165</v>
      </c>
      <c r="F129" s="3" t="s">
        <v>1166</v>
      </c>
      <c r="G129" s="3" t="s">
        <v>1167</v>
      </c>
      <c r="H129" s="3" t="s">
        <v>1168</v>
      </c>
      <c r="I129" s="3" t="s">
        <v>53</v>
      </c>
      <c r="J129" s="3" t="s">
        <v>54</v>
      </c>
      <c r="K129" s="3" t="s">
        <v>1169</v>
      </c>
      <c r="L129" s="3" t="s">
        <v>1170</v>
      </c>
      <c r="M129" s="3" t="s">
        <v>1171</v>
      </c>
      <c r="N129" s="3" t="s">
        <v>11</v>
      </c>
      <c r="O129" s="3" t="s">
        <v>951</v>
      </c>
      <c r="P129" s="3" t="s">
        <v>952</v>
      </c>
      <c r="Q129" s="3" t="s">
        <v>1172</v>
      </c>
      <c r="R129" s="3">
        <v>2</v>
      </c>
      <c r="S129" s="3" t="s">
        <v>87</v>
      </c>
      <c r="T129" s="3">
        <v>12</v>
      </c>
      <c r="U129" s="3">
        <v>15</v>
      </c>
      <c r="V129" s="3" t="s">
        <v>1173</v>
      </c>
      <c r="W129" s="3" t="s">
        <v>1145</v>
      </c>
      <c r="X129" s="3" t="s">
        <v>1174</v>
      </c>
      <c r="Y129" s="3" t="s">
        <v>65</v>
      </c>
      <c r="Z129" s="3" t="s">
        <v>957</v>
      </c>
      <c r="AA129" s="3" t="s">
        <v>958</v>
      </c>
      <c r="AB129" s="3" t="s">
        <v>68</v>
      </c>
      <c r="AC129" s="3" t="s">
        <v>1175</v>
      </c>
      <c r="AD129" s="3" t="s">
        <v>3791</v>
      </c>
      <c r="AE129" s="3" t="s">
        <v>70</v>
      </c>
      <c r="AF129" s="3" t="s">
        <v>71</v>
      </c>
      <c r="AG129" s="3" t="s">
        <v>1176</v>
      </c>
      <c r="AH129" s="3" t="s">
        <v>1177</v>
      </c>
      <c r="AI129" s="3" t="s">
        <v>74</v>
      </c>
      <c r="AJ129" s="3" t="s">
        <v>75</v>
      </c>
      <c r="AK129" s="3" t="s">
        <v>76</v>
      </c>
      <c r="AL129" s="3"/>
      <c r="AM129" s="3">
        <v>76</v>
      </c>
      <c r="AN129" s="3" t="s">
        <v>1164</v>
      </c>
      <c r="AO129" s="3" t="s">
        <v>3399</v>
      </c>
      <c r="AP129" s="3" t="s">
        <v>3400</v>
      </c>
      <c r="AQ129" s="3" t="s">
        <v>3285</v>
      </c>
      <c r="AR129" s="3" t="s">
        <v>3401</v>
      </c>
      <c r="AS129" s="3" t="s">
        <v>3385</v>
      </c>
      <c r="AT129" s="3" t="s">
        <v>3386</v>
      </c>
      <c r="AU129" s="3" t="s">
        <v>3395</v>
      </c>
      <c r="AV129" s="3" t="s">
        <v>3146</v>
      </c>
      <c r="AW129" s="3" t="s">
        <v>3147</v>
      </c>
      <c r="AX129" s="3" t="s">
        <v>962</v>
      </c>
      <c r="AY129" s="3" t="s">
        <v>977</v>
      </c>
      <c r="AZ129" s="3" t="s">
        <v>3347</v>
      </c>
      <c r="BA129" s="3" t="s">
        <v>1064</v>
      </c>
      <c r="BB129" s="3" t="s">
        <v>3348</v>
      </c>
      <c r="BC129" s="3" t="s">
        <v>3349</v>
      </c>
      <c r="BD129" s="3" t="s">
        <v>3146</v>
      </c>
      <c r="BE129" s="3" t="s">
        <v>3147</v>
      </c>
      <c r="BF129" s="3" t="s">
        <v>3350</v>
      </c>
      <c r="BG129" s="3" t="s">
        <v>3351</v>
      </c>
      <c r="BH129" s="3" t="s">
        <v>3104</v>
      </c>
      <c r="BI129" s="3" t="s">
        <v>3105</v>
      </c>
      <c r="BJ129" s="3" t="s">
        <v>3106</v>
      </c>
      <c r="BK129" s="3" t="s">
        <v>3107</v>
      </c>
      <c r="BL129" s="3" t="s">
        <v>3108</v>
      </c>
      <c r="BM129" s="3" t="s">
        <v>3109</v>
      </c>
      <c r="BN129" s="3" t="s">
        <v>11</v>
      </c>
      <c r="BO129" s="3" t="s">
        <v>1164</v>
      </c>
      <c r="BQ129" s="46">
        <v>1</v>
      </c>
    </row>
    <row r="130" spans="1:69" ht="60" x14ac:dyDescent="0.25">
      <c r="A130" s="45">
        <v>77</v>
      </c>
      <c r="B130" s="3" t="s">
        <v>11</v>
      </c>
      <c r="C130" s="3" t="s">
        <v>1178</v>
      </c>
      <c r="D130" s="3" t="s">
        <v>78</v>
      </c>
      <c r="E130" s="3" t="s">
        <v>1179</v>
      </c>
      <c r="F130" s="3" t="s">
        <v>1180</v>
      </c>
      <c r="G130" s="3" t="s">
        <v>1181</v>
      </c>
      <c r="H130" s="3" t="s">
        <v>1182</v>
      </c>
      <c r="I130" s="3" t="s">
        <v>53</v>
      </c>
      <c r="J130" s="3" t="s">
        <v>54</v>
      </c>
      <c r="K130" s="3" t="s">
        <v>1183</v>
      </c>
      <c r="L130" s="3" t="s">
        <v>1184</v>
      </c>
      <c r="M130" s="3" t="s">
        <v>1185</v>
      </c>
      <c r="N130" s="3" t="s">
        <v>11</v>
      </c>
      <c r="O130" s="3" t="s">
        <v>951</v>
      </c>
      <c r="P130" s="3" t="s">
        <v>952</v>
      </c>
      <c r="Q130" s="3" t="s">
        <v>1186</v>
      </c>
      <c r="R130" s="3">
        <v>2</v>
      </c>
      <c r="S130" s="3" t="s">
        <v>87</v>
      </c>
      <c r="T130" s="3">
        <v>12</v>
      </c>
      <c r="U130" s="3">
        <v>15</v>
      </c>
      <c r="V130" s="3" t="s">
        <v>1187</v>
      </c>
      <c r="W130" s="3" t="s">
        <v>1145</v>
      </c>
      <c r="X130" s="3" t="s">
        <v>1188</v>
      </c>
      <c r="Y130" s="3" t="s">
        <v>65</v>
      </c>
      <c r="Z130" s="3" t="s">
        <v>957</v>
      </c>
      <c r="AA130" s="3" t="s">
        <v>958</v>
      </c>
      <c r="AB130" s="3" t="s">
        <v>68</v>
      </c>
      <c r="AC130" s="3" t="s">
        <v>1189</v>
      </c>
      <c r="AD130" s="3" t="s">
        <v>3792</v>
      </c>
      <c r="AE130" s="3" t="s">
        <v>70</v>
      </c>
      <c r="AF130" s="3" t="s">
        <v>71</v>
      </c>
      <c r="AG130" s="3" t="s">
        <v>1190</v>
      </c>
      <c r="AH130" s="3" t="s">
        <v>1191</v>
      </c>
      <c r="AI130" s="3" t="s">
        <v>74</v>
      </c>
      <c r="AJ130" s="3" t="s">
        <v>75</v>
      </c>
      <c r="AK130" s="3" t="s">
        <v>76</v>
      </c>
      <c r="AL130" s="3"/>
      <c r="AM130" s="3">
        <v>77</v>
      </c>
      <c r="AN130" s="3" t="s">
        <v>1178</v>
      </c>
      <c r="AO130" s="3" t="s">
        <v>3402</v>
      </c>
      <c r="AP130" s="3" t="s">
        <v>670</v>
      </c>
      <c r="AQ130" s="3" t="s">
        <v>3397</v>
      </c>
      <c r="AR130" s="3" t="s">
        <v>3403</v>
      </c>
      <c r="AS130" s="3" t="s">
        <v>3404</v>
      </c>
      <c r="AT130" s="3"/>
      <c r="AU130" s="3"/>
      <c r="AV130" s="3" t="s">
        <v>3146</v>
      </c>
      <c r="AW130" s="3" t="s">
        <v>3147</v>
      </c>
      <c r="AX130" s="3" t="s">
        <v>962</v>
      </c>
      <c r="AY130" s="3" t="s">
        <v>977</v>
      </c>
      <c r="AZ130" s="3" t="s">
        <v>3347</v>
      </c>
      <c r="BA130" s="3" t="s">
        <v>1064</v>
      </c>
      <c r="BB130" s="3" t="s">
        <v>3348</v>
      </c>
      <c r="BC130" s="3" t="s">
        <v>3349</v>
      </c>
      <c r="BD130" s="3" t="s">
        <v>3146</v>
      </c>
      <c r="BE130" s="3" t="s">
        <v>3147</v>
      </c>
      <c r="BF130" s="3" t="s">
        <v>3350</v>
      </c>
      <c r="BG130" s="3" t="s">
        <v>3351</v>
      </c>
      <c r="BH130" s="3" t="s">
        <v>3104</v>
      </c>
      <c r="BI130" s="3" t="s">
        <v>3105</v>
      </c>
      <c r="BJ130" s="3" t="s">
        <v>3106</v>
      </c>
      <c r="BK130" s="3" t="s">
        <v>3107</v>
      </c>
      <c r="BL130" s="3" t="s">
        <v>3108</v>
      </c>
      <c r="BM130" s="3" t="s">
        <v>3109</v>
      </c>
      <c r="BN130" s="3" t="s">
        <v>11</v>
      </c>
      <c r="BO130" s="3" t="s">
        <v>1178</v>
      </c>
      <c r="BQ130" s="46">
        <v>1</v>
      </c>
    </row>
    <row r="131" spans="1:69" ht="60" x14ac:dyDescent="0.25">
      <c r="A131" s="45">
        <v>78</v>
      </c>
      <c r="B131" s="3" t="s">
        <v>11</v>
      </c>
      <c r="C131" s="3" t="s">
        <v>1192</v>
      </c>
      <c r="D131" s="3" t="s">
        <v>78</v>
      </c>
      <c r="E131" s="3" t="s">
        <v>1193</v>
      </c>
      <c r="F131" s="3" t="s">
        <v>1194</v>
      </c>
      <c r="G131" s="3" t="s">
        <v>1195</v>
      </c>
      <c r="H131" s="3" t="s">
        <v>1196</v>
      </c>
      <c r="I131" s="3" t="s">
        <v>53</v>
      </c>
      <c r="J131" s="3" t="s">
        <v>54</v>
      </c>
      <c r="K131" s="3" t="s">
        <v>1197</v>
      </c>
      <c r="L131" s="3" t="s">
        <v>1198</v>
      </c>
      <c r="M131" s="3" t="s">
        <v>1199</v>
      </c>
      <c r="N131" s="3" t="s">
        <v>11</v>
      </c>
      <c r="O131" s="3" t="s">
        <v>951</v>
      </c>
      <c r="P131" s="3" t="s">
        <v>952</v>
      </c>
      <c r="Q131" s="3" t="s">
        <v>1200</v>
      </c>
      <c r="R131" s="3">
        <v>2</v>
      </c>
      <c r="S131" s="3" t="s">
        <v>87</v>
      </c>
      <c r="T131" s="3">
        <v>12</v>
      </c>
      <c r="U131" s="3">
        <v>15</v>
      </c>
      <c r="V131" s="3" t="s">
        <v>1201</v>
      </c>
      <c r="W131" s="3" t="s">
        <v>1145</v>
      </c>
      <c r="X131" s="3" t="s">
        <v>1202</v>
      </c>
      <c r="Y131" s="3" t="s">
        <v>65</v>
      </c>
      <c r="Z131" s="3" t="s">
        <v>957</v>
      </c>
      <c r="AA131" s="3" t="s">
        <v>958</v>
      </c>
      <c r="AB131" s="3" t="s">
        <v>68</v>
      </c>
      <c r="AC131" s="3" t="s">
        <v>1203</v>
      </c>
      <c r="AD131" s="3" t="s">
        <v>3793</v>
      </c>
      <c r="AE131" s="3" t="s">
        <v>70</v>
      </c>
      <c r="AF131" s="3" t="s">
        <v>71</v>
      </c>
      <c r="AG131" s="3" t="s">
        <v>1204</v>
      </c>
      <c r="AH131" s="3" t="s">
        <v>1205</v>
      </c>
      <c r="AI131" s="3" t="s">
        <v>74</v>
      </c>
      <c r="AJ131" s="3" t="s">
        <v>75</v>
      </c>
      <c r="AK131" s="3" t="s">
        <v>76</v>
      </c>
      <c r="AL131" s="3"/>
      <c r="AM131" s="3">
        <v>78</v>
      </c>
      <c r="AN131" s="3" t="s">
        <v>1192</v>
      </c>
      <c r="AO131" s="3" t="s">
        <v>3285</v>
      </c>
      <c r="AP131" s="3" t="s">
        <v>3405</v>
      </c>
      <c r="AQ131" s="3" t="s">
        <v>3406</v>
      </c>
      <c r="AR131" s="3" t="s">
        <v>3407</v>
      </c>
      <c r="AS131" s="3"/>
      <c r="AT131" s="3"/>
      <c r="AU131" s="3"/>
      <c r="AV131" s="3" t="s">
        <v>3146</v>
      </c>
      <c r="AW131" s="3" t="s">
        <v>3147</v>
      </c>
      <c r="AX131" s="3" t="s">
        <v>962</v>
      </c>
      <c r="AY131" s="3" t="s">
        <v>977</v>
      </c>
      <c r="AZ131" s="3" t="s">
        <v>3347</v>
      </c>
      <c r="BA131" s="3" t="s">
        <v>1064</v>
      </c>
      <c r="BB131" s="3" t="s">
        <v>3348</v>
      </c>
      <c r="BC131" s="3" t="s">
        <v>3349</v>
      </c>
      <c r="BD131" s="3" t="s">
        <v>3146</v>
      </c>
      <c r="BE131" s="3" t="s">
        <v>3147</v>
      </c>
      <c r="BF131" s="3" t="s">
        <v>3350</v>
      </c>
      <c r="BG131" s="3" t="s">
        <v>3351</v>
      </c>
      <c r="BH131" s="3" t="s">
        <v>3104</v>
      </c>
      <c r="BI131" s="3" t="s">
        <v>3105</v>
      </c>
      <c r="BJ131" s="3" t="s">
        <v>3106</v>
      </c>
      <c r="BK131" s="3" t="s">
        <v>3107</v>
      </c>
      <c r="BL131" s="3" t="s">
        <v>3108</v>
      </c>
      <c r="BM131" s="3" t="s">
        <v>3109</v>
      </c>
      <c r="BN131" s="3" t="s">
        <v>11</v>
      </c>
      <c r="BO131" s="3" t="s">
        <v>1192</v>
      </c>
      <c r="BQ131" s="46">
        <v>1</v>
      </c>
    </row>
    <row r="132" spans="1:69" ht="60" x14ac:dyDescent="0.25">
      <c r="A132" s="45">
        <v>79</v>
      </c>
      <c r="B132" s="3" t="s">
        <v>11</v>
      </c>
      <c r="C132" s="3" t="s">
        <v>1206</v>
      </c>
      <c r="D132" s="3" t="s">
        <v>168</v>
      </c>
      <c r="E132" s="3" t="s">
        <v>1207</v>
      </c>
      <c r="F132" s="3" t="s">
        <v>1208</v>
      </c>
      <c r="G132" s="3" t="s">
        <v>1209</v>
      </c>
      <c r="H132" s="3" t="s">
        <v>1210</v>
      </c>
      <c r="I132" s="3" t="s">
        <v>53</v>
      </c>
      <c r="J132" s="3" t="s">
        <v>54</v>
      </c>
      <c r="K132" s="3" t="s">
        <v>1211</v>
      </c>
      <c r="L132" s="3" t="s">
        <v>1212</v>
      </c>
      <c r="M132" s="3" t="s">
        <v>1213</v>
      </c>
      <c r="N132" s="3" t="s">
        <v>11</v>
      </c>
      <c r="O132" s="3" t="s">
        <v>951</v>
      </c>
      <c r="P132" s="3" t="s">
        <v>952</v>
      </c>
      <c r="Q132" s="3" t="s">
        <v>1214</v>
      </c>
      <c r="R132" s="3">
        <v>3</v>
      </c>
      <c r="S132" s="3" t="s">
        <v>117</v>
      </c>
      <c r="T132" s="3">
        <v>14</v>
      </c>
      <c r="U132" s="3">
        <v>17</v>
      </c>
      <c r="V132" s="3" t="s">
        <v>1215</v>
      </c>
      <c r="W132" s="3" t="s">
        <v>1145</v>
      </c>
      <c r="X132" s="3" t="s">
        <v>1216</v>
      </c>
      <c r="Y132" s="3" t="s">
        <v>65</v>
      </c>
      <c r="Z132" s="3" t="s">
        <v>957</v>
      </c>
      <c r="AA132" s="3" t="s">
        <v>958</v>
      </c>
      <c r="AB132" s="3" t="s">
        <v>68</v>
      </c>
      <c r="AC132" s="3" t="s">
        <v>1217</v>
      </c>
      <c r="AD132" s="3" t="s">
        <v>3794</v>
      </c>
      <c r="AE132" s="3" t="s">
        <v>70</v>
      </c>
      <c r="AF132" s="3" t="s">
        <v>71</v>
      </c>
      <c r="AG132" s="3" t="s">
        <v>1218</v>
      </c>
      <c r="AH132" s="3" t="s">
        <v>1219</v>
      </c>
      <c r="AI132" s="3" t="s">
        <v>74</v>
      </c>
      <c r="AJ132" s="3" t="s">
        <v>75</v>
      </c>
      <c r="AK132" s="3" t="s">
        <v>76</v>
      </c>
      <c r="AL132" s="3"/>
      <c r="AM132" s="3">
        <v>79</v>
      </c>
      <c r="AN132" s="3" t="s">
        <v>1206</v>
      </c>
      <c r="AO132" s="3" t="s">
        <v>3408</v>
      </c>
      <c r="AP132" s="3" t="s">
        <v>3148</v>
      </c>
      <c r="AQ132" s="3" t="s">
        <v>3325</v>
      </c>
      <c r="AR132" s="3"/>
      <c r="AS132" s="3"/>
      <c r="AT132" s="3"/>
      <c r="AU132" s="3"/>
      <c r="AV132" s="3" t="s">
        <v>3146</v>
      </c>
      <c r="AW132" s="3" t="s">
        <v>3147</v>
      </c>
      <c r="AX132" s="3" t="s">
        <v>962</v>
      </c>
      <c r="AY132" s="3" t="s">
        <v>977</v>
      </c>
      <c r="AZ132" s="3" t="s">
        <v>3347</v>
      </c>
      <c r="BA132" s="3" t="s">
        <v>1064</v>
      </c>
      <c r="BB132" s="3" t="s">
        <v>3348</v>
      </c>
      <c r="BC132" s="3" t="s">
        <v>3349</v>
      </c>
      <c r="BD132" s="3" t="s">
        <v>3146</v>
      </c>
      <c r="BE132" s="3" t="s">
        <v>3147</v>
      </c>
      <c r="BF132" s="3" t="s">
        <v>3350</v>
      </c>
      <c r="BG132" s="3" t="s">
        <v>3351</v>
      </c>
      <c r="BH132" s="3" t="s">
        <v>3104</v>
      </c>
      <c r="BI132" s="3" t="s">
        <v>3105</v>
      </c>
      <c r="BJ132" s="3" t="s">
        <v>3106</v>
      </c>
      <c r="BK132" s="3" t="s">
        <v>3107</v>
      </c>
      <c r="BL132" s="3" t="s">
        <v>3108</v>
      </c>
      <c r="BM132" s="3" t="s">
        <v>3109</v>
      </c>
      <c r="BN132" s="3" t="s">
        <v>11</v>
      </c>
      <c r="BO132" s="3" t="s">
        <v>1206</v>
      </c>
      <c r="BQ132" s="46">
        <v>1</v>
      </c>
    </row>
    <row r="133" spans="1:69" ht="60" x14ac:dyDescent="0.25">
      <c r="A133" s="45">
        <v>80</v>
      </c>
      <c r="B133" s="3" t="s">
        <v>11</v>
      </c>
      <c r="C133" s="3" t="s">
        <v>1220</v>
      </c>
      <c r="D133" s="3" t="s">
        <v>78</v>
      </c>
      <c r="E133" s="3" t="s">
        <v>1221</v>
      </c>
      <c r="F133" s="3" t="s">
        <v>1222</v>
      </c>
      <c r="G133" s="3" t="s">
        <v>1223</v>
      </c>
      <c r="H133" s="3" t="s">
        <v>1224</v>
      </c>
      <c r="I133" s="3" t="s">
        <v>53</v>
      </c>
      <c r="J133" s="3" t="s">
        <v>54</v>
      </c>
      <c r="K133" s="3" t="s">
        <v>1225</v>
      </c>
      <c r="L133" s="3" t="s">
        <v>1226</v>
      </c>
      <c r="M133" s="3" t="s">
        <v>1227</v>
      </c>
      <c r="N133" s="3" t="s">
        <v>11</v>
      </c>
      <c r="O133" s="3" t="s">
        <v>951</v>
      </c>
      <c r="P133" s="3" t="s">
        <v>952</v>
      </c>
      <c r="Q133" s="3" t="s">
        <v>1228</v>
      </c>
      <c r="R133" s="3">
        <v>2</v>
      </c>
      <c r="S133" s="3" t="s">
        <v>87</v>
      </c>
      <c r="T133" s="3">
        <v>12</v>
      </c>
      <c r="U133" s="3">
        <v>15</v>
      </c>
      <c r="V133" s="3" t="s">
        <v>1229</v>
      </c>
      <c r="W133" s="3" t="s">
        <v>1145</v>
      </c>
      <c r="X133" s="3" t="s">
        <v>1230</v>
      </c>
      <c r="Y133" s="3" t="s">
        <v>65</v>
      </c>
      <c r="Z133" s="3" t="s">
        <v>957</v>
      </c>
      <c r="AA133" s="3" t="s">
        <v>958</v>
      </c>
      <c r="AB133" s="3" t="s">
        <v>68</v>
      </c>
      <c r="AC133" s="3" t="s">
        <v>1231</v>
      </c>
      <c r="AD133" s="3" t="s">
        <v>3795</v>
      </c>
      <c r="AE133" s="3" t="s">
        <v>70</v>
      </c>
      <c r="AF133" s="3" t="s">
        <v>71</v>
      </c>
      <c r="AG133" s="3" t="s">
        <v>1232</v>
      </c>
      <c r="AH133" s="3" t="s">
        <v>1233</v>
      </c>
      <c r="AI133" s="3" t="s">
        <v>74</v>
      </c>
      <c r="AJ133" s="3" t="s">
        <v>75</v>
      </c>
      <c r="AK133" s="3" t="s">
        <v>76</v>
      </c>
      <c r="AL133" s="3"/>
      <c r="AM133" s="3">
        <v>80</v>
      </c>
      <c r="AN133" s="3" t="s">
        <v>1220</v>
      </c>
      <c r="AO133" s="3" t="s">
        <v>3409</v>
      </c>
      <c r="AP133" s="3" t="s">
        <v>3410</v>
      </c>
      <c r="AQ133" s="3" t="s">
        <v>3411</v>
      </c>
      <c r="AR133" s="3" t="s">
        <v>3252</v>
      </c>
      <c r="AS133" s="3" t="s">
        <v>3253</v>
      </c>
      <c r="AT133" s="3" t="s">
        <v>3412</v>
      </c>
      <c r="AU133" s="3" t="s">
        <v>3395</v>
      </c>
      <c r="AV133" s="3" t="s">
        <v>3146</v>
      </c>
      <c r="AW133" s="3" t="s">
        <v>3147</v>
      </c>
      <c r="AX133" s="3" t="s">
        <v>962</v>
      </c>
      <c r="AY133" s="3" t="s">
        <v>977</v>
      </c>
      <c r="AZ133" s="3" t="s">
        <v>3347</v>
      </c>
      <c r="BA133" s="3" t="s">
        <v>1064</v>
      </c>
      <c r="BB133" s="3" t="s">
        <v>3348</v>
      </c>
      <c r="BC133" s="3" t="s">
        <v>3349</v>
      </c>
      <c r="BD133" s="3" t="s">
        <v>3146</v>
      </c>
      <c r="BE133" s="3" t="s">
        <v>3147</v>
      </c>
      <c r="BF133" s="3" t="s">
        <v>3350</v>
      </c>
      <c r="BG133" s="3" t="s">
        <v>3351</v>
      </c>
      <c r="BH133" s="3" t="s">
        <v>3104</v>
      </c>
      <c r="BI133" s="3" t="s">
        <v>3105</v>
      </c>
      <c r="BJ133" s="3" t="s">
        <v>3106</v>
      </c>
      <c r="BK133" s="3" t="s">
        <v>3107</v>
      </c>
      <c r="BL133" s="3" t="s">
        <v>3108</v>
      </c>
      <c r="BM133" s="3" t="s">
        <v>3109</v>
      </c>
      <c r="BN133" s="3" t="s">
        <v>11</v>
      </c>
      <c r="BO133" s="3" t="s">
        <v>1220</v>
      </c>
      <c r="BQ133" s="46">
        <v>1</v>
      </c>
    </row>
    <row r="134" spans="1:69" ht="60" x14ac:dyDescent="0.25">
      <c r="A134" s="45">
        <v>81</v>
      </c>
      <c r="B134" s="3" t="s">
        <v>11</v>
      </c>
      <c r="C134" s="3" t="s">
        <v>1234</v>
      </c>
      <c r="D134" s="3" t="s">
        <v>168</v>
      </c>
      <c r="E134" s="3" t="s">
        <v>1235</v>
      </c>
      <c r="F134" s="3" t="s">
        <v>1236</v>
      </c>
      <c r="G134" s="3" t="s">
        <v>1237</v>
      </c>
      <c r="H134" s="3" t="s">
        <v>1238</v>
      </c>
      <c r="I134" s="3" t="s">
        <v>53</v>
      </c>
      <c r="J134" s="3" t="s">
        <v>54</v>
      </c>
      <c r="K134" s="3" t="s">
        <v>1239</v>
      </c>
      <c r="L134" s="3" t="s">
        <v>1240</v>
      </c>
      <c r="M134" s="3" t="s">
        <v>1241</v>
      </c>
      <c r="N134" s="3" t="s">
        <v>11</v>
      </c>
      <c r="O134" s="3" t="s">
        <v>951</v>
      </c>
      <c r="P134" s="3" t="s">
        <v>952</v>
      </c>
      <c r="Q134" s="3" t="s">
        <v>1242</v>
      </c>
      <c r="R134" s="3">
        <v>3</v>
      </c>
      <c r="S134" s="3" t="s">
        <v>117</v>
      </c>
      <c r="T134" s="3">
        <v>14</v>
      </c>
      <c r="U134" s="3">
        <v>17</v>
      </c>
      <c r="V134" s="3" t="s">
        <v>1243</v>
      </c>
      <c r="W134" s="3" t="s">
        <v>722</v>
      </c>
      <c r="X134" s="3" t="s">
        <v>1244</v>
      </c>
      <c r="Y134" s="3" t="s">
        <v>65</v>
      </c>
      <c r="Z134" s="3" t="s">
        <v>957</v>
      </c>
      <c r="AA134" s="3" t="s">
        <v>958</v>
      </c>
      <c r="AB134" s="3" t="s">
        <v>68</v>
      </c>
      <c r="AC134" s="3" t="s">
        <v>1245</v>
      </c>
      <c r="AD134" s="3" t="s">
        <v>3796</v>
      </c>
      <c r="AE134" s="3" t="s">
        <v>70</v>
      </c>
      <c r="AF134" s="3" t="s">
        <v>71</v>
      </c>
      <c r="AG134" s="3" t="s">
        <v>1246</v>
      </c>
      <c r="AH134" s="3" t="s">
        <v>1247</v>
      </c>
      <c r="AI134" s="3" t="s">
        <v>74</v>
      </c>
      <c r="AJ134" s="3" t="s">
        <v>75</v>
      </c>
      <c r="AK134" s="3" t="s">
        <v>76</v>
      </c>
      <c r="AL134" s="3"/>
      <c r="AM134" s="3">
        <v>81</v>
      </c>
      <c r="AN134" s="3" t="s">
        <v>1234</v>
      </c>
      <c r="AO134" s="3" t="s">
        <v>3413</v>
      </c>
      <c r="AP134" s="3" t="s">
        <v>3331</v>
      </c>
      <c r="AQ134" s="3" t="s">
        <v>3328</v>
      </c>
      <c r="AR134" s="3" t="s">
        <v>3329</v>
      </c>
      <c r="AS134" s="3" t="s">
        <v>1276</v>
      </c>
      <c r="AT134" s="3" t="s">
        <v>3414</v>
      </c>
      <c r="AU134" s="3"/>
      <c r="AV134" s="3" t="s">
        <v>3146</v>
      </c>
      <c r="AW134" s="3" t="s">
        <v>3147</v>
      </c>
      <c r="AX134" s="3" t="s">
        <v>962</v>
      </c>
      <c r="AY134" s="3" t="s">
        <v>977</v>
      </c>
      <c r="AZ134" s="3" t="s">
        <v>3347</v>
      </c>
      <c r="BA134" s="3" t="s">
        <v>1064</v>
      </c>
      <c r="BB134" s="3" t="s">
        <v>3348</v>
      </c>
      <c r="BC134" s="3" t="s">
        <v>3349</v>
      </c>
      <c r="BD134" s="3" t="s">
        <v>3146</v>
      </c>
      <c r="BE134" s="3" t="s">
        <v>3147</v>
      </c>
      <c r="BF134" s="3" t="s">
        <v>3350</v>
      </c>
      <c r="BG134" s="3" t="s">
        <v>3351</v>
      </c>
      <c r="BH134" s="3" t="s">
        <v>3104</v>
      </c>
      <c r="BI134" s="3" t="s">
        <v>3105</v>
      </c>
      <c r="BJ134" s="3" t="s">
        <v>3106</v>
      </c>
      <c r="BK134" s="3" t="s">
        <v>3107</v>
      </c>
      <c r="BL134" s="3" t="s">
        <v>3108</v>
      </c>
      <c r="BM134" s="3" t="s">
        <v>3109</v>
      </c>
      <c r="BN134" s="3" t="s">
        <v>11</v>
      </c>
      <c r="BO134" s="3" t="s">
        <v>1234</v>
      </c>
      <c r="BQ134" s="46">
        <v>1</v>
      </c>
    </row>
    <row r="135" spans="1:69" ht="60" x14ac:dyDescent="0.25">
      <c r="A135" s="45">
        <v>82</v>
      </c>
      <c r="B135" s="3" t="s">
        <v>11</v>
      </c>
      <c r="C135" s="3" t="s">
        <v>1248</v>
      </c>
      <c r="D135" s="3" t="s">
        <v>168</v>
      </c>
      <c r="E135" s="3" t="s">
        <v>1249</v>
      </c>
      <c r="F135" s="3" t="s">
        <v>1250</v>
      </c>
      <c r="G135" s="3" t="s">
        <v>1251</v>
      </c>
      <c r="H135" s="3" t="s">
        <v>1252</v>
      </c>
      <c r="I135" s="3" t="s">
        <v>53</v>
      </c>
      <c r="J135" s="3" t="s">
        <v>54</v>
      </c>
      <c r="K135" s="3" t="s">
        <v>1253</v>
      </c>
      <c r="L135" s="3" t="s">
        <v>1254</v>
      </c>
      <c r="M135" s="3" t="s">
        <v>1255</v>
      </c>
      <c r="N135" s="3" t="s">
        <v>11</v>
      </c>
      <c r="O135" s="3" t="s">
        <v>951</v>
      </c>
      <c r="P135" s="3" t="s">
        <v>952</v>
      </c>
      <c r="Q135" s="3" t="s">
        <v>1256</v>
      </c>
      <c r="R135" s="3">
        <v>3</v>
      </c>
      <c r="S135" s="3" t="s">
        <v>117</v>
      </c>
      <c r="T135" s="3">
        <v>14</v>
      </c>
      <c r="U135" s="3">
        <v>17</v>
      </c>
      <c r="V135" s="3" t="s">
        <v>1257</v>
      </c>
      <c r="W135" s="3" t="s">
        <v>722</v>
      </c>
      <c r="X135" s="3" t="s">
        <v>1258</v>
      </c>
      <c r="Y135" s="3" t="s">
        <v>65</v>
      </c>
      <c r="Z135" s="3" t="s">
        <v>957</v>
      </c>
      <c r="AA135" s="3" t="s">
        <v>958</v>
      </c>
      <c r="AB135" s="3" t="s">
        <v>68</v>
      </c>
      <c r="AC135" s="3" t="s">
        <v>1259</v>
      </c>
      <c r="AD135" s="3" t="s">
        <v>3797</v>
      </c>
      <c r="AE135" s="3" t="s">
        <v>70</v>
      </c>
      <c r="AF135" s="3" t="s">
        <v>71</v>
      </c>
      <c r="AG135" s="3" t="s">
        <v>1260</v>
      </c>
      <c r="AH135" s="3" t="s">
        <v>1261</v>
      </c>
      <c r="AI135" s="3" t="s">
        <v>74</v>
      </c>
      <c r="AJ135" s="3" t="s">
        <v>75</v>
      </c>
      <c r="AK135" s="3" t="s">
        <v>76</v>
      </c>
      <c r="AL135" s="3"/>
      <c r="AM135" s="3">
        <v>82</v>
      </c>
      <c r="AN135" s="3" t="s">
        <v>1248</v>
      </c>
      <c r="AO135" s="3" t="s">
        <v>3325</v>
      </c>
      <c r="AP135" s="3" t="s">
        <v>962</v>
      </c>
      <c r="AQ135" s="3" t="s">
        <v>3415</v>
      </c>
      <c r="AR135" s="3" t="s">
        <v>3416</v>
      </c>
      <c r="AS135" s="3" t="s">
        <v>3376</v>
      </c>
      <c r="AT135" s="3"/>
      <c r="AU135" s="3"/>
      <c r="AV135" s="3" t="s">
        <v>3146</v>
      </c>
      <c r="AW135" s="3" t="s">
        <v>3147</v>
      </c>
      <c r="AX135" s="3" t="s">
        <v>962</v>
      </c>
      <c r="AY135" s="3" t="s">
        <v>977</v>
      </c>
      <c r="AZ135" s="3" t="s">
        <v>3347</v>
      </c>
      <c r="BA135" s="3" t="s">
        <v>1064</v>
      </c>
      <c r="BB135" s="3" t="s">
        <v>3348</v>
      </c>
      <c r="BC135" s="3" t="s">
        <v>3349</v>
      </c>
      <c r="BD135" s="3" t="s">
        <v>3146</v>
      </c>
      <c r="BE135" s="3" t="s">
        <v>3147</v>
      </c>
      <c r="BF135" s="3" t="s">
        <v>3350</v>
      </c>
      <c r="BG135" s="3" t="s">
        <v>3351</v>
      </c>
      <c r="BH135" s="3" t="s">
        <v>3104</v>
      </c>
      <c r="BI135" s="3" t="s">
        <v>3105</v>
      </c>
      <c r="BJ135" s="3" t="s">
        <v>3106</v>
      </c>
      <c r="BK135" s="3" t="s">
        <v>3107</v>
      </c>
      <c r="BL135" s="3" t="s">
        <v>3108</v>
      </c>
      <c r="BM135" s="3" t="s">
        <v>3109</v>
      </c>
      <c r="BN135" s="3" t="s">
        <v>11</v>
      </c>
      <c r="BO135" s="3" t="s">
        <v>1248</v>
      </c>
      <c r="BQ135" s="46">
        <v>1</v>
      </c>
    </row>
    <row r="136" spans="1:69" ht="60" x14ac:dyDescent="0.25">
      <c r="A136" s="45">
        <v>83</v>
      </c>
      <c r="B136" s="3" t="s">
        <v>11</v>
      </c>
      <c r="C136" s="3" t="s">
        <v>1262</v>
      </c>
      <c r="D136" s="3" t="s">
        <v>168</v>
      </c>
      <c r="E136" s="3" t="s">
        <v>1263</v>
      </c>
      <c r="F136" s="3" t="s">
        <v>1264</v>
      </c>
      <c r="G136" s="3" t="s">
        <v>1265</v>
      </c>
      <c r="H136" s="3" t="s">
        <v>1266</v>
      </c>
      <c r="I136" s="3" t="s">
        <v>53</v>
      </c>
      <c r="J136" s="3" t="s">
        <v>54</v>
      </c>
      <c r="K136" s="3" t="s">
        <v>1267</v>
      </c>
      <c r="L136" s="3" t="s">
        <v>1268</v>
      </c>
      <c r="M136" s="3" t="s">
        <v>1269</v>
      </c>
      <c r="N136" s="3" t="s">
        <v>11</v>
      </c>
      <c r="O136" s="3" t="s">
        <v>951</v>
      </c>
      <c r="P136" s="3" t="s">
        <v>952</v>
      </c>
      <c r="Q136" s="3" t="s">
        <v>1270</v>
      </c>
      <c r="R136" s="3">
        <v>3</v>
      </c>
      <c r="S136" s="3" t="s">
        <v>117</v>
      </c>
      <c r="T136" s="3">
        <v>14</v>
      </c>
      <c r="U136" s="3">
        <v>17</v>
      </c>
      <c r="V136" s="3" t="s">
        <v>1271</v>
      </c>
      <c r="W136" s="3" t="s">
        <v>722</v>
      </c>
      <c r="X136" s="3" t="s">
        <v>1272</v>
      </c>
      <c r="Y136" s="3" t="s">
        <v>65</v>
      </c>
      <c r="Z136" s="3" t="s">
        <v>957</v>
      </c>
      <c r="AA136" s="3" t="s">
        <v>958</v>
      </c>
      <c r="AB136" s="3" t="s">
        <v>68</v>
      </c>
      <c r="AC136" s="3" t="s">
        <v>1273</v>
      </c>
      <c r="AD136" s="3" t="s">
        <v>3798</v>
      </c>
      <c r="AE136" s="3" t="s">
        <v>70</v>
      </c>
      <c r="AF136" s="3" t="s">
        <v>71</v>
      </c>
      <c r="AG136" s="3" t="s">
        <v>1274</v>
      </c>
      <c r="AH136" s="3" t="s">
        <v>1275</v>
      </c>
      <c r="AI136" s="3" t="s">
        <v>74</v>
      </c>
      <c r="AJ136" s="3" t="s">
        <v>75</v>
      </c>
      <c r="AK136" s="3" t="s">
        <v>76</v>
      </c>
      <c r="AL136" s="3"/>
      <c r="AM136" s="3">
        <v>83</v>
      </c>
      <c r="AN136" s="3" t="s">
        <v>1262</v>
      </c>
      <c r="AO136" s="3" t="s">
        <v>3417</v>
      </c>
      <c r="AP136" s="3" t="s">
        <v>977</v>
      </c>
      <c r="AQ136" s="3" t="s">
        <v>3148</v>
      </c>
      <c r="AR136" s="3" t="s">
        <v>962</v>
      </c>
      <c r="AS136" s="3"/>
      <c r="AT136" s="3"/>
      <c r="AU136" s="3"/>
      <c r="AV136" s="3" t="s">
        <v>3146</v>
      </c>
      <c r="AW136" s="3" t="s">
        <v>3147</v>
      </c>
      <c r="AX136" s="3" t="s">
        <v>962</v>
      </c>
      <c r="AY136" s="3" t="s">
        <v>977</v>
      </c>
      <c r="AZ136" s="3" t="s">
        <v>3347</v>
      </c>
      <c r="BA136" s="3" t="s">
        <v>1064</v>
      </c>
      <c r="BB136" s="3" t="s">
        <v>3348</v>
      </c>
      <c r="BC136" s="3" t="s">
        <v>3349</v>
      </c>
      <c r="BD136" s="3" t="s">
        <v>3146</v>
      </c>
      <c r="BE136" s="3" t="s">
        <v>3147</v>
      </c>
      <c r="BF136" s="3" t="s">
        <v>3350</v>
      </c>
      <c r="BG136" s="3" t="s">
        <v>3351</v>
      </c>
      <c r="BH136" s="3" t="s">
        <v>3104</v>
      </c>
      <c r="BI136" s="3" t="s">
        <v>3105</v>
      </c>
      <c r="BJ136" s="3" t="s">
        <v>3106</v>
      </c>
      <c r="BK136" s="3" t="s">
        <v>3107</v>
      </c>
      <c r="BL136" s="3" t="s">
        <v>3108</v>
      </c>
      <c r="BM136" s="3" t="s">
        <v>3109</v>
      </c>
      <c r="BN136" s="3" t="s">
        <v>11</v>
      </c>
      <c r="BO136" s="3" t="s">
        <v>1262</v>
      </c>
      <c r="BQ136" s="46">
        <v>1</v>
      </c>
    </row>
    <row r="137" spans="1:69" ht="60" x14ac:dyDescent="0.25">
      <c r="A137" s="45">
        <v>84</v>
      </c>
      <c r="B137" s="3" t="s">
        <v>11</v>
      </c>
      <c r="C137" s="3" t="s">
        <v>1276</v>
      </c>
      <c r="D137" s="3" t="s">
        <v>78</v>
      </c>
      <c r="E137" s="3" t="s">
        <v>1277</v>
      </c>
      <c r="F137" s="3" t="s">
        <v>1278</v>
      </c>
      <c r="G137" s="3" t="s">
        <v>1279</v>
      </c>
      <c r="H137" s="3" t="s">
        <v>1280</v>
      </c>
      <c r="I137" s="3" t="s">
        <v>53</v>
      </c>
      <c r="J137" s="3" t="s">
        <v>54</v>
      </c>
      <c r="K137" s="3" t="s">
        <v>1281</v>
      </c>
      <c r="L137" s="3" t="s">
        <v>1282</v>
      </c>
      <c r="M137" s="3" t="s">
        <v>1283</v>
      </c>
      <c r="N137" s="3" t="s">
        <v>11</v>
      </c>
      <c r="O137" s="3" t="s">
        <v>951</v>
      </c>
      <c r="P137" s="3" t="s">
        <v>952</v>
      </c>
      <c r="Q137" s="3" t="s">
        <v>1284</v>
      </c>
      <c r="R137" s="3">
        <v>2</v>
      </c>
      <c r="S137" s="3" t="s">
        <v>87</v>
      </c>
      <c r="T137" s="3">
        <v>12</v>
      </c>
      <c r="U137" s="3">
        <v>15</v>
      </c>
      <c r="V137" s="3" t="s">
        <v>1285</v>
      </c>
      <c r="W137" s="3" t="s">
        <v>955</v>
      </c>
      <c r="X137" s="3" t="s">
        <v>1286</v>
      </c>
      <c r="Y137" s="3" t="s">
        <v>65</v>
      </c>
      <c r="Z137" s="3" t="s">
        <v>957</v>
      </c>
      <c r="AA137" s="3" t="s">
        <v>958</v>
      </c>
      <c r="AB137" s="3" t="s">
        <v>68</v>
      </c>
      <c r="AC137" s="3" t="s">
        <v>1287</v>
      </c>
      <c r="AD137" s="3" t="s">
        <v>3799</v>
      </c>
      <c r="AE137" s="3" t="s">
        <v>70</v>
      </c>
      <c r="AF137" s="3" t="s">
        <v>71</v>
      </c>
      <c r="AG137" s="3" t="s">
        <v>1288</v>
      </c>
      <c r="AH137" s="3" t="s">
        <v>1289</v>
      </c>
      <c r="AI137" s="3" t="s">
        <v>74</v>
      </c>
      <c r="AJ137" s="3" t="s">
        <v>75</v>
      </c>
      <c r="AK137" s="3" t="s">
        <v>76</v>
      </c>
      <c r="AL137" s="3"/>
      <c r="AM137" s="3">
        <v>84</v>
      </c>
      <c r="AN137" s="3" t="s">
        <v>1276</v>
      </c>
      <c r="AO137" s="3" t="s">
        <v>3414</v>
      </c>
      <c r="AP137" s="3" t="s">
        <v>3405</v>
      </c>
      <c r="AQ137" s="3" t="s">
        <v>3418</v>
      </c>
      <c r="AR137" s="3" t="s">
        <v>3397</v>
      </c>
      <c r="AS137" s="3"/>
      <c r="AT137" s="3"/>
      <c r="AU137" s="3"/>
      <c r="AV137" s="3" t="s">
        <v>3146</v>
      </c>
      <c r="AW137" s="3" t="s">
        <v>3147</v>
      </c>
      <c r="AX137" s="3" t="s">
        <v>962</v>
      </c>
      <c r="AY137" s="3" t="s">
        <v>977</v>
      </c>
      <c r="AZ137" s="3" t="s">
        <v>3347</v>
      </c>
      <c r="BA137" s="3" t="s">
        <v>1064</v>
      </c>
      <c r="BB137" s="3" t="s">
        <v>3348</v>
      </c>
      <c r="BC137" s="3" t="s">
        <v>3349</v>
      </c>
      <c r="BD137" s="3" t="s">
        <v>3146</v>
      </c>
      <c r="BE137" s="3" t="s">
        <v>3147</v>
      </c>
      <c r="BF137" s="3" t="s">
        <v>3350</v>
      </c>
      <c r="BG137" s="3" t="s">
        <v>3351</v>
      </c>
      <c r="BH137" s="3" t="s">
        <v>3104</v>
      </c>
      <c r="BI137" s="3" t="s">
        <v>3105</v>
      </c>
      <c r="BJ137" s="3" t="s">
        <v>3106</v>
      </c>
      <c r="BK137" s="3" t="s">
        <v>3107</v>
      </c>
      <c r="BL137" s="3" t="s">
        <v>3108</v>
      </c>
      <c r="BM137" s="3" t="s">
        <v>3109</v>
      </c>
      <c r="BN137" s="3" t="s">
        <v>11</v>
      </c>
      <c r="BO137" s="3" t="s">
        <v>1276</v>
      </c>
      <c r="BQ137" s="46">
        <v>1</v>
      </c>
    </row>
    <row r="138" spans="1:69" ht="60" x14ac:dyDescent="0.25">
      <c r="A138" s="45">
        <v>85</v>
      </c>
      <c r="B138" s="3" t="s">
        <v>11</v>
      </c>
      <c r="C138" s="3" t="s">
        <v>1290</v>
      </c>
      <c r="D138" s="3" t="s">
        <v>48</v>
      </c>
      <c r="E138" s="3" t="s">
        <v>1291</v>
      </c>
      <c r="F138" s="3" t="s">
        <v>1292</v>
      </c>
      <c r="G138" s="3" t="s">
        <v>1293</v>
      </c>
      <c r="H138" s="3" t="s">
        <v>1294</v>
      </c>
      <c r="I138" s="3" t="s">
        <v>53</v>
      </c>
      <c r="J138" s="3" t="s">
        <v>54</v>
      </c>
      <c r="K138" s="3" t="s">
        <v>1295</v>
      </c>
      <c r="L138" s="3" t="s">
        <v>1296</v>
      </c>
      <c r="M138" s="3" t="s">
        <v>1297</v>
      </c>
      <c r="N138" s="3" t="s">
        <v>11</v>
      </c>
      <c r="O138" s="3" t="s">
        <v>951</v>
      </c>
      <c r="P138" s="3" t="s">
        <v>952</v>
      </c>
      <c r="Q138" s="3" t="s">
        <v>1298</v>
      </c>
      <c r="R138" s="3">
        <v>1</v>
      </c>
      <c r="S138" s="3" t="s">
        <v>61</v>
      </c>
      <c r="T138" s="3">
        <v>10</v>
      </c>
      <c r="U138" s="3">
        <v>13</v>
      </c>
      <c r="V138" s="3" t="s">
        <v>1299</v>
      </c>
      <c r="W138" s="3" t="s">
        <v>955</v>
      </c>
      <c r="X138" s="3" t="s">
        <v>1300</v>
      </c>
      <c r="Y138" s="3" t="s">
        <v>65</v>
      </c>
      <c r="Z138" s="3" t="s">
        <v>957</v>
      </c>
      <c r="AA138" s="3" t="s">
        <v>958</v>
      </c>
      <c r="AB138" s="3" t="s">
        <v>68</v>
      </c>
      <c r="AC138" s="3" t="s">
        <v>1301</v>
      </c>
      <c r="AD138" s="3" t="s">
        <v>3800</v>
      </c>
      <c r="AE138" s="3" t="s">
        <v>70</v>
      </c>
      <c r="AF138" s="3" t="s">
        <v>71</v>
      </c>
      <c r="AG138" s="3" t="s">
        <v>1302</v>
      </c>
      <c r="AH138" s="3" t="s">
        <v>1303</v>
      </c>
      <c r="AI138" s="3" t="s">
        <v>74</v>
      </c>
      <c r="AJ138" s="3" t="s">
        <v>75</v>
      </c>
      <c r="AK138" s="3" t="s">
        <v>76</v>
      </c>
      <c r="AL138" s="3"/>
      <c r="AM138" s="3">
        <v>85</v>
      </c>
      <c r="AN138" s="3" t="s">
        <v>1290</v>
      </c>
      <c r="AO138" s="3" t="s">
        <v>3419</v>
      </c>
      <c r="AP138" s="3" t="s">
        <v>3397</v>
      </c>
      <c r="AQ138" s="3" t="s">
        <v>627</v>
      </c>
      <c r="AR138" s="3"/>
      <c r="AS138" s="3"/>
      <c r="AT138" s="3"/>
      <c r="AU138" s="3"/>
      <c r="AV138" s="3" t="s">
        <v>3146</v>
      </c>
      <c r="AW138" s="3" t="s">
        <v>3147</v>
      </c>
      <c r="AX138" s="3" t="s">
        <v>962</v>
      </c>
      <c r="AY138" s="3" t="s">
        <v>977</v>
      </c>
      <c r="AZ138" s="3" t="s">
        <v>3347</v>
      </c>
      <c r="BA138" s="3" t="s">
        <v>1064</v>
      </c>
      <c r="BB138" s="3" t="s">
        <v>3348</v>
      </c>
      <c r="BC138" s="3" t="s">
        <v>3349</v>
      </c>
      <c r="BD138" s="3" t="s">
        <v>3146</v>
      </c>
      <c r="BE138" s="3" t="s">
        <v>3147</v>
      </c>
      <c r="BF138" s="3" t="s">
        <v>3350</v>
      </c>
      <c r="BG138" s="3" t="s">
        <v>3351</v>
      </c>
      <c r="BH138" s="3" t="s">
        <v>3104</v>
      </c>
      <c r="BI138" s="3" t="s">
        <v>3105</v>
      </c>
      <c r="BJ138" s="3" t="s">
        <v>3106</v>
      </c>
      <c r="BK138" s="3" t="s">
        <v>3107</v>
      </c>
      <c r="BL138" s="3" t="s">
        <v>3108</v>
      </c>
      <c r="BM138" s="3" t="s">
        <v>3109</v>
      </c>
      <c r="BN138" s="3" t="s">
        <v>11</v>
      </c>
      <c r="BO138" s="3" t="s">
        <v>1290</v>
      </c>
      <c r="BQ138" s="46">
        <v>1</v>
      </c>
    </row>
    <row r="139" spans="1:69" ht="60" x14ac:dyDescent="0.25">
      <c r="A139" s="45">
        <v>86</v>
      </c>
      <c r="B139" s="3" t="s">
        <v>11</v>
      </c>
      <c r="C139" s="3" t="s">
        <v>1304</v>
      </c>
      <c r="D139" s="3" t="s">
        <v>78</v>
      </c>
      <c r="E139" s="3" t="s">
        <v>1305</v>
      </c>
      <c r="F139" s="3" t="s">
        <v>1306</v>
      </c>
      <c r="G139" s="3" t="s">
        <v>1307</v>
      </c>
      <c r="H139" s="3" t="s">
        <v>1308</v>
      </c>
      <c r="I139" s="3" t="s">
        <v>53</v>
      </c>
      <c r="J139" s="3" t="s">
        <v>54</v>
      </c>
      <c r="K139" s="3" t="s">
        <v>1309</v>
      </c>
      <c r="L139" s="3" t="s">
        <v>1310</v>
      </c>
      <c r="M139" s="3" t="s">
        <v>1311</v>
      </c>
      <c r="N139" s="3" t="s">
        <v>11</v>
      </c>
      <c r="O139" s="3" t="s">
        <v>951</v>
      </c>
      <c r="P139" s="3" t="s">
        <v>952</v>
      </c>
      <c r="Q139" s="3" t="s">
        <v>1312</v>
      </c>
      <c r="R139" s="3">
        <v>2</v>
      </c>
      <c r="S139" s="3" t="s">
        <v>87</v>
      </c>
      <c r="T139" s="3">
        <v>12</v>
      </c>
      <c r="U139" s="3">
        <v>15</v>
      </c>
      <c r="V139" s="3" t="s">
        <v>1313</v>
      </c>
      <c r="W139" s="3" t="s">
        <v>1314</v>
      </c>
      <c r="X139" s="3" t="s">
        <v>1315</v>
      </c>
      <c r="Y139" s="3" t="s">
        <v>65</v>
      </c>
      <c r="Z139" s="3" t="s">
        <v>957</v>
      </c>
      <c r="AA139" s="3" t="s">
        <v>958</v>
      </c>
      <c r="AB139" s="3" t="s">
        <v>68</v>
      </c>
      <c r="AC139" s="3" t="s">
        <v>1316</v>
      </c>
      <c r="AD139" s="3" t="s">
        <v>3801</v>
      </c>
      <c r="AE139" s="3" t="s">
        <v>70</v>
      </c>
      <c r="AF139" s="3" t="s">
        <v>71</v>
      </c>
      <c r="AG139" s="3" t="s">
        <v>1317</v>
      </c>
      <c r="AH139" s="3" t="s">
        <v>1318</v>
      </c>
      <c r="AI139" s="3" t="s">
        <v>74</v>
      </c>
      <c r="AJ139" s="3" t="s">
        <v>75</v>
      </c>
      <c r="AK139" s="3" t="s">
        <v>76</v>
      </c>
      <c r="AL139" s="3"/>
      <c r="AM139" s="3">
        <v>86</v>
      </c>
      <c r="AN139" s="3" t="s">
        <v>1304</v>
      </c>
      <c r="AO139" s="3" t="s">
        <v>3420</v>
      </c>
      <c r="AP139" s="3" t="s">
        <v>3385</v>
      </c>
      <c r="AQ139" s="3" t="s">
        <v>3386</v>
      </c>
      <c r="AR139" s="3" t="s">
        <v>3421</v>
      </c>
      <c r="AS139" s="3"/>
      <c r="AT139" s="3"/>
      <c r="AU139" s="3"/>
      <c r="AV139" s="3" t="s">
        <v>3146</v>
      </c>
      <c r="AW139" s="3" t="s">
        <v>3147</v>
      </c>
      <c r="AX139" s="3" t="s">
        <v>962</v>
      </c>
      <c r="AY139" s="3" t="s">
        <v>977</v>
      </c>
      <c r="AZ139" s="3" t="s">
        <v>3347</v>
      </c>
      <c r="BA139" s="3" t="s">
        <v>1064</v>
      </c>
      <c r="BB139" s="3" t="s">
        <v>3348</v>
      </c>
      <c r="BC139" s="3" t="s">
        <v>3349</v>
      </c>
      <c r="BD139" s="3" t="s">
        <v>3146</v>
      </c>
      <c r="BE139" s="3" t="s">
        <v>3147</v>
      </c>
      <c r="BF139" s="3" t="s">
        <v>3350</v>
      </c>
      <c r="BG139" s="3" t="s">
        <v>3351</v>
      </c>
      <c r="BH139" s="3" t="s">
        <v>3104</v>
      </c>
      <c r="BI139" s="3" t="s">
        <v>3105</v>
      </c>
      <c r="BJ139" s="3" t="s">
        <v>3106</v>
      </c>
      <c r="BK139" s="3" t="s">
        <v>3107</v>
      </c>
      <c r="BL139" s="3" t="s">
        <v>3108</v>
      </c>
      <c r="BM139" s="3" t="s">
        <v>3109</v>
      </c>
      <c r="BN139" s="3" t="s">
        <v>11</v>
      </c>
      <c r="BO139" s="3" t="s">
        <v>1304</v>
      </c>
      <c r="BQ139" s="46">
        <v>1</v>
      </c>
    </row>
    <row r="140" spans="1:69" ht="60" x14ac:dyDescent="0.25">
      <c r="A140" s="45">
        <v>87</v>
      </c>
      <c r="B140" s="3" t="s">
        <v>11</v>
      </c>
      <c r="C140" s="3" t="s">
        <v>1319</v>
      </c>
      <c r="D140" s="3" t="s">
        <v>78</v>
      </c>
      <c r="E140" s="3" t="s">
        <v>1320</v>
      </c>
      <c r="F140" s="3" t="s">
        <v>1321</v>
      </c>
      <c r="G140" s="3" t="s">
        <v>1322</v>
      </c>
      <c r="H140" s="3" t="s">
        <v>1323</v>
      </c>
      <c r="I140" s="3" t="s">
        <v>53</v>
      </c>
      <c r="J140" s="3" t="s">
        <v>54</v>
      </c>
      <c r="K140" s="3" t="s">
        <v>1324</v>
      </c>
      <c r="L140" s="3" t="s">
        <v>1325</v>
      </c>
      <c r="M140" s="3" t="s">
        <v>1326</v>
      </c>
      <c r="N140" s="3" t="s">
        <v>11</v>
      </c>
      <c r="O140" s="3" t="s">
        <v>951</v>
      </c>
      <c r="P140" s="3" t="s">
        <v>952</v>
      </c>
      <c r="Q140" s="3" t="s">
        <v>1327</v>
      </c>
      <c r="R140" s="3">
        <v>2</v>
      </c>
      <c r="S140" s="3" t="s">
        <v>87</v>
      </c>
      <c r="T140" s="3">
        <v>12</v>
      </c>
      <c r="U140" s="3">
        <v>15</v>
      </c>
      <c r="V140" s="3" t="s">
        <v>1328</v>
      </c>
      <c r="W140" s="3" t="s">
        <v>1001</v>
      </c>
      <c r="X140" s="3" t="s">
        <v>1329</v>
      </c>
      <c r="Y140" s="3" t="s">
        <v>65</v>
      </c>
      <c r="Z140" s="3" t="s">
        <v>957</v>
      </c>
      <c r="AA140" s="3" t="s">
        <v>958</v>
      </c>
      <c r="AB140" s="3" t="s">
        <v>68</v>
      </c>
      <c r="AC140" s="3" t="s">
        <v>1330</v>
      </c>
      <c r="AD140" s="3" t="s">
        <v>3802</v>
      </c>
      <c r="AE140" s="3" t="s">
        <v>70</v>
      </c>
      <c r="AF140" s="3" t="s">
        <v>71</v>
      </c>
      <c r="AG140" s="3" t="s">
        <v>1331</v>
      </c>
      <c r="AH140" s="3" t="s">
        <v>1332</v>
      </c>
      <c r="AI140" s="3" t="s">
        <v>74</v>
      </c>
      <c r="AJ140" s="3" t="s">
        <v>75</v>
      </c>
      <c r="AK140" s="3" t="s">
        <v>76</v>
      </c>
      <c r="AL140" s="3"/>
      <c r="AM140" s="3">
        <v>87</v>
      </c>
      <c r="AN140" s="3" t="s">
        <v>1319</v>
      </c>
      <c r="AO140" s="3" t="s">
        <v>3349</v>
      </c>
      <c r="AP140" s="3" t="s">
        <v>3150</v>
      </c>
      <c r="AQ140" s="3" t="s">
        <v>3422</v>
      </c>
      <c r="AR140" s="3" t="s">
        <v>3250</v>
      </c>
      <c r="AS140" s="3"/>
      <c r="AT140" s="3"/>
      <c r="AU140" s="3"/>
      <c r="AV140" s="3" t="s">
        <v>3146</v>
      </c>
      <c r="AW140" s="3" t="s">
        <v>3147</v>
      </c>
      <c r="AX140" s="3" t="s">
        <v>962</v>
      </c>
      <c r="AY140" s="3" t="s">
        <v>977</v>
      </c>
      <c r="AZ140" s="3" t="s">
        <v>3347</v>
      </c>
      <c r="BA140" s="3" t="s">
        <v>1064</v>
      </c>
      <c r="BB140" s="3" t="s">
        <v>3348</v>
      </c>
      <c r="BC140" s="3" t="s">
        <v>3349</v>
      </c>
      <c r="BD140" s="3" t="s">
        <v>3146</v>
      </c>
      <c r="BE140" s="3" t="s">
        <v>3147</v>
      </c>
      <c r="BF140" s="3" t="s">
        <v>3350</v>
      </c>
      <c r="BG140" s="3" t="s">
        <v>3351</v>
      </c>
      <c r="BH140" s="3" t="s">
        <v>3104</v>
      </c>
      <c r="BI140" s="3" t="s">
        <v>3105</v>
      </c>
      <c r="BJ140" s="3" t="s">
        <v>3106</v>
      </c>
      <c r="BK140" s="3" t="s">
        <v>3107</v>
      </c>
      <c r="BL140" s="3" t="s">
        <v>3108</v>
      </c>
      <c r="BM140" s="3" t="s">
        <v>3109</v>
      </c>
      <c r="BN140" s="3" t="s">
        <v>11</v>
      </c>
      <c r="BO140" s="3" t="s">
        <v>1319</v>
      </c>
      <c r="BQ140" s="46">
        <v>1</v>
      </c>
    </row>
    <row r="141" spans="1:69" ht="60" x14ac:dyDescent="0.25">
      <c r="A141" s="45">
        <v>88</v>
      </c>
      <c r="B141" s="3" t="s">
        <v>11</v>
      </c>
      <c r="C141" s="3" t="s">
        <v>1333</v>
      </c>
      <c r="D141" s="3" t="s">
        <v>199</v>
      </c>
      <c r="E141" s="3" t="s">
        <v>1334</v>
      </c>
      <c r="F141" s="3" t="s">
        <v>1335</v>
      </c>
      <c r="G141" s="3" t="s">
        <v>1336</v>
      </c>
      <c r="H141" s="3" t="s">
        <v>1337</v>
      </c>
      <c r="I141" s="3" t="s">
        <v>53</v>
      </c>
      <c r="J141" s="3" t="s">
        <v>54</v>
      </c>
      <c r="K141" s="3" t="s">
        <v>1338</v>
      </c>
      <c r="L141" s="3" t="s">
        <v>1339</v>
      </c>
      <c r="M141" s="3" t="s">
        <v>1340</v>
      </c>
      <c r="N141" s="3" t="s">
        <v>11</v>
      </c>
      <c r="O141" s="3" t="s">
        <v>951</v>
      </c>
      <c r="P141" s="3" t="s">
        <v>952</v>
      </c>
      <c r="Q141" s="3" t="s">
        <v>1341</v>
      </c>
      <c r="R141" s="3">
        <v>4</v>
      </c>
      <c r="S141" s="3" t="s">
        <v>208</v>
      </c>
      <c r="T141" s="3">
        <v>15</v>
      </c>
      <c r="U141" s="3">
        <v>18</v>
      </c>
      <c r="V141" s="3" t="s">
        <v>1342</v>
      </c>
      <c r="W141" s="3" t="s">
        <v>210</v>
      </c>
      <c r="X141" s="3" t="s">
        <v>1343</v>
      </c>
      <c r="Y141" s="3" t="s">
        <v>65</v>
      </c>
      <c r="Z141" s="3" t="s">
        <v>957</v>
      </c>
      <c r="AA141" s="3" t="s">
        <v>958</v>
      </c>
      <c r="AB141" s="3" t="s">
        <v>68</v>
      </c>
      <c r="AC141" s="3" t="s">
        <v>1344</v>
      </c>
      <c r="AD141" s="3" t="s">
        <v>3803</v>
      </c>
      <c r="AE141" s="3" t="s">
        <v>70</v>
      </c>
      <c r="AF141" s="3" t="s">
        <v>71</v>
      </c>
      <c r="AG141" s="3" t="s">
        <v>1345</v>
      </c>
      <c r="AH141" s="3" t="s">
        <v>1346</v>
      </c>
      <c r="AI141" s="3" t="s">
        <v>74</v>
      </c>
      <c r="AJ141" s="3" t="s">
        <v>75</v>
      </c>
      <c r="AK141" s="3" t="s">
        <v>76</v>
      </c>
      <c r="AL141" s="3"/>
      <c r="AM141" s="3">
        <v>88</v>
      </c>
      <c r="AN141" s="3" t="s">
        <v>1333</v>
      </c>
      <c r="AO141" s="3" t="s">
        <v>3423</v>
      </c>
      <c r="AP141" s="3" t="s">
        <v>3350</v>
      </c>
      <c r="AQ141" s="3" t="s">
        <v>3424</v>
      </c>
      <c r="AR141" s="3" t="s">
        <v>3425</v>
      </c>
      <c r="AS141" s="3" t="s">
        <v>3194</v>
      </c>
      <c r="AT141" s="3" t="s">
        <v>3195</v>
      </c>
      <c r="AU141" s="3"/>
      <c r="AV141" s="3" t="s">
        <v>3146</v>
      </c>
      <c r="AW141" s="3" t="s">
        <v>3147</v>
      </c>
      <c r="AX141" s="3" t="s">
        <v>962</v>
      </c>
      <c r="AY141" s="3" t="s">
        <v>977</v>
      </c>
      <c r="AZ141" s="3" t="s">
        <v>3347</v>
      </c>
      <c r="BA141" s="3" t="s">
        <v>1064</v>
      </c>
      <c r="BB141" s="3" t="s">
        <v>3348</v>
      </c>
      <c r="BC141" s="3" t="s">
        <v>3349</v>
      </c>
      <c r="BD141" s="3" t="s">
        <v>3146</v>
      </c>
      <c r="BE141" s="3" t="s">
        <v>3147</v>
      </c>
      <c r="BF141" s="3" t="s">
        <v>3350</v>
      </c>
      <c r="BG141" s="3" t="s">
        <v>3351</v>
      </c>
      <c r="BH141" s="3" t="s">
        <v>3104</v>
      </c>
      <c r="BI141" s="3" t="s">
        <v>3105</v>
      </c>
      <c r="BJ141" s="3" t="s">
        <v>3106</v>
      </c>
      <c r="BK141" s="3" t="s">
        <v>3107</v>
      </c>
      <c r="BL141" s="3" t="s">
        <v>3108</v>
      </c>
      <c r="BM141" s="3" t="s">
        <v>3109</v>
      </c>
      <c r="BN141" s="3" t="s">
        <v>11</v>
      </c>
      <c r="BO141" s="3" t="s">
        <v>1333</v>
      </c>
      <c r="BQ141" s="46">
        <v>1</v>
      </c>
    </row>
    <row r="142" spans="1:69" ht="60" x14ac:dyDescent="0.25">
      <c r="A142" s="45">
        <v>89</v>
      </c>
      <c r="B142" s="3" t="s">
        <v>11</v>
      </c>
      <c r="C142" s="3" t="s">
        <v>1347</v>
      </c>
      <c r="D142" s="3" t="s">
        <v>199</v>
      </c>
      <c r="E142" s="3" t="s">
        <v>1348</v>
      </c>
      <c r="F142" s="3" t="s">
        <v>1349</v>
      </c>
      <c r="G142" s="3" t="s">
        <v>1350</v>
      </c>
      <c r="H142" s="3" t="s">
        <v>1351</v>
      </c>
      <c r="I142" s="3" t="s">
        <v>53</v>
      </c>
      <c r="J142" s="3" t="s">
        <v>54</v>
      </c>
      <c r="K142" s="3" t="s">
        <v>1352</v>
      </c>
      <c r="L142" s="3" t="s">
        <v>1353</v>
      </c>
      <c r="M142" s="3" t="s">
        <v>1354</v>
      </c>
      <c r="N142" s="3" t="s">
        <v>11</v>
      </c>
      <c r="O142" s="3" t="s">
        <v>951</v>
      </c>
      <c r="P142" s="3" t="s">
        <v>952</v>
      </c>
      <c r="Q142" s="3" t="s">
        <v>1355</v>
      </c>
      <c r="R142" s="3">
        <v>4</v>
      </c>
      <c r="S142" s="3" t="s">
        <v>208</v>
      </c>
      <c r="T142" s="3">
        <v>15</v>
      </c>
      <c r="U142" s="3">
        <v>18</v>
      </c>
      <c r="V142" s="3" t="s">
        <v>1356</v>
      </c>
      <c r="W142" s="3" t="s">
        <v>210</v>
      </c>
      <c r="X142" s="3" t="s">
        <v>1357</v>
      </c>
      <c r="Y142" s="3" t="s">
        <v>65</v>
      </c>
      <c r="Z142" s="3" t="s">
        <v>957</v>
      </c>
      <c r="AA142" s="3" t="s">
        <v>958</v>
      </c>
      <c r="AB142" s="3" t="s">
        <v>68</v>
      </c>
      <c r="AC142" s="3" t="s">
        <v>1358</v>
      </c>
      <c r="AD142" s="3" t="s">
        <v>3804</v>
      </c>
      <c r="AE142" s="3" t="s">
        <v>70</v>
      </c>
      <c r="AF142" s="3" t="s">
        <v>71</v>
      </c>
      <c r="AG142" s="3" t="s">
        <v>1359</v>
      </c>
      <c r="AH142" s="3" t="s">
        <v>1360</v>
      </c>
      <c r="AI142" s="3" t="s">
        <v>74</v>
      </c>
      <c r="AJ142" s="3" t="s">
        <v>75</v>
      </c>
      <c r="AK142" s="3" t="s">
        <v>76</v>
      </c>
      <c r="AL142" s="3"/>
      <c r="AM142" s="3">
        <v>89</v>
      </c>
      <c r="AN142" s="3" t="s">
        <v>1347</v>
      </c>
      <c r="AO142" s="3" t="s">
        <v>3426</v>
      </c>
      <c r="AP142" s="3" t="s">
        <v>3427</v>
      </c>
      <c r="AQ142" s="3" t="s">
        <v>3428</v>
      </c>
      <c r="AR142" s="3" t="s">
        <v>3429</v>
      </c>
      <c r="AS142" s="3" t="s">
        <v>3430</v>
      </c>
      <c r="AT142" s="3" t="s">
        <v>3176</v>
      </c>
      <c r="AU142" s="3"/>
      <c r="AV142" s="3" t="s">
        <v>3146</v>
      </c>
      <c r="AW142" s="3" t="s">
        <v>3147</v>
      </c>
      <c r="AX142" s="3" t="s">
        <v>962</v>
      </c>
      <c r="AY142" s="3" t="s">
        <v>977</v>
      </c>
      <c r="AZ142" s="3" t="s">
        <v>3347</v>
      </c>
      <c r="BA142" s="3" t="s">
        <v>1064</v>
      </c>
      <c r="BB142" s="3" t="s">
        <v>3348</v>
      </c>
      <c r="BC142" s="3" t="s">
        <v>3349</v>
      </c>
      <c r="BD142" s="3" t="s">
        <v>3146</v>
      </c>
      <c r="BE142" s="3" t="s">
        <v>3147</v>
      </c>
      <c r="BF142" s="3" t="s">
        <v>3350</v>
      </c>
      <c r="BG142" s="3" t="s">
        <v>3351</v>
      </c>
      <c r="BH142" s="3" t="s">
        <v>3104</v>
      </c>
      <c r="BI142" s="3" t="s">
        <v>3105</v>
      </c>
      <c r="BJ142" s="3" t="s">
        <v>3106</v>
      </c>
      <c r="BK142" s="3" t="s">
        <v>3107</v>
      </c>
      <c r="BL142" s="3" t="s">
        <v>3108</v>
      </c>
      <c r="BM142" s="3" t="s">
        <v>3109</v>
      </c>
      <c r="BN142" s="3" t="s">
        <v>11</v>
      </c>
      <c r="BO142" s="3" t="s">
        <v>1347</v>
      </c>
      <c r="BQ142" s="46">
        <v>1</v>
      </c>
    </row>
    <row r="143" spans="1:69" ht="60" x14ac:dyDescent="0.25">
      <c r="A143" s="45">
        <v>90</v>
      </c>
      <c r="B143" s="3" t="s">
        <v>11</v>
      </c>
      <c r="C143" s="3" t="s">
        <v>1361</v>
      </c>
      <c r="D143" s="3" t="s">
        <v>199</v>
      </c>
      <c r="E143" s="3" t="s">
        <v>1362</v>
      </c>
      <c r="F143" s="3" t="s">
        <v>1363</v>
      </c>
      <c r="G143" s="3" t="s">
        <v>1364</v>
      </c>
      <c r="H143" s="3" t="s">
        <v>1365</v>
      </c>
      <c r="I143" s="3" t="s">
        <v>53</v>
      </c>
      <c r="J143" s="3" t="s">
        <v>54</v>
      </c>
      <c r="K143" s="3" t="s">
        <v>1366</v>
      </c>
      <c r="L143" s="3" t="s">
        <v>1367</v>
      </c>
      <c r="M143" s="3" t="s">
        <v>1368</v>
      </c>
      <c r="N143" s="3" t="s">
        <v>11</v>
      </c>
      <c r="O143" s="3" t="s">
        <v>951</v>
      </c>
      <c r="P143" s="3" t="s">
        <v>952</v>
      </c>
      <c r="Q143" s="3" t="s">
        <v>1369</v>
      </c>
      <c r="R143" s="3">
        <v>4</v>
      </c>
      <c r="S143" s="3" t="s">
        <v>208</v>
      </c>
      <c r="T143" s="3">
        <v>15</v>
      </c>
      <c r="U143" s="3">
        <v>18</v>
      </c>
      <c r="V143" s="3" t="s">
        <v>1370</v>
      </c>
      <c r="W143" s="3" t="s">
        <v>1371</v>
      </c>
      <c r="X143" s="3" t="s">
        <v>1372</v>
      </c>
      <c r="Y143" s="3" t="s">
        <v>65</v>
      </c>
      <c r="Z143" s="3" t="s">
        <v>957</v>
      </c>
      <c r="AA143" s="3" t="s">
        <v>958</v>
      </c>
      <c r="AB143" s="3" t="s">
        <v>68</v>
      </c>
      <c r="AC143" s="3" t="s">
        <v>1373</v>
      </c>
      <c r="AD143" s="3" t="s">
        <v>3805</v>
      </c>
      <c r="AE143" s="3" t="s">
        <v>70</v>
      </c>
      <c r="AF143" s="3" t="s">
        <v>71</v>
      </c>
      <c r="AG143" s="3" t="s">
        <v>1374</v>
      </c>
      <c r="AH143" s="3" t="s">
        <v>1375</v>
      </c>
      <c r="AI143" s="3" t="s">
        <v>74</v>
      </c>
      <c r="AJ143" s="3" t="s">
        <v>75</v>
      </c>
      <c r="AK143" s="3" t="s">
        <v>76</v>
      </c>
      <c r="AL143" s="3"/>
      <c r="AM143" s="3">
        <v>90</v>
      </c>
      <c r="AN143" s="3" t="s">
        <v>1361</v>
      </c>
      <c r="AO143" s="3" t="s">
        <v>3431</v>
      </c>
      <c r="AP143" s="3" t="s">
        <v>3432</v>
      </c>
      <c r="AQ143" s="3" t="s">
        <v>3433</v>
      </c>
      <c r="AR143" s="3" t="s">
        <v>3143</v>
      </c>
      <c r="AS143" s="3" t="s">
        <v>3144</v>
      </c>
      <c r="AT143" s="3" t="s">
        <v>3428</v>
      </c>
      <c r="AU143" s="3" t="s">
        <v>3434</v>
      </c>
      <c r="AV143" s="3" t="s">
        <v>3146</v>
      </c>
      <c r="AW143" s="3" t="s">
        <v>3147</v>
      </c>
      <c r="AX143" s="3" t="s">
        <v>962</v>
      </c>
      <c r="AY143" s="3" t="s">
        <v>977</v>
      </c>
      <c r="AZ143" s="3" t="s">
        <v>3347</v>
      </c>
      <c r="BA143" s="3" t="s">
        <v>1064</v>
      </c>
      <c r="BB143" s="3" t="s">
        <v>3348</v>
      </c>
      <c r="BC143" s="3" t="s">
        <v>3349</v>
      </c>
      <c r="BD143" s="3" t="s">
        <v>3146</v>
      </c>
      <c r="BE143" s="3" t="s">
        <v>3147</v>
      </c>
      <c r="BF143" s="3" t="s">
        <v>3350</v>
      </c>
      <c r="BG143" s="3" t="s">
        <v>3351</v>
      </c>
      <c r="BH143" s="3" t="s">
        <v>3104</v>
      </c>
      <c r="BI143" s="3" t="s">
        <v>3105</v>
      </c>
      <c r="BJ143" s="3" t="s">
        <v>3106</v>
      </c>
      <c r="BK143" s="3" t="s">
        <v>3107</v>
      </c>
      <c r="BL143" s="3" t="s">
        <v>3108</v>
      </c>
      <c r="BM143" s="3" t="s">
        <v>3109</v>
      </c>
      <c r="BN143" s="3" t="s">
        <v>11</v>
      </c>
      <c r="BO143" s="3" t="s">
        <v>1361</v>
      </c>
      <c r="BQ143" s="46">
        <v>1</v>
      </c>
    </row>
    <row r="144" spans="1:69" ht="60" x14ac:dyDescent="0.25">
      <c r="A144" s="45">
        <v>91</v>
      </c>
      <c r="B144" s="3" t="s">
        <v>12</v>
      </c>
      <c r="C144" s="3" t="s">
        <v>1376</v>
      </c>
      <c r="D144" s="3" t="s">
        <v>48</v>
      </c>
      <c r="E144" s="3" t="s">
        <v>1377</v>
      </c>
      <c r="F144" s="3" t="s">
        <v>1378</v>
      </c>
      <c r="G144" s="3" t="s">
        <v>1379</v>
      </c>
      <c r="H144" s="3" t="s">
        <v>1380</v>
      </c>
      <c r="I144" s="3" t="s">
        <v>53</v>
      </c>
      <c r="J144" s="3" t="s">
        <v>54</v>
      </c>
      <c r="K144" s="3" t="s">
        <v>1381</v>
      </c>
      <c r="L144" s="3" t="s">
        <v>1382</v>
      </c>
      <c r="M144" s="3" t="s">
        <v>1383</v>
      </c>
      <c r="N144" s="3" t="s">
        <v>12</v>
      </c>
      <c r="O144" s="3" t="s">
        <v>1384</v>
      </c>
      <c r="P144" s="3" t="s">
        <v>1385</v>
      </c>
      <c r="Q144" s="3" t="s">
        <v>1386</v>
      </c>
      <c r="R144" s="3">
        <v>1</v>
      </c>
      <c r="S144" s="3" t="s">
        <v>61</v>
      </c>
      <c r="T144" s="3">
        <v>10</v>
      </c>
      <c r="U144" s="3">
        <v>13</v>
      </c>
      <c r="V144" s="3" t="s">
        <v>1387</v>
      </c>
      <c r="W144" s="3" t="s">
        <v>225</v>
      </c>
      <c r="X144" s="3" t="s">
        <v>1388</v>
      </c>
      <c r="Y144" s="3" t="s">
        <v>65</v>
      </c>
      <c r="Z144" s="3" t="s">
        <v>1389</v>
      </c>
      <c r="AA144" s="3" t="s">
        <v>1390</v>
      </c>
      <c r="AB144" s="3" t="s">
        <v>68</v>
      </c>
      <c r="AC144" s="3" t="s">
        <v>1391</v>
      </c>
      <c r="AD144" s="3" t="s">
        <v>3806</v>
      </c>
      <c r="AE144" s="3" t="s">
        <v>70</v>
      </c>
      <c r="AF144" s="3" t="s">
        <v>71</v>
      </c>
      <c r="AG144" s="3" t="s">
        <v>1392</v>
      </c>
      <c r="AH144" s="3" t="s">
        <v>1393</v>
      </c>
      <c r="AI144" s="3" t="s">
        <v>74</v>
      </c>
      <c r="AJ144" s="3" t="s">
        <v>75</v>
      </c>
      <c r="AK144" s="3" t="s">
        <v>76</v>
      </c>
      <c r="AL144" s="3"/>
      <c r="AM144" s="3">
        <v>91</v>
      </c>
      <c r="AN144" s="3" t="s">
        <v>1376</v>
      </c>
      <c r="AO144" s="3" t="s">
        <v>3216</v>
      </c>
      <c r="AP144" s="3" t="s">
        <v>3146</v>
      </c>
      <c r="AQ144" s="3" t="s">
        <v>3147</v>
      </c>
      <c r="AR144" s="3" t="s">
        <v>3156</v>
      </c>
      <c r="AS144" s="3"/>
      <c r="AT144" s="3"/>
      <c r="AU144" s="3"/>
      <c r="AV144" s="3" t="s">
        <v>3435</v>
      </c>
      <c r="AW144" s="3" t="s">
        <v>3436</v>
      </c>
      <c r="AX144" s="3" t="s">
        <v>3134</v>
      </c>
      <c r="AY144" s="3" t="s">
        <v>1006</v>
      </c>
      <c r="AZ144" s="3" t="s">
        <v>3437</v>
      </c>
      <c r="BA144" s="3" t="s">
        <v>2231</v>
      </c>
      <c r="BB144" s="3" t="s">
        <v>418</v>
      </c>
      <c r="BC144" s="3" t="s">
        <v>3438</v>
      </c>
      <c r="BD144" s="3" t="s">
        <v>3216</v>
      </c>
      <c r="BE144" s="3" t="s">
        <v>3439</v>
      </c>
      <c r="BF144" s="3" t="s">
        <v>3194</v>
      </c>
      <c r="BG144" s="3" t="s">
        <v>3440</v>
      </c>
      <c r="BH144" s="3" t="s">
        <v>3104</v>
      </c>
      <c r="BI144" s="3" t="s">
        <v>3105</v>
      </c>
      <c r="BJ144" s="3" t="s">
        <v>3106</v>
      </c>
      <c r="BK144" s="3" t="s">
        <v>3107</v>
      </c>
      <c r="BL144" s="3" t="s">
        <v>3108</v>
      </c>
      <c r="BM144" s="3" t="s">
        <v>3109</v>
      </c>
      <c r="BN144" s="3" t="s">
        <v>12</v>
      </c>
      <c r="BO144" s="3" t="s">
        <v>1376</v>
      </c>
      <c r="BQ144" s="46">
        <v>1</v>
      </c>
    </row>
    <row r="145" spans="1:69" ht="60" x14ac:dyDescent="0.25">
      <c r="A145" s="45">
        <v>92</v>
      </c>
      <c r="B145" s="3" t="s">
        <v>12</v>
      </c>
      <c r="C145" s="3" t="s">
        <v>1394</v>
      </c>
      <c r="D145" s="3" t="s">
        <v>78</v>
      </c>
      <c r="E145" s="3" t="s">
        <v>1395</v>
      </c>
      <c r="F145" s="3" t="s">
        <v>1396</v>
      </c>
      <c r="G145" s="3" t="s">
        <v>1397</v>
      </c>
      <c r="H145" s="3" t="s">
        <v>1398</v>
      </c>
      <c r="I145" s="3" t="s">
        <v>53</v>
      </c>
      <c r="J145" s="3" t="s">
        <v>54</v>
      </c>
      <c r="K145" s="3" t="s">
        <v>1399</v>
      </c>
      <c r="L145" s="3" t="s">
        <v>1400</v>
      </c>
      <c r="M145" s="3" t="s">
        <v>1401</v>
      </c>
      <c r="N145" s="3" t="s">
        <v>12</v>
      </c>
      <c r="O145" s="3" t="s">
        <v>1384</v>
      </c>
      <c r="P145" s="3" t="s">
        <v>1385</v>
      </c>
      <c r="Q145" s="3" t="s">
        <v>1402</v>
      </c>
      <c r="R145" s="3">
        <v>2</v>
      </c>
      <c r="S145" s="3" t="s">
        <v>87</v>
      </c>
      <c r="T145" s="3">
        <v>12</v>
      </c>
      <c r="U145" s="3">
        <v>15</v>
      </c>
      <c r="V145" s="3" t="s">
        <v>1403</v>
      </c>
      <c r="W145" s="3" t="s">
        <v>225</v>
      </c>
      <c r="X145" s="3" t="s">
        <v>1404</v>
      </c>
      <c r="Y145" s="3" t="s">
        <v>65</v>
      </c>
      <c r="Z145" s="3" t="s">
        <v>1389</v>
      </c>
      <c r="AA145" s="3" t="s">
        <v>1390</v>
      </c>
      <c r="AB145" s="3" t="s">
        <v>68</v>
      </c>
      <c r="AC145" s="3" t="s">
        <v>1405</v>
      </c>
      <c r="AD145" s="3" t="s">
        <v>3807</v>
      </c>
      <c r="AE145" s="3" t="s">
        <v>70</v>
      </c>
      <c r="AF145" s="3" t="s">
        <v>71</v>
      </c>
      <c r="AG145" s="3" t="s">
        <v>1406</v>
      </c>
      <c r="AH145" s="3" t="s">
        <v>1407</v>
      </c>
      <c r="AI145" s="3" t="s">
        <v>74</v>
      </c>
      <c r="AJ145" s="3" t="s">
        <v>75</v>
      </c>
      <c r="AK145" s="3" t="s">
        <v>76</v>
      </c>
      <c r="AL145" s="3"/>
      <c r="AM145" s="3">
        <v>92</v>
      </c>
      <c r="AN145" s="3" t="s">
        <v>1394</v>
      </c>
      <c r="AO145" s="3" t="s">
        <v>3441</v>
      </c>
      <c r="AP145" s="3" t="s">
        <v>3442</v>
      </c>
      <c r="AQ145" s="3" t="s">
        <v>3150</v>
      </c>
      <c r="AR145" s="3" t="s">
        <v>3250</v>
      </c>
      <c r="AS145" s="3" t="s">
        <v>3146</v>
      </c>
      <c r="AT145" s="3" t="s">
        <v>3147</v>
      </c>
      <c r="AU145" s="3" t="s">
        <v>3443</v>
      </c>
      <c r="AV145" s="3" t="s">
        <v>3435</v>
      </c>
      <c r="AW145" s="3" t="s">
        <v>3436</v>
      </c>
      <c r="AX145" s="3" t="s">
        <v>3134</v>
      </c>
      <c r="AY145" s="3" t="s">
        <v>1006</v>
      </c>
      <c r="AZ145" s="3" t="s">
        <v>3437</v>
      </c>
      <c r="BA145" s="3" t="s">
        <v>2231</v>
      </c>
      <c r="BB145" s="3" t="s">
        <v>418</v>
      </c>
      <c r="BC145" s="3" t="s">
        <v>3438</v>
      </c>
      <c r="BD145" s="3" t="s">
        <v>3216</v>
      </c>
      <c r="BE145" s="3" t="s">
        <v>3439</v>
      </c>
      <c r="BF145" s="3" t="s">
        <v>3194</v>
      </c>
      <c r="BG145" s="3" t="s">
        <v>3440</v>
      </c>
      <c r="BH145" s="3" t="s">
        <v>3104</v>
      </c>
      <c r="BI145" s="3" t="s">
        <v>3105</v>
      </c>
      <c r="BJ145" s="3" t="s">
        <v>3106</v>
      </c>
      <c r="BK145" s="3" t="s">
        <v>3107</v>
      </c>
      <c r="BL145" s="3" t="s">
        <v>3108</v>
      </c>
      <c r="BM145" s="3" t="s">
        <v>3109</v>
      </c>
      <c r="BN145" s="3" t="s">
        <v>12</v>
      </c>
      <c r="BO145" s="3" t="s">
        <v>1394</v>
      </c>
      <c r="BQ145" s="46">
        <v>1</v>
      </c>
    </row>
    <row r="146" spans="1:69" ht="60" x14ac:dyDescent="0.25">
      <c r="A146" s="45">
        <v>93</v>
      </c>
      <c r="B146" s="3" t="s">
        <v>12</v>
      </c>
      <c r="C146" s="3" t="s">
        <v>1408</v>
      </c>
      <c r="D146" s="3" t="s">
        <v>78</v>
      </c>
      <c r="E146" s="3" t="s">
        <v>1409</v>
      </c>
      <c r="F146" s="3" t="s">
        <v>1410</v>
      </c>
      <c r="G146" s="3" t="s">
        <v>1411</v>
      </c>
      <c r="H146" s="3" t="s">
        <v>1412</v>
      </c>
      <c r="I146" s="3" t="s">
        <v>53</v>
      </c>
      <c r="J146" s="3" t="s">
        <v>54</v>
      </c>
      <c r="K146" s="3" t="s">
        <v>1413</v>
      </c>
      <c r="L146" s="3" t="s">
        <v>1414</v>
      </c>
      <c r="M146" s="3" t="s">
        <v>1415</v>
      </c>
      <c r="N146" s="3" t="s">
        <v>12</v>
      </c>
      <c r="O146" s="3" t="s">
        <v>1384</v>
      </c>
      <c r="P146" s="3" t="s">
        <v>1385</v>
      </c>
      <c r="Q146" s="3" t="s">
        <v>1416</v>
      </c>
      <c r="R146" s="3">
        <v>2</v>
      </c>
      <c r="S146" s="3" t="s">
        <v>87</v>
      </c>
      <c r="T146" s="3">
        <v>12</v>
      </c>
      <c r="U146" s="3">
        <v>15</v>
      </c>
      <c r="V146" s="3" t="s">
        <v>1417</v>
      </c>
      <c r="W146" s="3" t="s">
        <v>225</v>
      </c>
      <c r="X146" s="3" t="s">
        <v>1418</v>
      </c>
      <c r="Y146" s="3" t="s">
        <v>65</v>
      </c>
      <c r="Z146" s="3" t="s">
        <v>1389</v>
      </c>
      <c r="AA146" s="3" t="s">
        <v>1390</v>
      </c>
      <c r="AB146" s="3" t="s">
        <v>68</v>
      </c>
      <c r="AC146" s="3" t="s">
        <v>1419</v>
      </c>
      <c r="AD146" s="3" t="s">
        <v>3808</v>
      </c>
      <c r="AE146" s="3" t="s">
        <v>70</v>
      </c>
      <c r="AF146" s="3" t="s">
        <v>71</v>
      </c>
      <c r="AG146" s="3" t="s">
        <v>1420</v>
      </c>
      <c r="AH146" s="3" t="s">
        <v>1421</v>
      </c>
      <c r="AI146" s="3" t="s">
        <v>74</v>
      </c>
      <c r="AJ146" s="3" t="s">
        <v>75</v>
      </c>
      <c r="AK146" s="3" t="s">
        <v>76</v>
      </c>
      <c r="AL146" s="3"/>
      <c r="AM146" s="3">
        <v>93</v>
      </c>
      <c r="AN146" s="3" t="s">
        <v>1408</v>
      </c>
      <c r="AO146" s="3" t="s">
        <v>3444</v>
      </c>
      <c r="AP146" s="3" t="s">
        <v>3156</v>
      </c>
      <c r="AQ146" s="3" t="s">
        <v>3445</v>
      </c>
      <c r="AR146" s="3" t="s">
        <v>3446</v>
      </c>
      <c r="AS146" s="3" t="s">
        <v>3163</v>
      </c>
      <c r="AT146" s="3" t="s">
        <v>3164</v>
      </c>
      <c r="AU146" s="3" t="s">
        <v>3443</v>
      </c>
      <c r="AV146" s="3" t="s">
        <v>3435</v>
      </c>
      <c r="AW146" s="3" t="s">
        <v>3436</v>
      </c>
      <c r="AX146" s="3" t="s">
        <v>3134</v>
      </c>
      <c r="AY146" s="3" t="s">
        <v>1006</v>
      </c>
      <c r="AZ146" s="3" t="s">
        <v>3437</v>
      </c>
      <c r="BA146" s="3" t="s">
        <v>2231</v>
      </c>
      <c r="BB146" s="3" t="s">
        <v>418</v>
      </c>
      <c r="BC146" s="3" t="s">
        <v>3438</v>
      </c>
      <c r="BD146" s="3" t="s">
        <v>3216</v>
      </c>
      <c r="BE146" s="3" t="s">
        <v>3439</v>
      </c>
      <c r="BF146" s="3" t="s">
        <v>3194</v>
      </c>
      <c r="BG146" s="3" t="s">
        <v>3440</v>
      </c>
      <c r="BH146" s="3" t="s">
        <v>3104</v>
      </c>
      <c r="BI146" s="3" t="s">
        <v>3105</v>
      </c>
      <c r="BJ146" s="3" t="s">
        <v>3106</v>
      </c>
      <c r="BK146" s="3" t="s">
        <v>3107</v>
      </c>
      <c r="BL146" s="3" t="s">
        <v>3108</v>
      </c>
      <c r="BM146" s="3" t="s">
        <v>3109</v>
      </c>
      <c r="BN146" s="3" t="s">
        <v>12</v>
      </c>
      <c r="BO146" s="3" t="s">
        <v>1408</v>
      </c>
      <c r="BQ146" s="46">
        <v>1</v>
      </c>
    </row>
    <row r="147" spans="1:69" ht="60" x14ac:dyDescent="0.25">
      <c r="A147" s="45">
        <v>94</v>
      </c>
      <c r="B147" s="3" t="s">
        <v>12</v>
      </c>
      <c r="C147" s="3" t="s">
        <v>1422</v>
      </c>
      <c r="D147" s="3" t="s">
        <v>78</v>
      </c>
      <c r="E147" s="3" t="s">
        <v>1423</v>
      </c>
      <c r="F147" s="3" t="s">
        <v>1424</v>
      </c>
      <c r="G147" s="3" t="s">
        <v>1425</v>
      </c>
      <c r="H147" s="3" t="s">
        <v>1426</v>
      </c>
      <c r="I147" s="3" t="s">
        <v>53</v>
      </c>
      <c r="J147" s="3" t="s">
        <v>54</v>
      </c>
      <c r="K147" s="3" t="s">
        <v>1427</v>
      </c>
      <c r="L147" s="3" t="s">
        <v>1428</v>
      </c>
      <c r="M147" s="3" t="s">
        <v>1429</v>
      </c>
      <c r="N147" s="3" t="s">
        <v>12</v>
      </c>
      <c r="O147" s="3" t="s">
        <v>1384</v>
      </c>
      <c r="P147" s="3" t="s">
        <v>1385</v>
      </c>
      <c r="Q147" s="3" t="s">
        <v>1430</v>
      </c>
      <c r="R147" s="3">
        <v>2</v>
      </c>
      <c r="S147" s="3" t="s">
        <v>87</v>
      </c>
      <c r="T147" s="3">
        <v>12</v>
      </c>
      <c r="U147" s="3">
        <v>15</v>
      </c>
      <c r="V147" s="3" t="s">
        <v>1431</v>
      </c>
      <c r="W147" s="3" t="s">
        <v>225</v>
      </c>
      <c r="X147" s="3" t="s">
        <v>1432</v>
      </c>
      <c r="Y147" s="3" t="s">
        <v>65</v>
      </c>
      <c r="Z147" s="3" t="s">
        <v>1389</v>
      </c>
      <c r="AA147" s="3" t="s">
        <v>1390</v>
      </c>
      <c r="AB147" s="3" t="s">
        <v>68</v>
      </c>
      <c r="AC147" s="3" t="s">
        <v>1433</v>
      </c>
      <c r="AD147" s="3" t="s">
        <v>3809</v>
      </c>
      <c r="AE147" s="3" t="s">
        <v>70</v>
      </c>
      <c r="AF147" s="3" t="s">
        <v>71</v>
      </c>
      <c r="AG147" s="3" t="s">
        <v>1434</v>
      </c>
      <c r="AH147" s="3" t="s">
        <v>1435</v>
      </c>
      <c r="AI147" s="3" t="s">
        <v>74</v>
      </c>
      <c r="AJ147" s="3" t="s">
        <v>75</v>
      </c>
      <c r="AK147" s="3" t="s">
        <v>76</v>
      </c>
      <c r="AL147" s="3"/>
      <c r="AM147" s="3">
        <v>94</v>
      </c>
      <c r="AN147" s="3" t="s">
        <v>1422</v>
      </c>
      <c r="AO147" s="3" t="s">
        <v>3309</v>
      </c>
      <c r="AP147" s="3" t="s">
        <v>977</v>
      </c>
      <c r="AQ147" s="3" t="s">
        <v>3447</v>
      </c>
      <c r="AR147" s="3" t="s">
        <v>3448</v>
      </c>
      <c r="AS147" s="3" t="s">
        <v>3161</v>
      </c>
      <c r="AT147" s="3" t="s">
        <v>3162</v>
      </c>
      <c r="AU147" s="3" t="s">
        <v>3443</v>
      </c>
      <c r="AV147" s="3" t="s">
        <v>3435</v>
      </c>
      <c r="AW147" s="3" t="s">
        <v>3436</v>
      </c>
      <c r="AX147" s="3" t="s">
        <v>3134</v>
      </c>
      <c r="AY147" s="3" t="s">
        <v>1006</v>
      </c>
      <c r="AZ147" s="3" t="s">
        <v>3437</v>
      </c>
      <c r="BA147" s="3" t="s">
        <v>2231</v>
      </c>
      <c r="BB147" s="3" t="s">
        <v>418</v>
      </c>
      <c r="BC147" s="3" t="s">
        <v>3438</v>
      </c>
      <c r="BD147" s="3" t="s">
        <v>3216</v>
      </c>
      <c r="BE147" s="3" t="s">
        <v>3439</v>
      </c>
      <c r="BF147" s="3" t="s">
        <v>3194</v>
      </c>
      <c r="BG147" s="3" t="s">
        <v>3440</v>
      </c>
      <c r="BH147" s="3" t="s">
        <v>3104</v>
      </c>
      <c r="BI147" s="3" t="s">
        <v>3105</v>
      </c>
      <c r="BJ147" s="3" t="s">
        <v>3106</v>
      </c>
      <c r="BK147" s="3" t="s">
        <v>3107</v>
      </c>
      <c r="BL147" s="3" t="s">
        <v>3108</v>
      </c>
      <c r="BM147" s="3" t="s">
        <v>3109</v>
      </c>
      <c r="BN147" s="3" t="s">
        <v>12</v>
      </c>
      <c r="BO147" s="3" t="s">
        <v>1422</v>
      </c>
      <c r="BQ147" s="46">
        <v>1</v>
      </c>
    </row>
    <row r="148" spans="1:69" ht="60" x14ac:dyDescent="0.25">
      <c r="A148" s="45">
        <v>95</v>
      </c>
      <c r="B148" s="3" t="s">
        <v>12</v>
      </c>
      <c r="C148" s="3" t="s">
        <v>1436</v>
      </c>
      <c r="D148" s="3" t="s">
        <v>108</v>
      </c>
      <c r="E148" s="3" t="s">
        <v>1437</v>
      </c>
      <c r="F148" s="3" t="s">
        <v>1438</v>
      </c>
      <c r="G148" s="3" t="s">
        <v>1439</v>
      </c>
      <c r="H148" s="3" t="s">
        <v>1440</v>
      </c>
      <c r="I148" s="3" t="s">
        <v>53</v>
      </c>
      <c r="J148" s="3" t="s">
        <v>54</v>
      </c>
      <c r="K148" s="3" t="s">
        <v>1441</v>
      </c>
      <c r="L148" s="3" t="s">
        <v>1442</v>
      </c>
      <c r="M148" s="3" t="s">
        <v>1443</v>
      </c>
      <c r="N148" s="3" t="s">
        <v>12</v>
      </c>
      <c r="O148" s="3" t="s">
        <v>1384</v>
      </c>
      <c r="P148" s="3" t="s">
        <v>1385</v>
      </c>
      <c r="Q148" s="3" t="s">
        <v>1444</v>
      </c>
      <c r="R148" s="3">
        <v>3</v>
      </c>
      <c r="S148" s="3" t="s">
        <v>117</v>
      </c>
      <c r="T148" s="3">
        <v>13</v>
      </c>
      <c r="U148" s="3">
        <v>17</v>
      </c>
      <c r="V148" s="3" t="s">
        <v>1445</v>
      </c>
      <c r="W148" s="3" t="s">
        <v>225</v>
      </c>
      <c r="X148" s="3" t="s">
        <v>1446</v>
      </c>
      <c r="Y148" s="3" t="s">
        <v>65</v>
      </c>
      <c r="Z148" s="3" t="s">
        <v>1389</v>
      </c>
      <c r="AA148" s="3" t="s">
        <v>1390</v>
      </c>
      <c r="AB148" s="3" t="s">
        <v>68</v>
      </c>
      <c r="AC148" s="3" t="s">
        <v>1447</v>
      </c>
      <c r="AD148" s="3" t="s">
        <v>3810</v>
      </c>
      <c r="AE148" s="3" t="s">
        <v>70</v>
      </c>
      <c r="AF148" s="3" t="s">
        <v>71</v>
      </c>
      <c r="AG148" s="3" t="s">
        <v>1448</v>
      </c>
      <c r="AH148" s="3" t="s">
        <v>1449</v>
      </c>
      <c r="AI148" s="3" t="s">
        <v>74</v>
      </c>
      <c r="AJ148" s="3" t="s">
        <v>75</v>
      </c>
      <c r="AK148" s="3" t="s">
        <v>76</v>
      </c>
      <c r="AL148" s="3"/>
      <c r="AM148" s="3">
        <v>95</v>
      </c>
      <c r="AN148" s="3" t="s">
        <v>1436</v>
      </c>
      <c r="AO148" s="3" t="s">
        <v>3449</v>
      </c>
      <c r="AP148" s="3" t="s">
        <v>3450</v>
      </c>
      <c r="AQ148" s="3" t="s">
        <v>3156</v>
      </c>
      <c r="AR148" s="3" t="s">
        <v>3451</v>
      </c>
      <c r="AS148" s="3" t="s">
        <v>3452</v>
      </c>
      <c r="AT148" s="3" t="s">
        <v>3453</v>
      </c>
      <c r="AU148" s="3"/>
      <c r="AV148" s="3" t="s">
        <v>3435</v>
      </c>
      <c r="AW148" s="3" t="s">
        <v>3436</v>
      </c>
      <c r="AX148" s="3" t="s">
        <v>3134</v>
      </c>
      <c r="AY148" s="3" t="s">
        <v>1006</v>
      </c>
      <c r="AZ148" s="3" t="s">
        <v>3437</v>
      </c>
      <c r="BA148" s="3" t="s">
        <v>2231</v>
      </c>
      <c r="BB148" s="3" t="s">
        <v>418</v>
      </c>
      <c r="BC148" s="3" t="s">
        <v>3438</v>
      </c>
      <c r="BD148" s="3" t="s">
        <v>3216</v>
      </c>
      <c r="BE148" s="3" t="s">
        <v>3439</v>
      </c>
      <c r="BF148" s="3" t="s">
        <v>3194</v>
      </c>
      <c r="BG148" s="3" t="s">
        <v>3440</v>
      </c>
      <c r="BH148" s="3" t="s">
        <v>3104</v>
      </c>
      <c r="BI148" s="3" t="s">
        <v>3105</v>
      </c>
      <c r="BJ148" s="3" t="s">
        <v>3106</v>
      </c>
      <c r="BK148" s="3" t="s">
        <v>3107</v>
      </c>
      <c r="BL148" s="3" t="s">
        <v>3108</v>
      </c>
      <c r="BM148" s="3" t="s">
        <v>3109</v>
      </c>
      <c r="BN148" s="3" t="s">
        <v>12</v>
      </c>
      <c r="BO148" s="3" t="s">
        <v>1436</v>
      </c>
      <c r="BQ148" s="46">
        <v>1</v>
      </c>
    </row>
    <row r="149" spans="1:69" ht="60" x14ac:dyDescent="0.25">
      <c r="A149" s="45">
        <v>96</v>
      </c>
      <c r="B149" s="3" t="s">
        <v>12</v>
      </c>
      <c r="C149" s="3" t="s">
        <v>1450</v>
      </c>
      <c r="D149" s="3" t="s">
        <v>168</v>
      </c>
      <c r="E149" s="3" t="s">
        <v>1451</v>
      </c>
      <c r="F149" s="3" t="s">
        <v>1452</v>
      </c>
      <c r="G149" s="3" t="s">
        <v>1453</v>
      </c>
      <c r="H149" s="3" t="s">
        <v>1454</v>
      </c>
      <c r="I149" s="3" t="s">
        <v>53</v>
      </c>
      <c r="J149" s="3" t="s">
        <v>54</v>
      </c>
      <c r="K149" s="3" t="s">
        <v>1455</v>
      </c>
      <c r="L149" s="3" t="s">
        <v>1456</v>
      </c>
      <c r="M149" s="3" t="s">
        <v>1457</v>
      </c>
      <c r="N149" s="3" t="s">
        <v>12</v>
      </c>
      <c r="O149" s="3" t="s">
        <v>1384</v>
      </c>
      <c r="P149" s="3" t="s">
        <v>1385</v>
      </c>
      <c r="Q149" s="3" t="s">
        <v>1458</v>
      </c>
      <c r="R149" s="3">
        <v>3</v>
      </c>
      <c r="S149" s="3" t="s">
        <v>117</v>
      </c>
      <c r="T149" s="3">
        <v>14</v>
      </c>
      <c r="U149" s="3">
        <v>17</v>
      </c>
      <c r="V149" s="3" t="s">
        <v>1459</v>
      </c>
      <c r="W149" s="3" t="s">
        <v>1460</v>
      </c>
      <c r="X149" s="3" t="s">
        <v>1461</v>
      </c>
      <c r="Y149" s="3" t="s">
        <v>65</v>
      </c>
      <c r="Z149" s="3" t="s">
        <v>1389</v>
      </c>
      <c r="AA149" s="3" t="s">
        <v>1390</v>
      </c>
      <c r="AB149" s="3" t="s">
        <v>68</v>
      </c>
      <c r="AC149" s="3" t="s">
        <v>1462</v>
      </c>
      <c r="AD149" s="3" t="s">
        <v>3811</v>
      </c>
      <c r="AE149" s="3" t="s">
        <v>70</v>
      </c>
      <c r="AF149" s="3" t="s">
        <v>71</v>
      </c>
      <c r="AG149" s="3" t="s">
        <v>1463</v>
      </c>
      <c r="AH149" s="3" t="s">
        <v>1464</v>
      </c>
      <c r="AI149" s="3" t="s">
        <v>74</v>
      </c>
      <c r="AJ149" s="3" t="s">
        <v>75</v>
      </c>
      <c r="AK149" s="3" t="s">
        <v>76</v>
      </c>
      <c r="AL149" s="3"/>
      <c r="AM149" s="3">
        <v>96</v>
      </c>
      <c r="AN149" s="3" t="s">
        <v>1450</v>
      </c>
      <c r="AO149" s="3" t="s">
        <v>3454</v>
      </c>
      <c r="AP149" s="3" t="s">
        <v>3274</v>
      </c>
      <c r="AQ149" s="3" t="s">
        <v>3455</v>
      </c>
      <c r="AR149" s="3" t="s">
        <v>3456</v>
      </c>
      <c r="AS149" s="3" t="s">
        <v>3457</v>
      </c>
      <c r="AT149" s="3" t="s">
        <v>3458</v>
      </c>
      <c r="AU149" s="3"/>
      <c r="AV149" s="3" t="s">
        <v>3435</v>
      </c>
      <c r="AW149" s="3" t="s">
        <v>3436</v>
      </c>
      <c r="AX149" s="3" t="s">
        <v>3134</v>
      </c>
      <c r="AY149" s="3" t="s">
        <v>1006</v>
      </c>
      <c r="AZ149" s="3" t="s">
        <v>3437</v>
      </c>
      <c r="BA149" s="3" t="s">
        <v>2231</v>
      </c>
      <c r="BB149" s="3" t="s">
        <v>418</v>
      </c>
      <c r="BC149" s="3" t="s">
        <v>3438</v>
      </c>
      <c r="BD149" s="3" t="s">
        <v>3216</v>
      </c>
      <c r="BE149" s="3" t="s">
        <v>3439</v>
      </c>
      <c r="BF149" s="3" t="s">
        <v>3194</v>
      </c>
      <c r="BG149" s="3" t="s">
        <v>3440</v>
      </c>
      <c r="BH149" s="3" t="s">
        <v>3104</v>
      </c>
      <c r="BI149" s="3" t="s">
        <v>3105</v>
      </c>
      <c r="BJ149" s="3" t="s">
        <v>3106</v>
      </c>
      <c r="BK149" s="3" t="s">
        <v>3107</v>
      </c>
      <c r="BL149" s="3" t="s">
        <v>3108</v>
      </c>
      <c r="BM149" s="3" t="s">
        <v>3109</v>
      </c>
      <c r="BN149" s="3" t="s">
        <v>12</v>
      </c>
      <c r="BO149" s="3" t="s">
        <v>1450</v>
      </c>
      <c r="BQ149" s="46">
        <v>1</v>
      </c>
    </row>
    <row r="150" spans="1:69" ht="60" x14ac:dyDescent="0.25">
      <c r="A150" s="45">
        <v>97</v>
      </c>
      <c r="B150" s="3" t="s">
        <v>12</v>
      </c>
      <c r="C150" s="3" t="s">
        <v>1465</v>
      </c>
      <c r="D150" s="3" t="s">
        <v>168</v>
      </c>
      <c r="E150" s="3" t="s">
        <v>1466</v>
      </c>
      <c r="F150" s="3" t="s">
        <v>1467</v>
      </c>
      <c r="G150" s="3" t="s">
        <v>1468</v>
      </c>
      <c r="H150" s="3" t="s">
        <v>1469</v>
      </c>
      <c r="I150" s="3" t="s">
        <v>53</v>
      </c>
      <c r="J150" s="3" t="s">
        <v>54</v>
      </c>
      <c r="K150" s="3" t="s">
        <v>1470</v>
      </c>
      <c r="L150" s="3" t="s">
        <v>1471</v>
      </c>
      <c r="M150" s="3" t="s">
        <v>1472</v>
      </c>
      <c r="N150" s="3" t="s">
        <v>12</v>
      </c>
      <c r="O150" s="3" t="s">
        <v>1384</v>
      </c>
      <c r="P150" s="3" t="s">
        <v>1385</v>
      </c>
      <c r="Q150" s="3" t="s">
        <v>1473</v>
      </c>
      <c r="R150" s="3">
        <v>3</v>
      </c>
      <c r="S150" s="3" t="s">
        <v>117</v>
      </c>
      <c r="T150" s="3">
        <v>14</v>
      </c>
      <c r="U150" s="3">
        <v>17</v>
      </c>
      <c r="V150" s="3" t="s">
        <v>1474</v>
      </c>
      <c r="W150" s="3" t="s">
        <v>1460</v>
      </c>
      <c r="X150" s="3" t="s">
        <v>1475</v>
      </c>
      <c r="Y150" s="3" t="s">
        <v>65</v>
      </c>
      <c r="Z150" s="3" t="s">
        <v>1389</v>
      </c>
      <c r="AA150" s="3" t="s">
        <v>1390</v>
      </c>
      <c r="AB150" s="3" t="s">
        <v>68</v>
      </c>
      <c r="AC150" s="3" t="s">
        <v>1476</v>
      </c>
      <c r="AD150" s="3" t="s">
        <v>3812</v>
      </c>
      <c r="AE150" s="3" t="s">
        <v>70</v>
      </c>
      <c r="AF150" s="3" t="s">
        <v>71</v>
      </c>
      <c r="AG150" s="3" t="s">
        <v>1477</v>
      </c>
      <c r="AH150" s="3" t="s">
        <v>1478</v>
      </c>
      <c r="AI150" s="3" t="s">
        <v>74</v>
      </c>
      <c r="AJ150" s="3" t="s">
        <v>75</v>
      </c>
      <c r="AK150" s="3" t="s">
        <v>76</v>
      </c>
      <c r="AL150" s="3"/>
      <c r="AM150" s="3">
        <v>97</v>
      </c>
      <c r="AN150" s="3" t="s">
        <v>1465</v>
      </c>
      <c r="AO150" s="3" t="s">
        <v>3459</v>
      </c>
      <c r="AP150" s="3" t="s">
        <v>3460</v>
      </c>
      <c r="AQ150" s="3" t="s">
        <v>3461</v>
      </c>
      <c r="AR150" s="3" t="s">
        <v>3462</v>
      </c>
      <c r="AS150" s="3" t="s">
        <v>3463</v>
      </c>
      <c r="AT150" s="3" t="s">
        <v>3464</v>
      </c>
      <c r="AU150" s="3" t="s">
        <v>3465</v>
      </c>
      <c r="AV150" s="3" t="s">
        <v>3435</v>
      </c>
      <c r="AW150" s="3" t="s">
        <v>3436</v>
      </c>
      <c r="AX150" s="3" t="s">
        <v>3134</v>
      </c>
      <c r="AY150" s="3" t="s">
        <v>1006</v>
      </c>
      <c r="AZ150" s="3" t="s">
        <v>3437</v>
      </c>
      <c r="BA150" s="3" t="s">
        <v>2231</v>
      </c>
      <c r="BB150" s="3" t="s">
        <v>418</v>
      </c>
      <c r="BC150" s="3" t="s">
        <v>3438</v>
      </c>
      <c r="BD150" s="3" t="s">
        <v>3216</v>
      </c>
      <c r="BE150" s="3" t="s">
        <v>3439</v>
      </c>
      <c r="BF150" s="3" t="s">
        <v>3194</v>
      </c>
      <c r="BG150" s="3" t="s">
        <v>3440</v>
      </c>
      <c r="BH150" s="3" t="s">
        <v>3104</v>
      </c>
      <c r="BI150" s="3" t="s">
        <v>3105</v>
      </c>
      <c r="BJ150" s="3" t="s">
        <v>3106</v>
      </c>
      <c r="BK150" s="3" t="s">
        <v>3107</v>
      </c>
      <c r="BL150" s="3" t="s">
        <v>3108</v>
      </c>
      <c r="BM150" s="3" t="s">
        <v>3109</v>
      </c>
      <c r="BN150" s="3" t="s">
        <v>12</v>
      </c>
      <c r="BO150" s="3" t="s">
        <v>1465</v>
      </c>
      <c r="BQ150" s="46">
        <v>1</v>
      </c>
    </row>
    <row r="151" spans="1:69" ht="60" x14ac:dyDescent="0.25">
      <c r="A151" s="45">
        <v>98</v>
      </c>
      <c r="B151" s="3" t="s">
        <v>12</v>
      </c>
      <c r="C151" s="3" t="s">
        <v>1479</v>
      </c>
      <c r="D151" s="3" t="s">
        <v>78</v>
      </c>
      <c r="E151" s="3" t="s">
        <v>1480</v>
      </c>
      <c r="F151" s="3" t="s">
        <v>1481</v>
      </c>
      <c r="G151" s="3" t="s">
        <v>1482</v>
      </c>
      <c r="H151" s="3" t="s">
        <v>1483</v>
      </c>
      <c r="I151" s="3" t="s">
        <v>53</v>
      </c>
      <c r="J151" s="3" t="s">
        <v>54</v>
      </c>
      <c r="K151" s="3" t="s">
        <v>1484</v>
      </c>
      <c r="L151" s="3" t="s">
        <v>1485</v>
      </c>
      <c r="M151" s="3" t="s">
        <v>1486</v>
      </c>
      <c r="N151" s="3" t="s">
        <v>12</v>
      </c>
      <c r="O151" s="3" t="s">
        <v>1384</v>
      </c>
      <c r="P151" s="3" t="s">
        <v>1385</v>
      </c>
      <c r="Q151" s="3" t="s">
        <v>1487</v>
      </c>
      <c r="R151" s="3">
        <v>2</v>
      </c>
      <c r="S151" s="3" t="s">
        <v>87</v>
      </c>
      <c r="T151" s="3">
        <v>12</v>
      </c>
      <c r="U151" s="3">
        <v>15</v>
      </c>
      <c r="V151" s="3" t="s">
        <v>1488</v>
      </c>
      <c r="W151" s="3" t="s">
        <v>148</v>
      </c>
      <c r="X151" s="3" t="s">
        <v>1489</v>
      </c>
      <c r="Y151" s="3" t="s">
        <v>65</v>
      </c>
      <c r="Z151" s="3" t="s">
        <v>1389</v>
      </c>
      <c r="AA151" s="3" t="s">
        <v>1390</v>
      </c>
      <c r="AB151" s="3" t="s">
        <v>68</v>
      </c>
      <c r="AC151" s="3" t="s">
        <v>1490</v>
      </c>
      <c r="AD151" s="3" t="s">
        <v>3813</v>
      </c>
      <c r="AE151" s="3" t="s">
        <v>70</v>
      </c>
      <c r="AF151" s="3" t="s">
        <v>71</v>
      </c>
      <c r="AG151" s="3" t="s">
        <v>1491</v>
      </c>
      <c r="AH151" s="3" t="s">
        <v>1492</v>
      </c>
      <c r="AI151" s="3" t="s">
        <v>74</v>
      </c>
      <c r="AJ151" s="3" t="s">
        <v>75</v>
      </c>
      <c r="AK151" s="3" t="s">
        <v>76</v>
      </c>
      <c r="AL151" s="3"/>
      <c r="AM151" s="3">
        <v>98</v>
      </c>
      <c r="AN151" s="3" t="s">
        <v>1479</v>
      </c>
      <c r="AO151" s="3" t="s">
        <v>3466</v>
      </c>
      <c r="AP151" s="3" t="s">
        <v>3134</v>
      </c>
      <c r="AQ151" s="3" t="s">
        <v>3146</v>
      </c>
      <c r="AR151" s="3" t="s">
        <v>3147</v>
      </c>
      <c r="AS151" s="3" t="s">
        <v>3215</v>
      </c>
      <c r="AT151" s="3" t="s">
        <v>3467</v>
      </c>
      <c r="AU151" s="3" t="s">
        <v>3468</v>
      </c>
      <c r="AV151" s="3" t="s">
        <v>3435</v>
      </c>
      <c r="AW151" s="3" t="s">
        <v>3436</v>
      </c>
      <c r="AX151" s="3" t="s">
        <v>3134</v>
      </c>
      <c r="AY151" s="3" t="s">
        <v>1006</v>
      </c>
      <c r="AZ151" s="3" t="s">
        <v>3437</v>
      </c>
      <c r="BA151" s="3" t="s">
        <v>2231</v>
      </c>
      <c r="BB151" s="3" t="s">
        <v>418</v>
      </c>
      <c r="BC151" s="3" t="s">
        <v>3438</v>
      </c>
      <c r="BD151" s="3" t="s">
        <v>3216</v>
      </c>
      <c r="BE151" s="3" t="s">
        <v>3439</v>
      </c>
      <c r="BF151" s="3" t="s">
        <v>3194</v>
      </c>
      <c r="BG151" s="3" t="s">
        <v>3440</v>
      </c>
      <c r="BH151" s="3" t="s">
        <v>3104</v>
      </c>
      <c r="BI151" s="3" t="s">
        <v>3105</v>
      </c>
      <c r="BJ151" s="3" t="s">
        <v>3106</v>
      </c>
      <c r="BK151" s="3" t="s">
        <v>3107</v>
      </c>
      <c r="BL151" s="3" t="s">
        <v>3108</v>
      </c>
      <c r="BM151" s="3" t="s">
        <v>3109</v>
      </c>
      <c r="BN151" s="3" t="s">
        <v>12</v>
      </c>
      <c r="BO151" s="3" t="s">
        <v>1479</v>
      </c>
      <c r="BQ151" s="46">
        <v>1</v>
      </c>
    </row>
    <row r="152" spans="1:69" ht="60" x14ac:dyDescent="0.25">
      <c r="A152" s="45">
        <v>99</v>
      </c>
      <c r="B152" s="3" t="s">
        <v>12</v>
      </c>
      <c r="C152" s="3" t="s">
        <v>1493</v>
      </c>
      <c r="D152" s="3" t="s">
        <v>78</v>
      </c>
      <c r="E152" s="3" t="s">
        <v>1494</v>
      </c>
      <c r="F152" s="3" t="s">
        <v>1495</v>
      </c>
      <c r="G152" s="3" t="s">
        <v>1496</v>
      </c>
      <c r="H152" s="3" t="s">
        <v>1497</v>
      </c>
      <c r="I152" s="3" t="s">
        <v>53</v>
      </c>
      <c r="J152" s="3" t="s">
        <v>54</v>
      </c>
      <c r="K152" s="3" t="s">
        <v>1498</v>
      </c>
      <c r="L152" s="3" t="s">
        <v>1499</v>
      </c>
      <c r="M152" s="3" t="s">
        <v>1500</v>
      </c>
      <c r="N152" s="3" t="s">
        <v>12</v>
      </c>
      <c r="O152" s="3" t="s">
        <v>1384</v>
      </c>
      <c r="P152" s="3" t="s">
        <v>1385</v>
      </c>
      <c r="Q152" s="3" t="s">
        <v>1501</v>
      </c>
      <c r="R152" s="3">
        <v>2</v>
      </c>
      <c r="S152" s="3" t="s">
        <v>87</v>
      </c>
      <c r="T152" s="3">
        <v>12</v>
      </c>
      <c r="U152" s="3">
        <v>15</v>
      </c>
      <c r="V152" s="3" t="s">
        <v>1502</v>
      </c>
      <c r="W152" s="3" t="s">
        <v>148</v>
      </c>
      <c r="X152" s="3" t="s">
        <v>1503</v>
      </c>
      <c r="Y152" s="3" t="s">
        <v>65</v>
      </c>
      <c r="Z152" s="3" t="s">
        <v>1389</v>
      </c>
      <c r="AA152" s="3" t="s">
        <v>1390</v>
      </c>
      <c r="AB152" s="3" t="s">
        <v>68</v>
      </c>
      <c r="AC152" s="3" t="s">
        <v>1504</v>
      </c>
      <c r="AD152" s="3" t="s">
        <v>3814</v>
      </c>
      <c r="AE152" s="3" t="s">
        <v>70</v>
      </c>
      <c r="AF152" s="3" t="s">
        <v>71</v>
      </c>
      <c r="AG152" s="3" t="s">
        <v>1505</v>
      </c>
      <c r="AH152" s="3" t="s">
        <v>1506</v>
      </c>
      <c r="AI152" s="3" t="s">
        <v>74</v>
      </c>
      <c r="AJ152" s="3" t="s">
        <v>75</v>
      </c>
      <c r="AK152" s="3" t="s">
        <v>76</v>
      </c>
      <c r="AL152" s="3"/>
      <c r="AM152" s="3">
        <v>99</v>
      </c>
      <c r="AN152" s="3" t="s">
        <v>1493</v>
      </c>
      <c r="AO152" s="3" t="s">
        <v>3469</v>
      </c>
      <c r="AP152" s="3" t="s">
        <v>3157</v>
      </c>
      <c r="AQ152" s="3" t="s">
        <v>3216</v>
      </c>
      <c r="AR152" s="3" t="s">
        <v>3156</v>
      </c>
      <c r="AS152" s="3" t="s">
        <v>3206</v>
      </c>
      <c r="AT152" s="3"/>
      <c r="AU152" s="3"/>
      <c r="AV152" s="3" t="s">
        <v>3435</v>
      </c>
      <c r="AW152" s="3" t="s">
        <v>3436</v>
      </c>
      <c r="AX152" s="3" t="s">
        <v>3134</v>
      </c>
      <c r="AY152" s="3" t="s">
        <v>1006</v>
      </c>
      <c r="AZ152" s="3" t="s">
        <v>3437</v>
      </c>
      <c r="BA152" s="3" t="s">
        <v>2231</v>
      </c>
      <c r="BB152" s="3" t="s">
        <v>418</v>
      </c>
      <c r="BC152" s="3" t="s">
        <v>3438</v>
      </c>
      <c r="BD152" s="3" t="s">
        <v>3216</v>
      </c>
      <c r="BE152" s="3" t="s">
        <v>3439</v>
      </c>
      <c r="BF152" s="3" t="s">
        <v>3194</v>
      </c>
      <c r="BG152" s="3" t="s">
        <v>3440</v>
      </c>
      <c r="BH152" s="3" t="s">
        <v>3104</v>
      </c>
      <c r="BI152" s="3" t="s">
        <v>3105</v>
      </c>
      <c r="BJ152" s="3" t="s">
        <v>3106</v>
      </c>
      <c r="BK152" s="3" t="s">
        <v>3107</v>
      </c>
      <c r="BL152" s="3" t="s">
        <v>3108</v>
      </c>
      <c r="BM152" s="3" t="s">
        <v>3109</v>
      </c>
      <c r="BN152" s="3" t="s">
        <v>12</v>
      </c>
      <c r="BO152" s="3" t="s">
        <v>1493</v>
      </c>
      <c r="BQ152" s="46">
        <v>1</v>
      </c>
    </row>
    <row r="153" spans="1:69" ht="60" x14ac:dyDescent="0.25">
      <c r="A153" s="45">
        <v>100</v>
      </c>
      <c r="B153" s="3" t="s">
        <v>12</v>
      </c>
      <c r="C153" s="3" t="s">
        <v>1507</v>
      </c>
      <c r="D153" s="3" t="s">
        <v>108</v>
      </c>
      <c r="E153" s="3" t="s">
        <v>1508</v>
      </c>
      <c r="F153" s="3" t="s">
        <v>1509</v>
      </c>
      <c r="G153" s="3" t="s">
        <v>1510</v>
      </c>
      <c r="H153" s="3" t="s">
        <v>1511</v>
      </c>
      <c r="I153" s="3" t="s">
        <v>53</v>
      </c>
      <c r="J153" s="3" t="s">
        <v>54</v>
      </c>
      <c r="K153" s="3" t="s">
        <v>1512</v>
      </c>
      <c r="L153" s="3" t="s">
        <v>1513</v>
      </c>
      <c r="M153" s="3" t="s">
        <v>1514</v>
      </c>
      <c r="N153" s="3" t="s">
        <v>12</v>
      </c>
      <c r="O153" s="3" t="s">
        <v>1384</v>
      </c>
      <c r="P153" s="3" t="s">
        <v>1385</v>
      </c>
      <c r="Q153" s="3" t="s">
        <v>1515</v>
      </c>
      <c r="R153" s="3">
        <v>3</v>
      </c>
      <c r="S153" s="3" t="s">
        <v>117</v>
      </c>
      <c r="T153" s="3">
        <v>13</v>
      </c>
      <c r="U153" s="3">
        <v>17</v>
      </c>
      <c r="V153" s="3" t="s">
        <v>1516</v>
      </c>
      <c r="W153" s="3" t="s">
        <v>1517</v>
      </c>
      <c r="X153" s="3" t="s">
        <v>1518</v>
      </c>
      <c r="Y153" s="3" t="s">
        <v>65</v>
      </c>
      <c r="Z153" s="3" t="s">
        <v>1389</v>
      </c>
      <c r="AA153" s="3" t="s">
        <v>1390</v>
      </c>
      <c r="AB153" s="3" t="s">
        <v>68</v>
      </c>
      <c r="AC153" s="3" t="s">
        <v>1519</v>
      </c>
      <c r="AD153" s="3" t="s">
        <v>3815</v>
      </c>
      <c r="AE153" s="3" t="s">
        <v>70</v>
      </c>
      <c r="AF153" s="3" t="s">
        <v>71</v>
      </c>
      <c r="AG153" s="3" t="s">
        <v>1520</v>
      </c>
      <c r="AH153" s="3" t="s">
        <v>1521</v>
      </c>
      <c r="AI153" s="3" t="s">
        <v>74</v>
      </c>
      <c r="AJ153" s="3" t="s">
        <v>75</v>
      </c>
      <c r="AK153" s="3" t="s">
        <v>76</v>
      </c>
      <c r="AL153" s="3"/>
      <c r="AM153" s="3">
        <v>100</v>
      </c>
      <c r="AN153" s="3" t="s">
        <v>1507</v>
      </c>
      <c r="AO153" s="3" t="s">
        <v>3156</v>
      </c>
      <c r="AP153" s="3" t="s">
        <v>2231</v>
      </c>
      <c r="AQ153" s="3" t="s">
        <v>3150</v>
      </c>
      <c r="AR153" s="3" t="s">
        <v>3123</v>
      </c>
      <c r="AS153" s="3"/>
      <c r="AT153" s="3"/>
      <c r="AU153" s="3"/>
      <c r="AV153" s="3" t="s">
        <v>3435</v>
      </c>
      <c r="AW153" s="3" t="s">
        <v>3436</v>
      </c>
      <c r="AX153" s="3" t="s">
        <v>3134</v>
      </c>
      <c r="AY153" s="3" t="s">
        <v>1006</v>
      </c>
      <c r="AZ153" s="3" t="s">
        <v>3437</v>
      </c>
      <c r="BA153" s="3" t="s">
        <v>2231</v>
      </c>
      <c r="BB153" s="3" t="s">
        <v>418</v>
      </c>
      <c r="BC153" s="3" t="s">
        <v>3438</v>
      </c>
      <c r="BD153" s="3" t="s">
        <v>3216</v>
      </c>
      <c r="BE153" s="3" t="s">
        <v>3439</v>
      </c>
      <c r="BF153" s="3" t="s">
        <v>3194</v>
      </c>
      <c r="BG153" s="3" t="s">
        <v>3440</v>
      </c>
      <c r="BH153" s="3" t="s">
        <v>3104</v>
      </c>
      <c r="BI153" s="3" t="s">
        <v>3105</v>
      </c>
      <c r="BJ153" s="3" t="s">
        <v>3106</v>
      </c>
      <c r="BK153" s="3" t="s">
        <v>3107</v>
      </c>
      <c r="BL153" s="3" t="s">
        <v>3108</v>
      </c>
      <c r="BM153" s="3" t="s">
        <v>3109</v>
      </c>
      <c r="BN153" s="3" t="s">
        <v>12</v>
      </c>
      <c r="BO153" s="3" t="s">
        <v>1507</v>
      </c>
      <c r="BQ153" s="46">
        <v>1</v>
      </c>
    </row>
    <row r="154" spans="1:69" ht="60" x14ac:dyDescent="0.25">
      <c r="A154" s="45">
        <v>101</v>
      </c>
      <c r="B154" s="3" t="s">
        <v>12</v>
      </c>
      <c r="C154" s="3" t="s">
        <v>1522</v>
      </c>
      <c r="D154" s="3" t="s">
        <v>78</v>
      </c>
      <c r="E154" s="3" t="s">
        <v>1523</v>
      </c>
      <c r="F154" s="3" t="s">
        <v>1524</v>
      </c>
      <c r="G154" s="3" t="s">
        <v>1525</v>
      </c>
      <c r="H154" s="3" t="s">
        <v>1526</v>
      </c>
      <c r="I154" s="3" t="s">
        <v>53</v>
      </c>
      <c r="J154" s="3" t="s">
        <v>54</v>
      </c>
      <c r="K154" s="3" t="s">
        <v>1527</v>
      </c>
      <c r="L154" s="3" t="s">
        <v>1528</v>
      </c>
      <c r="M154" s="3" t="s">
        <v>1529</v>
      </c>
      <c r="N154" s="3" t="s">
        <v>12</v>
      </c>
      <c r="O154" s="3" t="s">
        <v>1384</v>
      </c>
      <c r="P154" s="3" t="s">
        <v>1385</v>
      </c>
      <c r="Q154" s="3" t="s">
        <v>1530</v>
      </c>
      <c r="R154" s="3">
        <v>2</v>
      </c>
      <c r="S154" s="3" t="s">
        <v>87</v>
      </c>
      <c r="T154" s="3">
        <v>12</v>
      </c>
      <c r="U154" s="3">
        <v>15</v>
      </c>
      <c r="V154" s="3" t="s">
        <v>1531</v>
      </c>
      <c r="W154" s="3" t="s">
        <v>14</v>
      </c>
      <c r="X154" s="3" t="s">
        <v>1532</v>
      </c>
      <c r="Y154" s="3" t="s">
        <v>65</v>
      </c>
      <c r="Z154" s="3" t="s">
        <v>1389</v>
      </c>
      <c r="AA154" s="3" t="s">
        <v>1390</v>
      </c>
      <c r="AB154" s="3" t="s">
        <v>68</v>
      </c>
      <c r="AC154" s="3" t="s">
        <v>1533</v>
      </c>
      <c r="AD154" s="3" t="s">
        <v>3816</v>
      </c>
      <c r="AE154" s="3" t="s">
        <v>70</v>
      </c>
      <c r="AF154" s="3" t="s">
        <v>71</v>
      </c>
      <c r="AG154" s="3" t="s">
        <v>1534</v>
      </c>
      <c r="AH154" s="3" t="s">
        <v>1535</v>
      </c>
      <c r="AI154" s="3" t="s">
        <v>74</v>
      </c>
      <c r="AJ154" s="3" t="s">
        <v>75</v>
      </c>
      <c r="AK154" s="3" t="s">
        <v>76</v>
      </c>
      <c r="AL154" s="3"/>
      <c r="AM154" s="3">
        <v>101</v>
      </c>
      <c r="AN154" s="3" t="s">
        <v>1522</v>
      </c>
      <c r="AO154" s="3" t="s">
        <v>3194</v>
      </c>
      <c r="AP154" s="3" t="s">
        <v>3470</v>
      </c>
      <c r="AQ154" s="3" t="s">
        <v>3471</v>
      </c>
      <c r="AR154" s="3" t="s">
        <v>3472</v>
      </c>
      <c r="AS154" s="3" t="s">
        <v>3473</v>
      </c>
      <c r="AT154" s="3"/>
      <c r="AU154" s="3"/>
      <c r="AV154" s="3" t="s">
        <v>3435</v>
      </c>
      <c r="AW154" s="3" t="s">
        <v>3436</v>
      </c>
      <c r="AX154" s="3" t="s">
        <v>3134</v>
      </c>
      <c r="AY154" s="3" t="s">
        <v>1006</v>
      </c>
      <c r="AZ154" s="3" t="s">
        <v>3437</v>
      </c>
      <c r="BA154" s="3" t="s">
        <v>2231</v>
      </c>
      <c r="BB154" s="3" t="s">
        <v>418</v>
      </c>
      <c r="BC154" s="3" t="s">
        <v>3438</v>
      </c>
      <c r="BD154" s="3" t="s">
        <v>3216</v>
      </c>
      <c r="BE154" s="3" t="s">
        <v>3439</v>
      </c>
      <c r="BF154" s="3" t="s">
        <v>3194</v>
      </c>
      <c r="BG154" s="3" t="s">
        <v>3440</v>
      </c>
      <c r="BH154" s="3" t="s">
        <v>3104</v>
      </c>
      <c r="BI154" s="3" t="s">
        <v>3105</v>
      </c>
      <c r="BJ154" s="3" t="s">
        <v>3106</v>
      </c>
      <c r="BK154" s="3" t="s">
        <v>3107</v>
      </c>
      <c r="BL154" s="3" t="s">
        <v>3108</v>
      </c>
      <c r="BM154" s="3" t="s">
        <v>3109</v>
      </c>
      <c r="BN154" s="3" t="s">
        <v>12</v>
      </c>
      <c r="BO154" s="3" t="s">
        <v>1522</v>
      </c>
      <c r="BQ154" s="46">
        <v>1</v>
      </c>
    </row>
    <row r="155" spans="1:69" ht="60" x14ac:dyDescent="0.25">
      <c r="A155" s="45">
        <v>102</v>
      </c>
      <c r="B155" s="3" t="s">
        <v>12</v>
      </c>
      <c r="C155" s="3" t="s">
        <v>1536</v>
      </c>
      <c r="D155" s="3" t="s">
        <v>199</v>
      </c>
      <c r="E155" s="3" t="s">
        <v>1537</v>
      </c>
      <c r="F155" s="3" t="s">
        <v>1538</v>
      </c>
      <c r="G155" s="3" t="s">
        <v>1539</v>
      </c>
      <c r="H155" s="3" t="s">
        <v>1540</v>
      </c>
      <c r="I155" s="3" t="s">
        <v>53</v>
      </c>
      <c r="J155" s="3" t="s">
        <v>54</v>
      </c>
      <c r="K155" s="3" t="s">
        <v>1541</v>
      </c>
      <c r="L155" s="3" t="s">
        <v>1542</v>
      </c>
      <c r="M155" s="3" t="s">
        <v>1543</v>
      </c>
      <c r="N155" s="3" t="s">
        <v>12</v>
      </c>
      <c r="O155" s="3" t="s">
        <v>1384</v>
      </c>
      <c r="P155" s="3" t="s">
        <v>1385</v>
      </c>
      <c r="Q155" s="3" t="s">
        <v>1544</v>
      </c>
      <c r="R155" s="3">
        <v>4</v>
      </c>
      <c r="S155" s="3" t="s">
        <v>208</v>
      </c>
      <c r="T155" s="3">
        <v>15</v>
      </c>
      <c r="U155" s="3">
        <v>18</v>
      </c>
      <c r="V155" s="3" t="s">
        <v>1545</v>
      </c>
      <c r="W155" s="3" t="s">
        <v>14</v>
      </c>
      <c r="X155" s="3" t="s">
        <v>1546</v>
      </c>
      <c r="Y155" s="3" t="s">
        <v>65</v>
      </c>
      <c r="Z155" s="3" t="s">
        <v>1389</v>
      </c>
      <c r="AA155" s="3" t="s">
        <v>1390</v>
      </c>
      <c r="AB155" s="3" t="s">
        <v>68</v>
      </c>
      <c r="AC155" s="3" t="s">
        <v>1547</v>
      </c>
      <c r="AD155" s="3" t="s">
        <v>3817</v>
      </c>
      <c r="AE155" s="3" t="s">
        <v>70</v>
      </c>
      <c r="AF155" s="3" t="s">
        <v>71</v>
      </c>
      <c r="AG155" s="3" t="s">
        <v>1548</v>
      </c>
      <c r="AH155" s="3" t="s">
        <v>1549</v>
      </c>
      <c r="AI155" s="3" t="s">
        <v>74</v>
      </c>
      <c r="AJ155" s="3" t="s">
        <v>75</v>
      </c>
      <c r="AK155" s="3" t="s">
        <v>76</v>
      </c>
      <c r="AL155" s="3"/>
      <c r="AM155" s="3">
        <v>102</v>
      </c>
      <c r="AN155" s="3" t="s">
        <v>1536</v>
      </c>
      <c r="AO155" s="3" t="s">
        <v>3474</v>
      </c>
      <c r="AP155" s="3" t="s">
        <v>3475</v>
      </c>
      <c r="AQ155" s="3" t="s">
        <v>3195</v>
      </c>
      <c r="AR155" s="3" t="s">
        <v>3095</v>
      </c>
      <c r="AS155" s="3"/>
      <c r="AT155" s="3"/>
      <c r="AU155" s="3"/>
      <c r="AV155" s="3" t="s">
        <v>3435</v>
      </c>
      <c r="AW155" s="3" t="s">
        <v>3436</v>
      </c>
      <c r="AX155" s="3" t="s">
        <v>3134</v>
      </c>
      <c r="AY155" s="3" t="s">
        <v>1006</v>
      </c>
      <c r="AZ155" s="3" t="s">
        <v>3437</v>
      </c>
      <c r="BA155" s="3" t="s">
        <v>2231</v>
      </c>
      <c r="BB155" s="3" t="s">
        <v>418</v>
      </c>
      <c r="BC155" s="3" t="s">
        <v>3438</v>
      </c>
      <c r="BD155" s="3" t="s">
        <v>3216</v>
      </c>
      <c r="BE155" s="3" t="s">
        <v>3439</v>
      </c>
      <c r="BF155" s="3" t="s">
        <v>3194</v>
      </c>
      <c r="BG155" s="3" t="s">
        <v>3440</v>
      </c>
      <c r="BH155" s="3" t="s">
        <v>3104</v>
      </c>
      <c r="BI155" s="3" t="s">
        <v>3105</v>
      </c>
      <c r="BJ155" s="3" t="s">
        <v>3106</v>
      </c>
      <c r="BK155" s="3" t="s">
        <v>3107</v>
      </c>
      <c r="BL155" s="3" t="s">
        <v>3108</v>
      </c>
      <c r="BM155" s="3" t="s">
        <v>3109</v>
      </c>
      <c r="BN155" s="3" t="s">
        <v>12</v>
      </c>
      <c r="BO155" s="3" t="s">
        <v>1536</v>
      </c>
      <c r="BQ155" s="46">
        <v>1</v>
      </c>
    </row>
    <row r="156" spans="1:69" ht="60" x14ac:dyDescent="0.25">
      <c r="A156" s="45">
        <v>103</v>
      </c>
      <c r="B156" s="3" t="s">
        <v>12</v>
      </c>
      <c r="C156" s="3" t="s">
        <v>1550</v>
      </c>
      <c r="D156" s="3" t="s">
        <v>168</v>
      </c>
      <c r="E156" s="3" t="s">
        <v>1551</v>
      </c>
      <c r="F156" s="3" t="s">
        <v>1552</v>
      </c>
      <c r="G156" s="3" t="s">
        <v>1553</v>
      </c>
      <c r="H156" s="3" t="s">
        <v>1554</v>
      </c>
      <c r="I156" s="3" t="s">
        <v>53</v>
      </c>
      <c r="J156" s="3" t="s">
        <v>54</v>
      </c>
      <c r="K156" s="3" t="s">
        <v>1555</v>
      </c>
      <c r="L156" s="3" t="s">
        <v>1556</v>
      </c>
      <c r="M156" s="3" t="s">
        <v>1557</v>
      </c>
      <c r="N156" s="3" t="s">
        <v>12</v>
      </c>
      <c r="O156" s="3" t="s">
        <v>1384</v>
      </c>
      <c r="P156" s="3" t="s">
        <v>1385</v>
      </c>
      <c r="Q156" s="3" t="s">
        <v>1558</v>
      </c>
      <c r="R156" s="3">
        <v>3</v>
      </c>
      <c r="S156" s="3" t="s">
        <v>117</v>
      </c>
      <c r="T156" s="3">
        <v>14</v>
      </c>
      <c r="U156" s="3">
        <v>17</v>
      </c>
      <c r="V156" s="3" t="s">
        <v>1559</v>
      </c>
      <c r="W156" s="3" t="s">
        <v>14</v>
      </c>
      <c r="X156" s="3" t="s">
        <v>1560</v>
      </c>
      <c r="Y156" s="3" t="s">
        <v>65</v>
      </c>
      <c r="Z156" s="3" t="s">
        <v>1389</v>
      </c>
      <c r="AA156" s="3" t="s">
        <v>1390</v>
      </c>
      <c r="AB156" s="3" t="s">
        <v>68</v>
      </c>
      <c r="AC156" s="3" t="s">
        <v>1561</v>
      </c>
      <c r="AD156" s="3" t="s">
        <v>3818</v>
      </c>
      <c r="AE156" s="3" t="s">
        <v>70</v>
      </c>
      <c r="AF156" s="3" t="s">
        <v>71</v>
      </c>
      <c r="AG156" s="3" t="s">
        <v>1562</v>
      </c>
      <c r="AH156" s="3" t="s">
        <v>1563</v>
      </c>
      <c r="AI156" s="3" t="s">
        <v>74</v>
      </c>
      <c r="AJ156" s="3" t="s">
        <v>75</v>
      </c>
      <c r="AK156" s="3" t="s">
        <v>76</v>
      </c>
      <c r="AL156" s="3"/>
      <c r="AM156" s="3">
        <v>103</v>
      </c>
      <c r="AN156" s="3" t="s">
        <v>1550</v>
      </c>
      <c r="AO156" s="3" t="s">
        <v>2249</v>
      </c>
      <c r="AP156" s="3" t="s">
        <v>3322</v>
      </c>
      <c r="AQ156" s="3" t="s">
        <v>3455</v>
      </c>
      <c r="AR156" s="3" t="s">
        <v>3250</v>
      </c>
      <c r="AS156" s="3" t="s">
        <v>3117</v>
      </c>
      <c r="AT156" s="3"/>
      <c r="AU156" s="3"/>
      <c r="AV156" s="3" t="s">
        <v>3435</v>
      </c>
      <c r="AW156" s="3" t="s">
        <v>3436</v>
      </c>
      <c r="AX156" s="3" t="s">
        <v>3134</v>
      </c>
      <c r="AY156" s="3" t="s">
        <v>1006</v>
      </c>
      <c r="AZ156" s="3" t="s">
        <v>3437</v>
      </c>
      <c r="BA156" s="3" t="s">
        <v>2231</v>
      </c>
      <c r="BB156" s="3" t="s">
        <v>418</v>
      </c>
      <c r="BC156" s="3" t="s">
        <v>3438</v>
      </c>
      <c r="BD156" s="3" t="s">
        <v>3216</v>
      </c>
      <c r="BE156" s="3" t="s">
        <v>3439</v>
      </c>
      <c r="BF156" s="3" t="s">
        <v>3194</v>
      </c>
      <c r="BG156" s="3" t="s">
        <v>3440</v>
      </c>
      <c r="BH156" s="3" t="s">
        <v>3104</v>
      </c>
      <c r="BI156" s="3" t="s">
        <v>3105</v>
      </c>
      <c r="BJ156" s="3" t="s">
        <v>3106</v>
      </c>
      <c r="BK156" s="3" t="s">
        <v>3107</v>
      </c>
      <c r="BL156" s="3" t="s">
        <v>3108</v>
      </c>
      <c r="BM156" s="3" t="s">
        <v>3109</v>
      </c>
      <c r="BN156" s="3" t="s">
        <v>12</v>
      </c>
      <c r="BO156" s="3" t="s">
        <v>1550</v>
      </c>
      <c r="BQ156" s="46">
        <v>1</v>
      </c>
    </row>
    <row r="157" spans="1:69" ht="60" x14ac:dyDescent="0.25">
      <c r="A157" s="45">
        <v>104</v>
      </c>
      <c r="B157" s="3" t="s">
        <v>12</v>
      </c>
      <c r="C157" s="3" t="s">
        <v>1564</v>
      </c>
      <c r="D157" s="3" t="s">
        <v>78</v>
      </c>
      <c r="E157" s="3" t="s">
        <v>1565</v>
      </c>
      <c r="F157" s="3" t="s">
        <v>1566</v>
      </c>
      <c r="G157" s="3" t="s">
        <v>1567</v>
      </c>
      <c r="H157" s="3" t="s">
        <v>1568</v>
      </c>
      <c r="I157" s="3" t="s">
        <v>53</v>
      </c>
      <c r="J157" s="3" t="s">
        <v>54</v>
      </c>
      <c r="K157" s="3" t="s">
        <v>1569</v>
      </c>
      <c r="L157" s="3" t="s">
        <v>1570</v>
      </c>
      <c r="M157" s="3" t="s">
        <v>1571</v>
      </c>
      <c r="N157" s="3" t="s">
        <v>12</v>
      </c>
      <c r="O157" s="3" t="s">
        <v>1384</v>
      </c>
      <c r="P157" s="3" t="s">
        <v>1385</v>
      </c>
      <c r="Q157" s="3" t="s">
        <v>1572</v>
      </c>
      <c r="R157" s="3">
        <v>2</v>
      </c>
      <c r="S157" s="3" t="s">
        <v>87</v>
      </c>
      <c r="T157" s="3">
        <v>12</v>
      </c>
      <c r="U157" s="3">
        <v>15</v>
      </c>
      <c r="V157" s="3" t="s">
        <v>1573</v>
      </c>
      <c r="W157" s="3" t="s">
        <v>148</v>
      </c>
      <c r="X157" s="3" t="s">
        <v>1574</v>
      </c>
      <c r="Y157" s="3" t="s">
        <v>65</v>
      </c>
      <c r="Z157" s="3" t="s">
        <v>1389</v>
      </c>
      <c r="AA157" s="3" t="s">
        <v>1390</v>
      </c>
      <c r="AB157" s="3" t="s">
        <v>68</v>
      </c>
      <c r="AC157" s="3" t="s">
        <v>1575</v>
      </c>
      <c r="AD157" s="3" t="s">
        <v>3819</v>
      </c>
      <c r="AE157" s="3" t="s">
        <v>70</v>
      </c>
      <c r="AF157" s="3" t="s">
        <v>71</v>
      </c>
      <c r="AG157" s="3" t="s">
        <v>1576</v>
      </c>
      <c r="AH157" s="3" t="s">
        <v>1577</v>
      </c>
      <c r="AI157" s="3" t="s">
        <v>74</v>
      </c>
      <c r="AJ157" s="3" t="s">
        <v>75</v>
      </c>
      <c r="AK157" s="3" t="s">
        <v>76</v>
      </c>
      <c r="AL157" s="3"/>
      <c r="AM157" s="3">
        <v>104</v>
      </c>
      <c r="AN157" s="3" t="s">
        <v>1564</v>
      </c>
      <c r="AO157" s="3" t="s">
        <v>3476</v>
      </c>
      <c r="AP157" s="3" t="s">
        <v>3477</v>
      </c>
      <c r="AQ157" s="3" t="s">
        <v>3478</v>
      </c>
      <c r="AR157" s="3" t="s">
        <v>3214</v>
      </c>
      <c r="AS157" s="3" t="s">
        <v>3479</v>
      </c>
      <c r="AT157" s="3"/>
      <c r="AU157" s="3"/>
      <c r="AV157" s="3" t="s">
        <v>3435</v>
      </c>
      <c r="AW157" s="3" t="s">
        <v>3436</v>
      </c>
      <c r="AX157" s="3" t="s">
        <v>3134</v>
      </c>
      <c r="AY157" s="3" t="s">
        <v>1006</v>
      </c>
      <c r="AZ157" s="3" t="s">
        <v>3437</v>
      </c>
      <c r="BA157" s="3" t="s">
        <v>2231</v>
      </c>
      <c r="BB157" s="3" t="s">
        <v>418</v>
      </c>
      <c r="BC157" s="3" t="s">
        <v>3438</v>
      </c>
      <c r="BD157" s="3" t="s">
        <v>3216</v>
      </c>
      <c r="BE157" s="3" t="s">
        <v>3439</v>
      </c>
      <c r="BF157" s="3" t="s">
        <v>3194</v>
      </c>
      <c r="BG157" s="3" t="s">
        <v>3440</v>
      </c>
      <c r="BH157" s="3" t="s">
        <v>3104</v>
      </c>
      <c r="BI157" s="3" t="s">
        <v>3105</v>
      </c>
      <c r="BJ157" s="3" t="s">
        <v>3106</v>
      </c>
      <c r="BK157" s="3" t="s">
        <v>3107</v>
      </c>
      <c r="BL157" s="3" t="s">
        <v>3108</v>
      </c>
      <c r="BM157" s="3" t="s">
        <v>3109</v>
      </c>
      <c r="BN157" s="3" t="s">
        <v>12</v>
      </c>
      <c r="BO157" s="3" t="s">
        <v>1564</v>
      </c>
      <c r="BQ157" s="46">
        <v>1</v>
      </c>
    </row>
    <row r="158" spans="1:69" ht="60" x14ac:dyDescent="0.25">
      <c r="A158" s="45">
        <v>105</v>
      </c>
      <c r="B158" s="3" t="s">
        <v>12</v>
      </c>
      <c r="C158" s="3" t="s">
        <v>1578</v>
      </c>
      <c r="D158" s="3" t="s">
        <v>78</v>
      </c>
      <c r="E158" s="3" t="s">
        <v>1579</v>
      </c>
      <c r="F158" s="3" t="s">
        <v>1580</v>
      </c>
      <c r="G158" s="3" t="s">
        <v>1581</v>
      </c>
      <c r="H158" s="3" t="s">
        <v>1582</v>
      </c>
      <c r="I158" s="3" t="s">
        <v>53</v>
      </c>
      <c r="J158" s="3" t="s">
        <v>54</v>
      </c>
      <c r="K158" s="3" t="s">
        <v>1583</v>
      </c>
      <c r="L158" s="3" t="s">
        <v>1584</v>
      </c>
      <c r="M158" s="3" t="s">
        <v>1585</v>
      </c>
      <c r="N158" s="3" t="s">
        <v>12</v>
      </c>
      <c r="O158" s="3" t="s">
        <v>1384</v>
      </c>
      <c r="P158" s="3" t="s">
        <v>1385</v>
      </c>
      <c r="Q158" s="3" t="s">
        <v>1586</v>
      </c>
      <c r="R158" s="3">
        <v>2</v>
      </c>
      <c r="S158" s="3" t="s">
        <v>87</v>
      </c>
      <c r="T158" s="3">
        <v>12</v>
      </c>
      <c r="U158" s="3">
        <v>15</v>
      </c>
      <c r="V158" s="3" t="s">
        <v>1587</v>
      </c>
      <c r="W158" s="3" t="s">
        <v>1588</v>
      </c>
      <c r="X158" s="3" t="s">
        <v>1589</v>
      </c>
      <c r="Y158" s="3" t="s">
        <v>65</v>
      </c>
      <c r="Z158" s="3" t="s">
        <v>1389</v>
      </c>
      <c r="AA158" s="3" t="s">
        <v>1390</v>
      </c>
      <c r="AB158" s="3" t="s">
        <v>68</v>
      </c>
      <c r="AC158" s="3" t="s">
        <v>1590</v>
      </c>
      <c r="AD158" s="3" t="s">
        <v>3820</v>
      </c>
      <c r="AE158" s="3" t="s">
        <v>70</v>
      </c>
      <c r="AF158" s="3" t="s">
        <v>71</v>
      </c>
      <c r="AG158" s="3" t="s">
        <v>1591</v>
      </c>
      <c r="AH158" s="3" t="s">
        <v>1592</v>
      </c>
      <c r="AI158" s="3" t="s">
        <v>74</v>
      </c>
      <c r="AJ158" s="3" t="s">
        <v>75</v>
      </c>
      <c r="AK158" s="3" t="s">
        <v>76</v>
      </c>
      <c r="AL158" s="3"/>
      <c r="AM158" s="3">
        <v>105</v>
      </c>
      <c r="AN158" s="3" t="s">
        <v>1578</v>
      </c>
      <c r="AO158" s="3" t="s">
        <v>3480</v>
      </c>
      <c r="AP158" s="3" t="s">
        <v>3476</v>
      </c>
      <c r="AQ158" s="3" t="s">
        <v>3477</v>
      </c>
      <c r="AR158" s="3" t="s">
        <v>3402</v>
      </c>
      <c r="AS158" s="3" t="s">
        <v>3294</v>
      </c>
      <c r="AT158" s="3" t="s">
        <v>3400</v>
      </c>
      <c r="AU158" s="3"/>
      <c r="AV158" s="3" t="s">
        <v>3435</v>
      </c>
      <c r="AW158" s="3" t="s">
        <v>3436</v>
      </c>
      <c r="AX158" s="3" t="s">
        <v>3134</v>
      </c>
      <c r="AY158" s="3" t="s">
        <v>1006</v>
      </c>
      <c r="AZ158" s="3" t="s">
        <v>3437</v>
      </c>
      <c r="BA158" s="3" t="s">
        <v>2231</v>
      </c>
      <c r="BB158" s="3" t="s">
        <v>418</v>
      </c>
      <c r="BC158" s="3" t="s">
        <v>3438</v>
      </c>
      <c r="BD158" s="3" t="s">
        <v>3216</v>
      </c>
      <c r="BE158" s="3" t="s">
        <v>3439</v>
      </c>
      <c r="BF158" s="3" t="s">
        <v>3194</v>
      </c>
      <c r="BG158" s="3" t="s">
        <v>3440</v>
      </c>
      <c r="BH158" s="3" t="s">
        <v>3104</v>
      </c>
      <c r="BI158" s="3" t="s">
        <v>3105</v>
      </c>
      <c r="BJ158" s="3" t="s">
        <v>3106</v>
      </c>
      <c r="BK158" s="3" t="s">
        <v>3107</v>
      </c>
      <c r="BL158" s="3" t="s">
        <v>3108</v>
      </c>
      <c r="BM158" s="3" t="s">
        <v>3109</v>
      </c>
      <c r="BN158" s="3" t="s">
        <v>12</v>
      </c>
      <c r="BO158" s="3" t="s">
        <v>1578</v>
      </c>
      <c r="BQ158" s="46">
        <v>1</v>
      </c>
    </row>
    <row r="159" spans="1:69" ht="60" x14ac:dyDescent="0.25">
      <c r="A159" s="45">
        <v>106</v>
      </c>
      <c r="B159" s="3" t="s">
        <v>12</v>
      </c>
      <c r="C159" s="3" t="s">
        <v>1593</v>
      </c>
      <c r="D159" s="3" t="s">
        <v>108</v>
      </c>
      <c r="E159" s="3" t="s">
        <v>1594</v>
      </c>
      <c r="F159" s="3" t="s">
        <v>1595</v>
      </c>
      <c r="G159" s="3" t="s">
        <v>1596</v>
      </c>
      <c r="H159" s="3" t="s">
        <v>1597</v>
      </c>
      <c r="I159" s="3" t="s">
        <v>53</v>
      </c>
      <c r="J159" s="3" t="s">
        <v>54</v>
      </c>
      <c r="K159" s="3" t="s">
        <v>1598</v>
      </c>
      <c r="L159" s="3" t="s">
        <v>1599</v>
      </c>
      <c r="M159" s="3" t="s">
        <v>1600</v>
      </c>
      <c r="N159" s="3" t="s">
        <v>12</v>
      </c>
      <c r="O159" s="3" t="s">
        <v>1384</v>
      </c>
      <c r="P159" s="3" t="s">
        <v>1385</v>
      </c>
      <c r="Q159" s="3" t="s">
        <v>1601</v>
      </c>
      <c r="R159" s="3">
        <v>3</v>
      </c>
      <c r="S159" s="3" t="s">
        <v>117</v>
      </c>
      <c r="T159" s="3">
        <v>13</v>
      </c>
      <c r="U159" s="3">
        <v>17</v>
      </c>
      <c r="V159" s="3" t="s">
        <v>1602</v>
      </c>
      <c r="W159" s="3" t="s">
        <v>442</v>
      </c>
      <c r="X159" s="3" t="s">
        <v>1603</v>
      </c>
      <c r="Y159" s="3" t="s">
        <v>65</v>
      </c>
      <c r="Z159" s="3" t="s">
        <v>1389</v>
      </c>
      <c r="AA159" s="3" t="s">
        <v>1390</v>
      </c>
      <c r="AB159" s="3" t="s">
        <v>68</v>
      </c>
      <c r="AC159" s="3" t="s">
        <v>1604</v>
      </c>
      <c r="AD159" s="3" t="s">
        <v>3821</v>
      </c>
      <c r="AE159" s="3" t="s">
        <v>70</v>
      </c>
      <c r="AF159" s="3" t="s">
        <v>71</v>
      </c>
      <c r="AG159" s="3" t="s">
        <v>1605</v>
      </c>
      <c r="AH159" s="3" t="s">
        <v>1606</v>
      </c>
      <c r="AI159" s="3" t="s">
        <v>74</v>
      </c>
      <c r="AJ159" s="3" t="s">
        <v>75</v>
      </c>
      <c r="AK159" s="3" t="s">
        <v>76</v>
      </c>
      <c r="AL159" s="3"/>
      <c r="AM159" s="3">
        <v>106</v>
      </c>
      <c r="AN159" s="3" t="s">
        <v>1593</v>
      </c>
      <c r="AO159" s="3" t="s">
        <v>3481</v>
      </c>
      <c r="AP159" s="3" t="s">
        <v>3482</v>
      </c>
      <c r="AQ159" s="3" t="s">
        <v>3483</v>
      </c>
      <c r="AR159" s="3" t="s">
        <v>3424</v>
      </c>
      <c r="AS159" s="3" t="s">
        <v>3425</v>
      </c>
      <c r="AT159" s="3" t="s">
        <v>3484</v>
      </c>
      <c r="AU159" s="3" t="s">
        <v>3183</v>
      </c>
      <c r="AV159" s="3" t="s">
        <v>3435</v>
      </c>
      <c r="AW159" s="3" t="s">
        <v>3436</v>
      </c>
      <c r="AX159" s="3" t="s">
        <v>3134</v>
      </c>
      <c r="AY159" s="3" t="s">
        <v>1006</v>
      </c>
      <c r="AZ159" s="3" t="s">
        <v>3437</v>
      </c>
      <c r="BA159" s="3" t="s">
        <v>2231</v>
      </c>
      <c r="BB159" s="3" t="s">
        <v>418</v>
      </c>
      <c r="BC159" s="3" t="s">
        <v>3438</v>
      </c>
      <c r="BD159" s="3" t="s">
        <v>3216</v>
      </c>
      <c r="BE159" s="3" t="s">
        <v>3439</v>
      </c>
      <c r="BF159" s="3" t="s">
        <v>3194</v>
      </c>
      <c r="BG159" s="3" t="s">
        <v>3440</v>
      </c>
      <c r="BH159" s="3" t="s">
        <v>3104</v>
      </c>
      <c r="BI159" s="3" t="s">
        <v>3105</v>
      </c>
      <c r="BJ159" s="3" t="s">
        <v>3106</v>
      </c>
      <c r="BK159" s="3" t="s">
        <v>3107</v>
      </c>
      <c r="BL159" s="3" t="s">
        <v>3108</v>
      </c>
      <c r="BM159" s="3" t="s">
        <v>3109</v>
      </c>
      <c r="BN159" s="3" t="s">
        <v>12</v>
      </c>
      <c r="BO159" s="3" t="s">
        <v>1593</v>
      </c>
      <c r="BQ159" s="46">
        <v>1</v>
      </c>
    </row>
    <row r="160" spans="1:69" ht="60" x14ac:dyDescent="0.25">
      <c r="A160" s="45">
        <v>107</v>
      </c>
      <c r="B160" s="3" t="s">
        <v>12</v>
      </c>
      <c r="C160" s="3" t="s">
        <v>1607</v>
      </c>
      <c r="D160" s="3" t="s">
        <v>78</v>
      </c>
      <c r="E160" s="3" t="s">
        <v>1608</v>
      </c>
      <c r="F160" s="3" t="s">
        <v>1609</v>
      </c>
      <c r="G160" s="3" t="s">
        <v>1610</v>
      </c>
      <c r="H160" s="3" t="s">
        <v>1611</v>
      </c>
      <c r="I160" s="3" t="s">
        <v>53</v>
      </c>
      <c r="J160" s="3" t="s">
        <v>54</v>
      </c>
      <c r="K160" s="3" t="s">
        <v>1612</v>
      </c>
      <c r="L160" s="3" t="s">
        <v>1613</v>
      </c>
      <c r="M160" s="3" t="s">
        <v>1614</v>
      </c>
      <c r="N160" s="3" t="s">
        <v>12</v>
      </c>
      <c r="O160" s="3" t="s">
        <v>1384</v>
      </c>
      <c r="P160" s="3" t="s">
        <v>1385</v>
      </c>
      <c r="Q160" s="3" t="s">
        <v>1615</v>
      </c>
      <c r="R160" s="3">
        <v>2</v>
      </c>
      <c r="S160" s="3" t="s">
        <v>87</v>
      </c>
      <c r="T160" s="3">
        <v>12</v>
      </c>
      <c r="U160" s="3">
        <v>15</v>
      </c>
      <c r="V160" s="3" t="s">
        <v>1616</v>
      </c>
      <c r="W160" s="3" t="s">
        <v>1074</v>
      </c>
      <c r="X160" s="3" t="s">
        <v>1617</v>
      </c>
      <c r="Y160" s="3" t="s">
        <v>65</v>
      </c>
      <c r="Z160" s="3" t="s">
        <v>1389</v>
      </c>
      <c r="AA160" s="3" t="s">
        <v>1390</v>
      </c>
      <c r="AB160" s="3" t="s">
        <v>68</v>
      </c>
      <c r="AC160" s="3" t="s">
        <v>1618</v>
      </c>
      <c r="AD160" s="3" t="s">
        <v>3822</v>
      </c>
      <c r="AE160" s="3" t="s">
        <v>70</v>
      </c>
      <c r="AF160" s="3" t="s">
        <v>71</v>
      </c>
      <c r="AG160" s="3" t="s">
        <v>1619</v>
      </c>
      <c r="AH160" s="3" t="s">
        <v>1620</v>
      </c>
      <c r="AI160" s="3" t="s">
        <v>74</v>
      </c>
      <c r="AJ160" s="3" t="s">
        <v>75</v>
      </c>
      <c r="AK160" s="3" t="s">
        <v>76</v>
      </c>
      <c r="AL160" s="3"/>
      <c r="AM160" s="3">
        <v>107</v>
      </c>
      <c r="AN160" s="3" t="s">
        <v>1607</v>
      </c>
      <c r="AO160" s="3" t="s">
        <v>3250</v>
      </c>
      <c r="AP160" s="3" t="s">
        <v>3485</v>
      </c>
      <c r="AQ160" s="3" t="s">
        <v>3486</v>
      </c>
      <c r="AR160" s="3" t="s">
        <v>3262</v>
      </c>
      <c r="AS160" s="3" t="s">
        <v>3263</v>
      </c>
      <c r="AT160" s="3" t="s">
        <v>3487</v>
      </c>
      <c r="AU160" s="3"/>
      <c r="AV160" s="3" t="s">
        <v>3435</v>
      </c>
      <c r="AW160" s="3" t="s">
        <v>3436</v>
      </c>
      <c r="AX160" s="3" t="s">
        <v>3134</v>
      </c>
      <c r="AY160" s="3" t="s">
        <v>1006</v>
      </c>
      <c r="AZ160" s="3" t="s">
        <v>3437</v>
      </c>
      <c r="BA160" s="3" t="s">
        <v>2231</v>
      </c>
      <c r="BB160" s="3" t="s">
        <v>418</v>
      </c>
      <c r="BC160" s="3" t="s">
        <v>3438</v>
      </c>
      <c r="BD160" s="3" t="s">
        <v>3216</v>
      </c>
      <c r="BE160" s="3" t="s">
        <v>3439</v>
      </c>
      <c r="BF160" s="3" t="s">
        <v>3194</v>
      </c>
      <c r="BG160" s="3" t="s">
        <v>3440</v>
      </c>
      <c r="BH160" s="3" t="s">
        <v>3104</v>
      </c>
      <c r="BI160" s="3" t="s">
        <v>3105</v>
      </c>
      <c r="BJ160" s="3" t="s">
        <v>3106</v>
      </c>
      <c r="BK160" s="3" t="s">
        <v>3107</v>
      </c>
      <c r="BL160" s="3" t="s">
        <v>3108</v>
      </c>
      <c r="BM160" s="3" t="s">
        <v>3109</v>
      </c>
      <c r="BN160" s="3" t="s">
        <v>12</v>
      </c>
      <c r="BO160" s="3" t="s">
        <v>1607</v>
      </c>
      <c r="BQ160" s="46">
        <v>1</v>
      </c>
    </row>
    <row r="161" spans="1:69" ht="60" x14ac:dyDescent="0.25">
      <c r="A161" s="45">
        <v>108</v>
      </c>
      <c r="B161" s="3" t="s">
        <v>12</v>
      </c>
      <c r="C161" s="3" t="s">
        <v>1621</v>
      </c>
      <c r="D161" s="3" t="s">
        <v>168</v>
      </c>
      <c r="E161" s="3" t="s">
        <v>1622</v>
      </c>
      <c r="F161" s="3" t="s">
        <v>1623</v>
      </c>
      <c r="G161" s="3" t="s">
        <v>1624</v>
      </c>
      <c r="H161" s="3" t="s">
        <v>1625</v>
      </c>
      <c r="I161" s="3" t="s">
        <v>53</v>
      </c>
      <c r="J161" s="3" t="s">
        <v>54</v>
      </c>
      <c r="K161" s="3" t="s">
        <v>1626</v>
      </c>
      <c r="L161" s="3" t="s">
        <v>1627</v>
      </c>
      <c r="M161" s="3" t="s">
        <v>1628</v>
      </c>
      <c r="N161" s="3" t="s">
        <v>12</v>
      </c>
      <c r="O161" s="3" t="s">
        <v>1384</v>
      </c>
      <c r="P161" s="3" t="s">
        <v>1385</v>
      </c>
      <c r="Q161" s="3" t="s">
        <v>1629</v>
      </c>
      <c r="R161" s="3">
        <v>3</v>
      </c>
      <c r="S161" s="3" t="s">
        <v>117</v>
      </c>
      <c r="T161" s="3">
        <v>14</v>
      </c>
      <c r="U161" s="3">
        <v>17</v>
      </c>
      <c r="V161" s="3" t="s">
        <v>1630</v>
      </c>
      <c r="W161" s="3" t="s">
        <v>341</v>
      </c>
      <c r="X161" s="3" t="s">
        <v>1631</v>
      </c>
      <c r="Y161" s="3" t="s">
        <v>65</v>
      </c>
      <c r="Z161" s="3" t="s">
        <v>1389</v>
      </c>
      <c r="AA161" s="3" t="s">
        <v>1390</v>
      </c>
      <c r="AB161" s="3" t="s">
        <v>68</v>
      </c>
      <c r="AC161" s="3" t="s">
        <v>1632</v>
      </c>
      <c r="AD161" s="3" t="s">
        <v>3823</v>
      </c>
      <c r="AE161" s="3" t="s">
        <v>70</v>
      </c>
      <c r="AF161" s="3" t="s">
        <v>71</v>
      </c>
      <c r="AG161" s="3" t="s">
        <v>1633</v>
      </c>
      <c r="AH161" s="3" t="s">
        <v>1634</v>
      </c>
      <c r="AI161" s="3" t="s">
        <v>74</v>
      </c>
      <c r="AJ161" s="3" t="s">
        <v>75</v>
      </c>
      <c r="AK161" s="3" t="s">
        <v>76</v>
      </c>
      <c r="AL161" s="3"/>
      <c r="AM161" s="3">
        <v>108</v>
      </c>
      <c r="AN161" s="3" t="s">
        <v>1621</v>
      </c>
      <c r="AO161" s="3" t="s">
        <v>3488</v>
      </c>
      <c r="AP161" s="3" t="s">
        <v>3157</v>
      </c>
      <c r="AQ161" s="3" t="s">
        <v>3156</v>
      </c>
      <c r="AR161" s="3" t="s">
        <v>3150</v>
      </c>
      <c r="AS161" s="3" t="s">
        <v>3489</v>
      </c>
      <c r="AT161" s="3"/>
      <c r="AU161" s="3"/>
      <c r="AV161" s="3" t="s">
        <v>3435</v>
      </c>
      <c r="AW161" s="3" t="s">
        <v>3436</v>
      </c>
      <c r="AX161" s="3" t="s">
        <v>3134</v>
      </c>
      <c r="AY161" s="3" t="s">
        <v>1006</v>
      </c>
      <c r="AZ161" s="3" t="s">
        <v>3437</v>
      </c>
      <c r="BA161" s="3" t="s">
        <v>2231</v>
      </c>
      <c r="BB161" s="3" t="s">
        <v>418</v>
      </c>
      <c r="BC161" s="3" t="s">
        <v>3438</v>
      </c>
      <c r="BD161" s="3" t="s">
        <v>3216</v>
      </c>
      <c r="BE161" s="3" t="s">
        <v>3439</v>
      </c>
      <c r="BF161" s="3" t="s">
        <v>3194</v>
      </c>
      <c r="BG161" s="3" t="s">
        <v>3440</v>
      </c>
      <c r="BH161" s="3" t="s">
        <v>3104</v>
      </c>
      <c r="BI161" s="3" t="s">
        <v>3105</v>
      </c>
      <c r="BJ161" s="3" t="s">
        <v>3106</v>
      </c>
      <c r="BK161" s="3" t="s">
        <v>3107</v>
      </c>
      <c r="BL161" s="3" t="s">
        <v>3108</v>
      </c>
      <c r="BM161" s="3" t="s">
        <v>3109</v>
      </c>
      <c r="BN161" s="3" t="s">
        <v>12</v>
      </c>
      <c r="BO161" s="3" t="s">
        <v>1621</v>
      </c>
      <c r="BQ161" s="46">
        <v>1</v>
      </c>
    </row>
    <row r="162" spans="1:69" ht="60" x14ac:dyDescent="0.25">
      <c r="A162" s="45">
        <v>109</v>
      </c>
      <c r="B162" s="3" t="s">
        <v>12</v>
      </c>
      <c r="C162" s="3" t="s">
        <v>1635</v>
      </c>
      <c r="D162" s="3" t="s">
        <v>78</v>
      </c>
      <c r="E162" s="3" t="s">
        <v>1636</v>
      </c>
      <c r="F162" s="3" t="s">
        <v>1637</v>
      </c>
      <c r="G162" s="3" t="s">
        <v>1638</v>
      </c>
      <c r="H162" s="3" t="s">
        <v>1639</v>
      </c>
      <c r="I162" s="3" t="s">
        <v>53</v>
      </c>
      <c r="J162" s="3" t="s">
        <v>54</v>
      </c>
      <c r="K162" s="3" t="s">
        <v>1640</v>
      </c>
      <c r="L162" s="3" t="s">
        <v>1641</v>
      </c>
      <c r="M162" s="3" t="s">
        <v>1642</v>
      </c>
      <c r="N162" s="3" t="s">
        <v>12</v>
      </c>
      <c r="O162" s="3" t="s">
        <v>1384</v>
      </c>
      <c r="P162" s="3" t="s">
        <v>1385</v>
      </c>
      <c r="Q162" s="3" t="s">
        <v>1643</v>
      </c>
      <c r="R162" s="3">
        <v>2</v>
      </c>
      <c r="S162" s="3" t="s">
        <v>87</v>
      </c>
      <c r="T162" s="3">
        <v>12</v>
      </c>
      <c r="U162" s="3">
        <v>15</v>
      </c>
      <c r="V162" s="3" t="s">
        <v>1644</v>
      </c>
      <c r="W162" s="3" t="s">
        <v>148</v>
      </c>
      <c r="X162" s="3" t="s">
        <v>1645</v>
      </c>
      <c r="Y162" s="3" t="s">
        <v>65</v>
      </c>
      <c r="Z162" s="3" t="s">
        <v>1389</v>
      </c>
      <c r="AA162" s="3" t="s">
        <v>1390</v>
      </c>
      <c r="AB162" s="3" t="s">
        <v>68</v>
      </c>
      <c r="AC162" s="3" t="s">
        <v>1646</v>
      </c>
      <c r="AD162" s="3" t="s">
        <v>3824</v>
      </c>
      <c r="AE162" s="3" t="s">
        <v>70</v>
      </c>
      <c r="AF162" s="3" t="s">
        <v>71</v>
      </c>
      <c r="AG162" s="3" t="s">
        <v>1647</v>
      </c>
      <c r="AH162" s="3" t="s">
        <v>1648</v>
      </c>
      <c r="AI162" s="3" t="s">
        <v>74</v>
      </c>
      <c r="AJ162" s="3" t="s">
        <v>75</v>
      </c>
      <c r="AK162" s="3" t="s">
        <v>76</v>
      </c>
      <c r="AL162" s="3"/>
      <c r="AM162" s="3">
        <v>109</v>
      </c>
      <c r="AN162" s="3" t="s">
        <v>1635</v>
      </c>
      <c r="AO162" s="3" t="s">
        <v>3490</v>
      </c>
      <c r="AP162" s="3" t="s">
        <v>3491</v>
      </c>
      <c r="AQ162" s="3" t="s">
        <v>3361</v>
      </c>
      <c r="AR162" s="3" t="s">
        <v>3131</v>
      </c>
      <c r="AS162" s="3" t="s">
        <v>3130</v>
      </c>
      <c r="AT162" s="3" t="s">
        <v>3492</v>
      </c>
      <c r="AU162" s="3"/>
      <c r="AV162" s="3" t="s">
        <v>3435</v>
      </c>
      <c r="AW162" s="3" t="s">
        <v>3436</v>
      </c>
      <c r="AX162" s="3" t="s">
        <v>3134</v>
      </c>
      <c r="AY162" s="3" t="s">
        <v>1006</v>
      </c>
      <c r="AZ162" s="3" t="s">
        <v>3437</v>
      </c>
      <c r="BA162" s="3" t="s">
        <v>2231</v>
      </c>
      <c r="BB162" s="3" t="s">
        <v>418</v>
      </c>
      <c r="BC162" s="3" t="s">
        <v>3438</v>
      </c>
      <c r="BD162" s="3" t="s">
        <v>3216</v>
      </c>
      <c r="BE162" s="3" t="s">
        <v>3439</v>
      </c>
      <c r="BF162" s="3" t="s">
        <v>3194</v>
      </c>
      <c r="BG162" s="3" t="s">
        <v>3440</v>
      </c>
      <c r="BH162" s="3" t="s">
        <v>3104</v>
      </c>
      <c r="BI162" s="3" t="s">
        <v>3105</v>
      </c>
      <c r="BJ162" s="3" t="s">
        <v>3106</v>
      </c>
      <c r="BK162" s="3" t="s">
        <v>3107</v>
      </c>
      <c r="BL162" s="3" t="s">
        <v>3108</v>
      </c>
      <c r="BM162" s="3" t="s">
        <v>3109</v>
      </c>
      <c r="BN162" s="3" t="s">
        <v>12</v>
      </c>
      <c r="BO162" s="3" t="s">
        <v>1635</v>
      </c>
      <c r="BQ162" s="46">
        <v>1</v>
      </c>
    </row>
    <row r="163" spans="1:69" ht="60" x14ac:dyDescent="0.25">
      <c r="A163" s="45">
        <v>110</v>
      </c>
      <c r="B163" s="3" t="s">
        <v>12</v>
      </c>
      <c r="C163" s="3" t="s">
        <v>1649</v>
      </c>
      <c r="D163" s="3" t="s">
        <v>168</v>
      </c>
      <c r="E163" s="3" t="s">
        <v>1650</v>
      </c>
      <c r="F163" s="3" t="s">
        <v>1651</v>
      </c>
      <c r="G163" s="3" t="s">
        <v>1652</v>
      </c>
      <c r="H163" s="3" t="s">
        <v>1653</v>
      </c>
      <c r="I163" s="3" t="s">
        <v>53</v>
      </c>
      <c r="J163" s="3" t="s">
        <v>54</v>
      </c>
      <c r="K163" s="3" t="s">
        <v>1654</v>
      </c>
      <c r="L163" s="3" t="s">
        <v>1655</v>
      </c>
      <c r="M163" s="3" t="s">
        <v>1656</v>
      </c>
      <c r="N163" s="3" t="s">
        <v>12</v>
      </c>
      <c r="O163" s="3" t="s">
        <v>1384</v>
      </c>
      <c r="P163" s="3" t="s">
        <v>1385</v>
      </c>
      <c r="Q163" s="3" t="s">
        <v>1657</v>
      </c>
      <c r="R163" s="3">
        <v>3</v>
      </c>
      <c r="S163" s="3" t="s">
        <v>117</v>
      </c>
      <c r="T163" s="3">
        <v>14</v>
      </c>
      <c r="U163" s="3">
        <v>17</v>
      </c>
      <c r="V163" s="3" t="s">
        <v>1658</v>
      </c>
      <c r="W163" s="3" t="s">
        <v>283</v>
      </c>
      <c r="X163" s="3" t="s">
        <v>1659</v>
      </c>
      <c r="Y163" s="3" t="s">
        <v>65</v>
      </c>
      <c r="Z163" s="3" t="s">
        <v>1389</v>
      </c>
      <c r="AA163" s="3" t="s">
        <v>1390</v>
      </c>
      <c r="AB163" s="3" t="s">
        <v>68</v>
      </c>
      <c r="AC163" s="3" t="s">
        <v>1660</v>
      </c>
      <c r="AD163" s="3" t="s">
        <v>3825</v>
      </c>
      <c r="AE163" s="3" t="s">
        <v>70</v>
      </c>
      <c r="AF163" s="3" t="s">
        <v>71</v>
      </c>
      <c r="AG163" s="3" t="s">
        <v>1661</v>
      </c>
      <c r="AH163" s="3" t="s">
        <v>1662</v>
      </c>
      <c r="AI163" s="3" t="s">
        <v>74</v>
      </c>
      <c r="AJ163" s="3" t="s">
        <v>75</v>
      </c>
      <c r="AK163" s="3" t="s">
        <v>76</v>
      </c>
      <c r="AL163" s="3"/>
      <c r="AM163" s="3">
        <v>110</v>
      </c>
      <c r="AN163" s="3" t="s">
        <v>1649</v>
      </c>
      <c r="AO163" s="3" t="s">
        <v>3493</v>
      </c>
      <c r="AP163" s="3" t="s">
        <v>3130</v>
      </c>
      <c r="AQ163" s="3" t="s">
        <v>3135</v>
      </c>
      <c r="AR163" s="3" t="s">
        <v>3235</v>
      </c>
      <c r="AS163" s="3" t="s">
        <v>3494</v>
      </c>
      <c r="AT163" s="3" t="s">
        <v>3117</v>
      </c>
      <c r="AU163" s="3"/>
      <c r="AV163" s="3" t="s">
        <v>3435</v>
      </c>
      <c r="AW163" s="3" t="s">
        <v>3436</v>
      </c>
      <c r="AX163" s="3" t="s">
        <v>3134</v>
      </c>
      <c r="AY163" s="3" t="s">
        <v>1006</v>
      </c>
      <c r="AZ163" s="3" t="s">
        <v>3437</v>
      </c>
      <c r="BA163" s="3" t="s">
        <v>2231</v>
      </c>
      <c r="BB163" s="3" t="s">
        <v>418</v>
      </c>
      <c r="BC163" s="3" t="s">
        <v>3438</v>
      </c>
      <c r="BD163" s="3" t="s">
        <v>3216</v>
      </c>
      <c r="BE163" s="3" t="s">
        <v>3439</v>
      </c>
      <c r="BF163" s="3" t="s">
        <v>3194</v>
      </c>
      <c r="BG163" s="3" t="s">
        <v>3440</v>
      </c>
      <c r="BH163" s="3" t="s">
        <v>3104</v>
      </c>
      <c r="BI163" s="3" t="s">
        <v>3105</v>
      </c>
      <c r="BJ163" s="3" t="s">
        <v>3106</v>
      </c>
      <c r="BK163" s="3" t="s">
        <v>3107</v>
      </c>
      <c r="BL163" s="3" t="s">
        <v>3108</v>
      </c>
      <c r="BM163" s="3" t="s">
        <v>3109</v>
      </c>
      <c r="BN163" s="3" t="s">
        <v>12</v>
      </c>
      <c r="BO163" s="3" t="s">
        <v>1649</v>
      </c>
      <c r="BQ163" s="46">
        <v>1</v>
      </c>
    </row>
    <row r="164" spans="1:69" ht="60" x14ac:dyDescent="0.25">
      <c r="A164" s="45">
        <v>111</v>
      </c>
      <c r="B164" s="3" t="s">
        <v>12</v>
      </c>
      <c r="C164" s="3" t="s">
        <v>1663</v>
      </c>
      <c r="D164" s="3" t="s">
        <v>168</v>
      </c>
      <c r="E164" s="3" t="s">
        <v>1664</v>
      </c>
      <c r="F164" s="3" t="s">
        <v>1665</v>
      </c>
      <c r="G164" s="3" t="s">
        <v>1666</v>
      </c>
      <c r="H164" s="3" t="s">
        <v>1667</v>
      </c>
      <c r="I164" s="3" t="s">
        <v>53</v>
      </c>
      <c r="J164" s="3" t="s">
        <v>54</v>
      </c>
      <c r="K164" s="3" t="s">
        <v>1668</v>
      </c>
      <c r="L164" s="3" t="s">
        <v>1669</v>
      </c>
      <c r="M164" s="3" t="s">
        <v>1670</v>
      </c>
      <c r="N164" s="3" t="s">
        <v>12</v>
      </c>
      <c r="O164" s="3" t="s">
        <v>1384</v>
      </c>
      <c r="P164" s="3" t="s">
        <v>1385</v>
      </c>
      <c r="Q164" s="3" t="s">
        <v>1671</v>
      </c>
      <c r="R164" s="3">
        <v>3</v>
      </c>
      <c r="S164" s="3" t="s">
        <v>117</v>
      </c>
      <c r="T164" s="3">
        <v>14</v>
      </c>
      <c r="U164" s="3">
        <v>17</v>
      </c>
      <c r="V164" s="3" t="s">
        <v>1672</v>
      </c>
      <c r="W164" s="3" t="s">
        <v>283</v>
      </c>
      <c r="X164" s="3" t="s">
        <v>1673</v>
      </c>
      <c r="Y164" s="3" t="s">
        <v>65</v>
      </c>
      <c r="Z164" s="3" t="s">
        <v>1389</v>
      </c>
      <c r="AA164" s="3" t="s">
        <v>1390</v>
      </c>
      <c r="AB164" s="3" t="s">
        <v>68</v>
      </c>
      <c r="AC164" s="3" t="s">
        <v>1674</v>
      </c>
      <c r="AD164" s="3" t="s">
        <v>3826</v>
      </c>
      <c r="AE164" s="3" t="s">
        <v>70</v>
      </c>
      <c r="AF164" s="3" t="s">
        <v>71</v>
      </c>
      <c r="AG164" s="3" t="s">
        <v>1675</v>
      </c>
      <c r="AH164" s="3" t="s">
        <v>1676</v>
      </c>
      <c r="AI164" s="3" t="s">
        <v>74</v>
      </c>
      <c r="AJ164" s="3" t="s">
        <v>75</v>
      </c>
      <c r="AK164" s="3" t="s">
        <v>76</v>
      </c>
      <c r="AL164" s="3"/>
      <c r="AM164" s="3">
        <v>111</v>
      </c>
      <c r="AN164" s="3" t="s">
        <v>1663</v>
      </c>
      <c r="AO164" s="3" t="s">
        <v>3495</v>
      </c>
      <c r="AP164" s="3" t="s">
        <v>3496</v>
      </c>
      <c r="AQ164" s="3" t="s">
        <v>3497</v>
      </c>
      <c r="AR164" s="3" t="s">
        <v>3317</v>
      </c>
      <c r="AS164" s="3" t="s">
        <v>3318</v>
      </c>
      <c r="AT164" s="3" t="s">
        <v>3493</v>
      </c>
      <c r="AU164" s="3" t="s">
        <v>3178</v>
      </c>
      <c r="AV164" s="3" t="s">
        <v>3435</v>
      </c>
      <c r="AW164" s="3" t="s">
        <v>3436</v>
      </c>
      <c r="AX164" s="3" t="s">
        <v>3134</v>
      </c>
      <c r="AY164" s="3" t="s">
        <v>1006</v>
      </c>
      <c r="AZ164" s="3" t="s">
        <v>3437</v>
      </c>
      <c r="BA164" s="3" t="s">
        <v>2231</v>
      </c>
      <c r="BB164" s="3" t="s">
        <v>418</v>
      </c>
      <c r="BC164" s="3" t="s">
        <v>3438</v>
      </c>
      <c r="BD164" s="3" t="s">
        <v>3216</v>
      </c>
      <c r="BE164" s="3" t="s">
        <v>3439</v>
      </c>
      <c r="BF164" s="3" t="s">
        <v>3194</v>
      </c>
      <c r="BG164" s="3" t="s">
        <v>3440</v>
      </c>
      <c r="BH164" s="3" t="s">
        <v>3104</v>
      </c>
      <c r="BI164" s="3" t="s">
        <v>3105</v>
      </c>
      <c r="BJ164" s="3" t="s">
        <v>3106</v>
      </c>
      <c r="BK164" s="3" t="s">
        <v>3107</v>
      </c>
      <c r="BL164" s="3" t="s">
        <v>3108</v>
      </c>
      <c r="BM164" s="3" t="s">
        <v>3109</v>
      </c>
      <c r="BN164" s="3" t="s">
        <v>12</v>
      </c>
      <c r="BO164" s="3" t="s">
        <v>1663</v>
      </c>
      <c r="BQ164" s="46">
        <v>1</v>
      </c>
    </row>
    <row r="165" spans="1:69" ht="60" x14ac:dyDescent="0.25">
      <c r="A165" s="45">
        <v>112</v>
      </c>
      <c r="B165" s="3" t="s">
        <v>12</v>
      </c>
      <c r="C165" s="3" t="s">
        <v>1677</v>
      </c>
      <c r="D165" s="3" t="s">
        <v>199</v>
      </c>
      <c r="E165" s="3" t="s">
        <v>1678</v>
      </c>
      <c r="F165" s="3" t="s">
        <v>1679</v>
      </c>
      <c r="G165" s="3" t="s">
        <v>1680</v>
      </c>
      <c r="H165" s="3" t="s">
        <v>1681</v>
      </c>
      <c r="I165" s="3" t="s">
        <v>53</v>
      </c>
      <c r="J165" s="3" t="s">
        <v>54</v>
      </c>
      <c r="K165" s="3" t="s">
        <v>1682</v>
      </c>
      <c r="L165" s="3" t="s">
        <v>1683</v>
      </c>
      <c r="M165" s="3" t="s">
        <v>1684</v>
      </c>
      <c r="N165" s="3" t="s">
        <v>12</v>
      </c>
      <c r="O165" s="3" t="s">
        <v>1384</v>
      </c>
      <c r="P165" s="3" t="s">
        <v>1385</v>
      </c>
      <c r="Q165" s="3" t="s">
        <v>1685</v>
      </c>
      <c r="R165" s="3">
        <v>4</v>
      </c>
      <c r="S165" s="3" t="s">
        <v>208</v>
      </c>
      <c r="T165" s="3">
        <v>15</v>
      </c>
      <c r="U165" s="3">
        <v>18</v>
      </c>
      <c r="V165" s="3" t="s">
        <v>1686</v>
      </c>
      <c r="W165" s="3" t="s">
        <v>442</v>
      </c>
      <c r="X165" s="3" t="s">
        <v>1687</v>
      </c>
      <c r="Y165" s="3" t="s">
        <v>65</v>
      </c>
      <c r="Z165" s="3" t="s">
        <v>1389</v>
      </c>
      <c r="AA165" s="3" t="s">
        <v>1390</v>
      </c>
      <c r="AB165" s="3" t="s">
        <v>68</v>
      </c>
      <c r="AC165" s="3" t="s">
        <v>1688</v>
      </c>
      <c r="AD165" s="3" t="s">
        <v>3827</v>
      </c>
      <c r="AE165" s="3" t="s">
        <v>70</v>
      </c>
      <c r="AF165" s="3" t="s">
        <v>71</v>
      </c>
      <c r="AG165" s="3" t="s">
        <v>1689</v>
      </c>
      <c r="AH165" s="3" t="s">
        <v>1690</v>
      </c>
      <c r="AI165" s="3" t="s">
        <v>74</v>
      </c>
      <c r="AJ165" s="3" t="s">
        <v>75</v>
      </c>
      <c r="AK165" s="3" t="s">
        <v>76</v>
      </c>
      <c r="AL165" s="3"/>
      <c r="AM165" s="3">
        <v>112</v>
      </c>
      <c r="AN165" s="3" t="s">
        <v>1677</v>
      </c>
      <c r="AO165" s="3" t="s">
        <v>3498</v>
      </c>
      <c r="AP165" s="3" t="s">
        <v>3350</v>
      </c>
      <c r="AQ165" s="3" t="s">
        <v>3499</v>
      </c>
      <c r="AR165" s="3" t="s">
        <v>3194</v>
      </c>
      <c r="AS165" s="3" t="s">
        <v>3117</v>
      </c>
      <c r="AT165" s="3"/>
      <c r="AU165" s="3"/>
      <c r="AV165" s="3" t="s">
        <v>3435</v>
      </c>
      <c r="AW165" s="3" t="s">
        <v>3436</v>
      </c>
      <c r="AX165" s="3" t="s">
        <v>3134</v>
      </c>
      <c r="AY165" s="3" t="s">
        <v>1006</v>
      </c>
      <c r="AZ165" s="3" t="s">
        <v>3437</v>
      </c>
      <c r="BA165" s="3" t="s">
        <v>2231</v>
      </c>
      <c r="BB165" s="3" t="s">
        <v>418</v>
      </c>
      <c r="BC165" s="3" t="s">
        <v>3438</v>
      </c>
      <c r="BD165" s="3" t="s">
        <v>3216</v>
      </c>
      <c r="BE165" s="3" t="s">
        <v>3439</v>
      </c>
      <c r="BF165" s="3" t="s">
        <v>3194</v>
      </c>
      <c r="BG165" s="3" t="s">
        <v>3440</v>
      </c>
      <c r="BH165" s="3" t="s">
        <v>3104</v>
      </c>
      <c r="BI165" s="3" t="s">
        <v>3105</v>
      </c>
      <c r="BJ165" s="3" t="s">
        <v>3106</v>
      </c>
      <c r="BK165" s="3" t="s">
        <v>3107</v>
      </c>
      <c r="BL165" s="3" t="s">
        <v>3108</v>
      </c>
      <c r="BM165" s="3" t="s">
        <v>3109</v>
      </c>
      <c r="BN165" s="3" t="s">
        <v>12</v>
      </c>
      <c r="BO165" s="3" t="s">
        <v>1677</v>
      </c>
      <c r="BQ165" s="46">
        <v>1</v>
      </c>
    </row>
    <row r="166" spans="1:69" ht="60" x14ac:dyDescent="0.25">
      <c r="A166" s="45">
        <v>113</v>
      </c>
      <c r="B166" s="3" t="s">
        <v>12</v>
      </c>
      <c r="C166" s="3" t="s">
        <v>1691</v>
      </c>
      <c r="D166" s="3" t="s">
        <v>78</v>
      </c>
      <c r="E166" s="3" t="s">
        <v>1692</v>
      </c>
      <c r="F166" s="3" t="s">
        <v>1693</v>
      </c>
      <c r="G166" s="3" t="s">
        <v>1694</v>
      </c>
      <c r="H166" s="3" t="s">
        <v>1695</v>
      </c>
      <c r="I166" s="3" t="s">
        <v>53</v>
      </c>
      <c r="J166" s="3" t="s">
        <v>54</v>
      </c>
      <c r="K166" s="3" t="s">
        <v>1696</v>
      </c>
      <c r="L166" s="3" t="s">
        <v>1697</v>
      </c>
      <c r="M166" s="3" t="s">
        <v>1698</v>
      </c>
      <c r="N166" s="3" t="s">
        <v>12</v>
      </c>
      <c r="O166" s="3" t="s">
        <v>1384</v>
      </c>
      <c r="P166" s="3" t="s">
        <v>1385</v>
      </c>
      <c r="Q166" s="3" t="s">
        <v>1699</v>
      </c>
      <c r="R166" s="3">
        <v>2</v>
      </c>
      <c r="S166" s="3" t="s">
        <v>87</v>
      </c>
      <c r="T166" s="3">
        <v>12</v>
      </c>
      <c r="U166" s="3">
        <v>15</v>
      </c>
      <c r="V166" s="3" t="s">
        <v>1700</v>
      </c>
      <c r="W166" s="3" t="s">
        <v>399</v>
      </c>
      <c r="X166" s="3" t="s">
        <v>1701</v>
      </c>
      <c r="Y166" s="3" t="s">
        <v>65</v>
      </c>
      <c r="Z166" s="3" t="s">
        <v>1389</v>
      </c>
      <c r="AA166" s="3" t="s">
        <v>1390</v>
      </c>
      <c r="AB166" s="3" t="s">
        <v>68</v>
      </c>
      <c r="AC166" s="3" t="s">
        <v>1702</v>
      </c>
      <c r="AD166" s="3" t="s">
        <v>3828</v>
      </c>
      <c r="AE166" s="3" t="s">
        <v>70</v>
      </c>
      <c r="AF166" s="3" t="s">
        <v>71</v>
      </c>
      <c r="AG166" s="3" t="s">
        <v>1703</v>
      </c>
      <c r="AH166" s="3" t="s">
        <v>1704</v>
      </c>
      <c r="AI166" s="3" t="s">
        <v>74</v>
      </c>
      <c r="AJ166" s="3" t="s">
        <v>75</v>
      </c>
      <c r="AK166" s="3" t="s">
        <v>76</v>
      </c>
      <c r="AL166" s="3"/>
      <c r="AM166" s="3">
        <v>113</v>
      </c>
      <c r="AN166" s="3" t="s">
        <v>1691</v>
      </c>
      <c r="AO166" s="3" t="s">
        <v>3500</v>
      </c>
      <c r="AP166" s="3" t="s">
        <v>3470</v>
      </c>
      <c r="AQ166" s="3" t="s">
        <v>3501</v>
      </c>
      <c r="AR166" s="3" t="s">
        <v>3502</v>
      </c>
      <c r="AS166" s="3" t="s">
        <v>3503</v>
      </c>
      <c r="AT166" s="3"/>
      <c r="AU166" s="3"/>
      <c r="AV166" s="3" t="s">
        <v>3435</v>
      </c>
      <c r="AW166" s="3" t="s">
        <v>3436</v>
      </c>
      <c r="AX166" s="3" t="s">
        <v>3134</v>
      </c>
      <c r="AY166" s="3" t="s">
        <v>1006</v>
      </c>
      <c r="AZ166" s="3" t="s">
        <v>3437</v>
      </c>
      <c r="BA166" s="3" t="s">
        <v>2231</v>
      </c>
      <c r="BB166" s="3" t="s">
        <v>418</v>
      </c>
      <c r="BC166" s="3" t="s">
        <v>3438</v>
      </c>
      <c r="BD166" s="3" t="s">
        <v>3216</v>
      </c>
      <c r="BE166" s="3" t="s">
        <v>3439</v>
      </c>
      <c r="BF166" s="3" t="s">
        <v>3194</v>
      </c>
      <c r="BG166" s="3" t="s">
        <v>3440</v>
      </c>
      <c r="BH166" s="3" t="s">
        <v>3104</v>
      </c>
      <c r="BI166" s="3" t="s">
        <v>3105</v>
      </c>
      <c r="BJ166" s="3" t="s">
        <v>3106</v>
      </c>
      <c r="BK166" s="3" t="s">
        <v>3107</v>
      </c>
      <c r="BL166" s="3" t="s">
        <v>3108</v>
      </c>
      <c r="BM166" s="3" t="s">
        <v>3109</v>
      </c>
      <c r="BN166" s="3" t="s">
        <v>12</v>
      </c>
      <c r="BO166" s="3" t="s">
        <v>1691</v>
      </c>
      <c r="BQ166" s="46">
        <v>1</v>
      </c>
    </row>
    <row r="167" spans="1:69" ht="60" x14ac:dyDescent="0.25">
      <c r="A167" s="45">
        <v>114</v>
      </c>
      <c r="B167" s="3" t="s">
        <v>12</v>
      </c>
      <c r="C167" s="3" t="s">
        <v>1705</v>
      </c>
      <c r="D167" s="3" t="s">
        <v>78</v>
      </c>
      <c r="E167" s="3" t="s">
        <v>1706</v>
      </c>
      <c r="F167" s="3" t="s">
        <v>1707</v>
      </c>
      <c r="G167" s="3" t="s">
        <v>1708</v>
      </c>
      <c r="H167" s="3" t="s">
        <v>1709</v>
      </c>
      <c r="I167" s="3" t="s">
        <v>53</v>
      </c>
      <c r="J167" s="3" t="s">
        <v>54</v>
      </c>
      <c r="K167" s="3" t="s">
        <v>1710</v>
      </c>
      <c r="L167" s="3" t="s">
        <v>1711</v>
      </c>
      <c r="M167" s="3" t="s">
        <v>1712</v>
      </c>
      <c r="N167" s="3" t="s">
        <v>12</v>
      </c>
      <c r="O167" s="3" t="s">
        <v>1384</v>
      </c>
      <c r="P167" s="3" t="s">
        <v>1385</v>
      </c>
      <c r="Q167" s="3" t="s">
        <v>1713</v>
      </c>
      <c r="R167" s="3">
        <v>2</v>
      </c>
      <c r="S167" s="3" t="s">
        <v>87</v>
      </c>
      <c r="T167" s="3">
        <v>12</v>
      </c>
      <c r="U167" s="3">
        <v>15</v>
      </c>
      <c r="V167" s="3" t="s">
        <v>1714</v>
      </c>
      <c r="W167" s="3" t="s">
        <v>148</v>
      </c>
      <c r="X167" s="3" t="s">
        <v>1715</v>
      </c>
      <c r="Y167" s="3" t="s">
        <v>65</v>
      </c>
      <c r="Z167" s="3" t="s">
        <v>1389</v>
      </c>
      <c r="AA167" s="3" t="s">
        <v>1390</v>
      </c>
      <c r="AB167" s="3" t="s">
        <v>68</v>
      </c>
      <c r="AC167" s="3" t="s">
        <v>1716</v>
      </c>
      <c r="AD167" s="3" t="s">
        <v>3829</v>
      </c>
      <c r="AE167" s="3" t="s">
        <v>70</v>
      </c>
      <c r="AF167" s="3" t="s">
        <v>71</v>
      </c>
      <c r="AG167" s="3" t="s">
        <v>1717</v>
      </c>
      <c r="AH167" s="3" t="s">
        <v>1718</v>
      </c>
      <c r="AI167" s="3" t="s">
        <v>74</v>
      </c>
      <c r="AJ167" s="3" t="s">
        <v>75</v>
      </c>
      <c r="AK167" s="3" t="s">
        <v>76</v>
      </c>
      <c r="AL167" s="3"/>
      <c r="AM167" s="3">
        <v>114</v>
      </c>
      <c r="AN167" s="3" t="s">
        <v>1705</v>
      </c>
      <c r="AO167" s="3" t="s">
        <v>3504</v>
      </c>
      <c r="AP167" s="3" t="s">
        <v>3322</v>
      </c>
      <c r="AQ167" s="3" t="s">
        <v>3156</v>
      </c>
      <c r="AR167" s="3" t="s">
        <v>3250</v>
      </c>
      <c r="AS167" s="3" t="s">
        <v>3213</v>
      </c>
      <c r="AT167" s="3" t="s">
        <v>3505</v>
      </c>
      <c r="AU167" s="3"/>
      <c r="AV167" s="3" t="s">
        <v>3435</v>
      </c>
      <c r="AW167" s="3" t="s">
        <v>3436</v>
      </c>
      <c r="AX167" s="3" t="s">
        <v>3134</v>
      </c>
      <c r="AY167" s="3" t="s">
        <v>1006</v>
      </c>
      <c r="AZ167" s="3" t="s">
        <v>3437</v>
      </c>
      <c r="BA167" s="3" t="s">
        <v>2231</v>
      </c>
      <c r="BB167" s="3" t="s">
        <v>418</v>
      </c>
      <c r="BC167" s="3" t="s">
        <v>3438</v>
      </c>
      <c r="BD167" s="3" t="s">
        <v>3216</v>
      </c>
      <c r="BE167" s="3" t="s">
        <v>3439</v>
      </c>
      <c r="BF167" s="3" t="s">
        <v>3194</v>
      </c>
      <c r="BG167" s="3" t="s">
        <v>3440</v>
      </c>
      <c r="BH167" s="3" t="s">
        <v>3104</v>
      </c>
      <c r="BI167" s="3" t="s">
        <v>3105</v>
      </c>
      <c r="BJ167" s="3" t="s">
        <v>3106</v>
      </c>
      <c r="BK167" s="3" t="s">
        <v>3107</v>
      </c>
      <c r="BL167" s="3" t="s">
        <v>3108</v>
      </c>
      <c r="BM167" s="3" t="s">
        <v>3109</v>
      </c>
      <c r="BN167" s="3" t="s">
        <v>12</v>
      </c>
      <c r="BO167" s="3" t="s">
        <v>1705</v>
      </c>
      <c r="BQ167" s="46">
        <v>1</v>
      </c>
    </row>
    <row r="168" spans="1:69" ht="60" x14ac:dyDescent="0.25">
      <c r="A168" s="45">
        <v>115</v>
      </c>
      <c r="B168" s="3" t="s">
        <v>12</v>
      </c>
      <c r="C168" s="3" t="s">
        <v>1719</v>
      </c>
      <c r="D168" s="3" t="s">
        <v>168</v>
      </c>
      <c r="E168" s="3" t="s">
        <v>1720</v>
      </c>
      <c r="F168" s="3" t="s">
        <v>1721</v>
      </c>
      <c r="G168" s="3" t="s">
        <v>1722</v>
      </c>
      <c r="H168" s="3" t="s">
        <v>1723</v>
      </c>
      <c r="I168" s="3" t="s">
        <v>53</v>
      </c>
      <c r="J168" s="3" t="s">
        <v>54</v>
      </c>
      <c r="K168" s="3" t="s">
        <v>1724</v>
      </c>
      <c r="L168" s="3" t="s">
        <v>1725</v>
      </c>
      <c r="M168" s="3" t="s">
        <v>1726</v>
      </c>
      <c r="N168" s="3" t="s">
        <v>12</v>
      </c>
      <c r="O168" s="3" t="s">
        <v>1384</v>
      </c>
      <c r="P168" s="3" t="s">
        <v>1385</v>
      </c>
      <c r="Q168" s="3" t="s">
        <v>1727</v>
      </c>
      <c r="R168" s="3">
        <v>3</v>
      </c>
      <c r="S168" s="3" t="s">
        <v>117</v>
      </c>
      <c r="T168" s="3">
        <v>14</v>
      </c>
      <c r="U168" s="3">
        <v>17</v>
      </c>
      <c r="V168" s="3" t="s">
        <v>1728</v>
      </c>
      <c r="W168" s="3" t="s">
        <v>1460</v>
      </c>
      <c r="X168" s="3" t="s">
        <v>1729</v>
      </c>
      <c r="Y168" s="3" t="s">
        <v>65</v>
      </c>
      <c r="Z168" s="3" t="s">
        <v>1389</v>
      </c>
      <c r="AA168" s="3" t="s">
        <v>1390</v>
      </c>
      <c r="AB168" s="3" t="s">
        <v>68</v>
      </c>
      <c r="AC168" s="3" t="s">
        <v>1730</v>
      </c>
      <c r="AD168" s="3" t="s">
        <v>3830</v>
      </c>
      <c r="AE168" s="3" t="s">
        <v>70</v>
      </c>
      <c r="AF168" s="3" t="s">
        <v>71</v>
      </c>
      <c r="AG168" s="3" t="s">
        <v>1731</v>
      </c>
      <c r="AH168" s="3" t="s">
        <v>1732</v>
      </c>
      <c r="AI168" s="3" t="s">
        <v>74</v>
      </c>
      <c r="AJ168" s="3" t="s">
        <v>75</v>
      </c>
      <c r="AK168" s="3" t="s">
        <v>76</v>
      </c>
      <c r="AL168" s="3"/>
      <c r="AM168" s="3">
        <v>115</v>
      </c>
      <c r="AN168" s="3" t="s">
        <v>1719</v>
      </c>
      <c r="AO168" s="3" t="s">
        <v>3506</v>
      </c>
      <c r="AP168" s="3" t="s">
        <v>3507</v>
      </c>
      <c r="AQ168" s="3" t="s">
        <v>3508</v>
      </c>
      <c r="AR168" s="3" t="s">
        <v>3455</v>
      </c>
      <c r="AS168" s="3" t="s">
        <v>3435</v>
      </c>
      <c r="AT168" s="3" t="s">
        <v>3436</v>
      </c>
      <c r="AU168" s="3" t="s">
        <v>3134</v>
      </c>
      <c r="AV168" s="3" t="s">
        <v>3435</v>
      </c>
      <c r="AW168" s="3" t="s">
        <v>3436</v>
      </c>
      <c r="AX168" s="3" t="s">
        <v>3134</v>
      </c>
      <c r="AY168" s="3" t="s">
        <v>1006</v>
      </c>
      <c r="AZ168" s="3" t="s">
        <v>3437</v>
      </c>
      <c r="BA168" s="3" t="s">
        <v>2231</v>
      </c>
      <c r="BB168" s="3" t="s">
        <v>418</v>
      </c>
      <c r="BC168" s="3" t="s">
        <v>3438</v>
      </c>
      <c r="BD168" s="3" t="s">
        <v>3216</v>
      </c>
      <c r="BE168" s="3" t="s">
        <v>3439</v>
      </c>
      <c r="BF168" s="3" t="s">
        <v>3194</v>
      </c>
      <c r="BG168" s="3" t="s">
        <v>3440</v>
      </c>
      <c r="BH168" s="3" t="s">
        <v>3104</v>
      </c>
      <c r="BI168" s="3" t="s">
        <v>3105</v>
      </c>
      <c r="BJ168" s="3" t="s">
        <v>3106</v>
      </c>
      <c r="BK168" s="3" t="s">
        <v>3107</v>
      </c>
      <c r="BL168" s="3" t="s">
        <v>3108</v>
      </c>
      <c r="BM168" s="3" t="s">
        <v>3109</v>
      </c>
      <c r="BN168" s="3" t="s">
        <v>12</v>
      </c>
      <c r="BO168" s="3" t="s">
        <v>1719</v>
      </c>
      <c r="BQ168" s="46">
        <v>1</v>
      </c>
    </row>
    <row r="169" spans="1:69" ht="60" x14ac:dyDescent="0.25">
      <c r="A169" s="45">
        <v>116</v>
      </c>
      <c r="B169" s="3" t="s">
        <v>12</v>
      </c>
      <c r="C169" s="3" t="s">
        <v>1733</v>
      </c>
      <c r="D169" s="3" t="s">
        <v>78</v>
      </c>
      <c r="E169" s="3" t="s">
        <v>1734</v>
      </c>
      <c r="F169" s="3" t="s">
        <v>1735</v>
      </c>
      <c r="G169" s="3" t="s">
        <v>1736</v>
      </c>
      <c r="H169" s="3" t="s">
        <v>1737</v>
      </c>
      <c r="I169" s="3" t="s">
        <v>53</v>
      </c>
      <c r="J169" s="3" t="s">
        <v>54</v>
      </c>
      <c r="K169" s="3" t="s">
        <v>1738</v>
      </c>
      <c r="L169" s="3" t="s">
        <v>1739</v>
      </c>
      <c r="M169" s="3" t="s">
        <v>1740</v>
      </c>
      <c r="N169" s="3" t="s">
        <v>12</v>
      </c>
      <c r="O169" s="3" t="s">
        <v>1384</v>
      </c>
      <c r="P169" s="3" t="s">
        <v>1385</v>
      </c>
      <c r="Q169" s="3" t="s">
        <v>1741</v>
      </c>
      <c r="R169" s="3">
        <v>2</v>
      </c>
      <c r="S169" s="3" t="s">
        <v>87</v>
      </c>
      <c r="T169" s="3">
        <v>12</v>
      </c>
      <c r="U169" s="3">
        <v>15</v>
      </c>
      <c r="V169" s="3" t="s">
        <v>1742</v>
      </c>
      <c r="W169" s="3" t="s">
        <v>1743</v>
      </c>
      <c r="X169" s="3" t="s">
        <v>1744</v>
      </c>
      <c r="Y169" s="3" t="s">
        <v>65</v>
      </c>
      <c r="Z169" s="3" t="s">
        <v>1389</v>
      </c>
      <c r="AA169" s="3" t="s">
        <v>1390</v>
      </c>
      <c r="AB169" s="3" t="s">
        <v>68</v>
      </c>
      <c r="AC169" s="3" t="s">
        <v>1745</v>
      </c>
      <c r="AD169" s="3" t="s">
        <v>3831</v>
      </c>
      <c r="AE169" s="3" t="s">
        <v>70</v>
      </c>
      <c r="AF169" s="3" t="s">
        <v>71</v>
      </c>
      <c r="AG169" s="3" t="s">
        <v>1746</v>
      </c>
      <c r="AH169" s="3" t="s">
        <v>1747</v>
      </c>
      <c r="AI169" s="3" t="s">
        <v>74</v>
      </c>
      <c r="AJ169" s="3" t="s">
        <v>75</v>
      </c>
      <c r="AK169" s="3" t="s">
        <v>76</v>
      </c>
      <c r="AL169" s="3"/>
      <c r="AM169" s="3">
        <v>116</v>
      </c>
      <c r="AN169" s="3" t="s">
        <v>1733</v>
      </c>
      <c r="AO169" s="3" t="s">
        <v>3509</v>
      </c>
      <c r="AP169" s="3" t="s">
        <v>3510</v>
      </c>
      <c r="AQ169" s="3" t="s">
        <v>3511</v>
      </c>
      <c r="AR169" s="3" t="s">
        <v>3176</v>
      </c>
      <c r="AS169" s="3" t="s">
        <v>3117</v>
      </c>
      <c r="AT169" s="3"/>
      <c r="AU169" s="3"/>
      <c r="AV169" s="3" t="s">
        <v>3435</v>
      </c>
      <c r="AW169" s="3" t="s">
        <v>3436</v>
      </c>
      <c r="AX169" s="3" t="s">
        <v>3134</v>
      </c>
      <c r="AY169" s="3" t="s">
        <v>1006</v>
      </c>
      <c r="AZ169" s="3" t="s">
        <v>3437</v>
      </c>
      <c r="BA169" s="3" t="s">
        <v>2231</v>
      </c>
      <c r="BB169" s="3" t="s">
        <v>418</v>
      </c>
      <c r="BC169" s="3" t="s">
        <v>3438</v>
      </c>
      <c r="BD169" s="3" t="s">
        <v>3216</v>
      </c>
      <c r="BE169" s="3" t="s">
        <v>3439</v>
      </c>
      <c r="BF169" s="3" t="s">
        <v>3194</v>
      </c>
      <c r="BG169" s="3" t="s">
        <v>3440</v>
      </c>
      <c r="BH169" s="3" t="s">
        <v>3104</v>
      </c>
      <c r="BI169" s="3" t="s">
        <v>3105</v>
      </c>
      <c r="BJ169" s="3" t="s">
        <v>3106</v>
      </c>
      <c r="BK169" s="3" t="s">
        <v>3107</v>
      </c>
      <c r="BL169" s="3" t="s">
        <v>3108</v>
      </c>
      <c r="BM169" s="3" t="s">
        <v>3109</v>
      </c>
      <c r="BN169" s="3" t="s">
        <v>12</v>
      </c>
      <c r="BO169" s="3" t="s">
        <v>1733</v>
      </c>
      <c r="BQ169" s="46">
        <v>1</v>
      </c>
    </row>
    <row r="170" spans="1:69" ht="60" x14ac:dyDescent="0.25">
      <c r="A170" s="45">
        <v>117</v>
      </c>
      <c r="B170" s="3" t="s">
        <v>12</v>
      </c>
      <c r="C170" s="3" t="s">
        <v>1748</v>
      </c>
      <c r="D170" s="3" t="s">
        <v>108</v>
      </c>
      <c r="E170" s="3" t="s">
        <v>1749</v>
      </c>
      <c r="F170" s="3" t="s">
        <v>1750</v>
      </c>
      <c r="G170" s="3" t="s">
        <v>1751</v>
      </c>
      <c r="H170" s="3" t="s">
        <v>1752</v>
      </c>
      <c r="I170" s="3" t="s">
        <v>53</v>
      </c>
      <c r="J170" s="3" t="s">
        <v>54</v>
      </c>
      <c r="K170" s="3" t="s">
        <v>1753</v>
      </c>
      <c r="L170" s="3" t="s">
        <v>1754</v>
      </c>
      <c r="M170" s="3" t="s">
        <v>1755</v>
      </c>
      <c r="N170" s="3" t="s">
        <v>12</v>
      </c>
      <c r="O170" s="3" t="s">
        <v>1384</v>
      </c>
      <c r="P170" s="3" t="s">
        <v>1385</v>
      </c>
      <c r="Q170" s="3" t="s">
        <v>1756</v>
      </c>
      <c r="R170" s="3">
        <v>3</v>
      </c>
      <c r="S170" s="3" t="s">
        <v>117</v>
      </c>
      <c r="T170" s="3">
        <v>13</v>
      </c>
      <c r="U170" s="3">
        <v>17</v>
      </c>
      <c r="V170" s="3" t="s">
        <v>1757</v>
      </c>
      <c r="W170" s="3" t="s">
        <v>341</v>
      </c>
      <c r="X170" s="3" t="s">
        <v>1758</v>
      </c>
      <c r="Y170" s="3" t="s">
        <v>65</v>
      </c>
      <c r="Z170" s="3" t="s">
        <v>1389</v>
      </c>
      <c r="AA170" s="3" t="s">
        <v>1390</v>
      </c>
      <c r="AB170" s="3" t="s">
        <v>68</v>
      </c>
      <c r="AC170" s="3" t="s">
        <v>1759</v>
      </c>
      <c r="AD170" s="3" t="s">
        <v>3832</v>
      </c>
      <c r="AE170" s="3" t="s">
        <v>70</v>
      </c>
      <c r="AF170" s="3" t="s">
        <v>71</v>
      </c>
      <c r="AG170" s="3" t="s">
        <v>1760</v>
      </c>
      <c r="AH170" s="3" t="s">
        <v>1761</v>
      </c>
      <c r="AI170" s="3" t="s">
        <v>74</v>
      </c>
      <c r="AJ170" s="3" t="s">
        <v>75</v>
      </c>
      <c r="AK170" s="3" t="s">
        <v>76</v>
      </c>
      <c r="AL170" s="3"/>
      <c r="AM170" s="3">
        <v>117</v>
      </c>
      <c r="AN170" s="3" t="s">
        <v>1748</v>
      </c>
      <c r="AO170" s="3" t="s">
        <v>3512</v>
      </c>
      <c r="AP170" s="3" t="s">
        <v>3461</v>
      </c>
      <c r="AQ170" s="3" t="s">
        <v>3462</v>
      </c>
      <c r="AR170" s="3" t="s">
        <v>3513</v>
      </c>
      <c r="AS170" s="3" t="s">
        <v>3514</v>
      </c>
      <c r="AT170" s="3" t="s">
        <v>1376</v>
      </c>
      <c r="AU170" s="3" t="s">
        <v>3157</v>
      </c>
      <c r="AV170" s="3" t="s">
        <v>3435</v>
      </c>
      <c r="AW170" s="3" t="s">
        <v>3436</v>
      </c>
      <c r="AX170" s="3" t="s">
        <v>3134</v>
      </c>
      <c r="AY170" s="3" t="s">
        <v>1006</v>
      </c>
      <c r="AZ170" s="3" t="s">
        <v>3437</v>
      </c>
      <c r="BA170" s="3" t="s">
        <v>2231</v>
      </c>
      <c r="BB170" s="3" t="s">
        <v>418</v>
      </c>
      <c r="BC170" s="3" t="s">
        <v>3438</v>
      </c>
      <c r="BD170" s="3" t="s">
        <v>3216</v>
      </c>
      <c r="BE170" s="3" t="s">
        <v>3439</v>
      </c>
      <c r="BF170" s="3" t="s">
        <v>3194</v>
      </c>
      <c r="BG170" s="3" t="s">
        <v>3440</v>
      </c>
      <c r="BH170" s="3" t="s">
        <v>3104</v>
      </c>
      <c r="BI170" s="3" t="s">
        <v>3105</v>
      </c>
      <c r="BJ170" s="3" t="s">
        <v>3106</v>
      </c>
      <c r="BK170" s="3" t="s">
        <v>3107</v>
      </c>
      <c r="BL170" s="3" t="s">
        <v>3108</v>
      </c>
      <c r="BM170" s="3" t="s">
        <v>3109</v>
      </c>
      <c r="BN170" s="3" t="s">
        <v>12</v>
      </c>
      <c r="BO170" s="3" t="s">
        <v>1748</v>
      </c>
      <c r="BQ170" s="46">
        <v>1</v>
      </c>
    </row>
    <row r="171" spans="1:69" ht="60" x14ac:dyDescent="0.25">
      <c r="A171" s="45">
        <v>118</v>
      </c>
      <c r="B171" s="3" t="s">
        <v>12</v>
      </c>
      <c r="C171" s="3" t="s">
        <v>1762</v>
      </c>
      <c r="D171" s="3" t="s">
        <v>108</v>
      </c>
      <c r="E171" s="3" t="s">
        <v>1763</v>
      </c>
      <c r="F171" s="3" t="s">
        <v>1764</v>
      </c>
      <c r="G171" s="3" t="s">
        <v>1765</v>
      </c>
      <c r="H171" s="3" t="s">
        <v>1766</v>
      </c>
      <c r="I171" s="3" t="s">
        <v>53</v>
      </c>
      <c r="J171" s="3" t="s">
        <v>54</v>
      </c>
      <c r="K171" s="3" t="s">
        <v>1767</v>
      </c>
      <c r="L171" s="3" t="s">
        <v>1768</v>
      </c>
      <c r="M171" s="3" t="s">
        <v>1769</v>
      </c>
      <c r="N171" s="3" t="s">
        <v>12</v>
      </c>
      <c r="O171" s="3" t="s">
        <v>1384</v>
      </c>
      <c r="P171" s="3" t="s">
        <v>1385</v>
      </c>
      <c r="Q171" s="3" t="s">
        <v>1770</v>
      </c>
      <c r="R171" s="3">
        <v>3</v>
      </c>
      <c r="S171" s="3" t="s">
        <v>117</v>
      </c>
      <c r="T171" s="3">
        <v>13</v>
      </c>
      <c r="U171" s="3">
        <v>17</v>
      </c>
      <c r="V171" s="3" t="s">
        <v>1771</v>
      </c>
      <c r="W171" s="3" t="s">
        <v>1772</v>
      </c>
      <c r="X171" s="3" t="s">
        <v>1773</v>
      </c>
      <c r="Y171" s="3" t="s">
        <v>65</v>
      </c>
      <c r="Z171" s="3" t="s">
        <v>1389</v>
      </c>
      <c r="AA171" s="3" t="s">
        <v>1390</v>
      </c>
      <c r="AB171" s="3" t="s">
        <v>68</v>
      </c>
      <c r="AC171" s="3" t="s">
        <v>1774</v>
      </c>
      <c r="AD171" s="3" t="s">
        <v>3833</v>
      </c>
      <c r="AE171" s="3" t="s">
        <v>70</v>
      </c>
      <c r="AF171" s="3" t="s">
        <v>71</v>
      </c>
      <c r="AG171" s="3" t="s">
        <v>1775</v>
      </c>
      <c r="AH171" s="3" t="s">
        <v>1776</v>
      </c>
      <c r="AI171" s="3" t="s">
        <v>74</v>
      </c>
      <c r="AJ171" s="3" t="s">
        <v>75</v>
      </c>
      <c r="AK171" s="3" t="s">
        <v>76</v>
      </c>
      <c r="AL171" s="3"/>
      <c r="AM171" s="3">
        <v>118</v>
      </c>
      <c r="AN171" s="3" t="s">
        <v>1762</v>
      </c>
      <c r="AO171" s="3" t="s">
        <v>3515</v>
      </c>
      <c r="AP171" s="3" t="s">
        <v>3456</v>
      </c>
      <c r="AQ171" s="3" t="s">
        <v>3286</v>
      </c>
      <c r="AR171" s="3" t="s">
        <v>3294</v>
      </c>
      <c r="AS171" s="3" t="s">
        <v>3400</v>
      </c>
      <c r="AT171" s="3" t="s">
        <v>1135</v>
      </c>
      <c r="AU171" s="3" t="s">
        <v>3516</v>
      </c>
      <c r="AV171" s="3" t="s">
        <v>3435</v>
      </c>
      <c r="AW171" s="3" t="s">
        <v>3436</v>
      </c>
      <c r="AX171" s="3" t="s">
        <v>3134</v>
      </c>
      <c r="AY171" s="3" t="s">
        <v>1006</v>
      </c>
      <c r="AZ171" s="3" t="s">
        <v>3437</v>
      </c>
      <c r="BA171" s="3" t="s">
        <v>2231</v>
      </c>
      <c r="BB171" s="3" t="s">
        <v>418</v>
      </c>
      <c r="BC171" s="3" t="s">
        <v>3438</v>
      </c>
      <c r="BD171" s="3" t="s">
        <v>3216</v>
      </c>
      <c r="BE171" s="3" t="s">
        <v>3439</v>
      </c>
      <c r="BF171" s="3" t="s">
        <v>3194</v>
      </c>
      <c r="BG171" s="3" t="s">
        <v>3440</v>
      </c>
      <c r="BH171" s="3" t="s">
        <v>3104</v>
      </c>
      <c r="BI171" s="3" t="s">
        <v>3105</v>
      </c>
      <c r="BJ171" s="3" t="s">
        <v>3106</v>
      </c>
      <c r="BK171" s="3" t="s">
        <v>3107</v>
      </c>
      <c r="BL171" s="3" t="s">
        <v>3108</v>
      </c>
      <c r="BM171" s="3" t="s">
        <v>3109</v>
      </c>
      <c r="BN171" s="3" t="s">
        <v>12</v>
      </c>
      <c r="BO171" s="3" t="s">
        <v>1762</v>
      </c>
      <c r="BQ171" s="46">
        <v>1</v>
      </c>
    </row>
    <row r="172" spans="1:69" ht="60" x14ac:dyDescent="0.25">
      <c r="A172" s="45">
        <v>119</v>
      </c>
      <c r="B172" s="3" t="s">
        <v>12</v>
      </c>
      <c r="C172" s="3" t="s">
        <v>1777</v>
      </c>
      <c r="D172" s="3" t="s">
        <v>199</v>
      </c>
      <c r="E172" s="3" t="s">
        <v>1778</v>
      </c>
      <c r="F172" s="3" t="s">
        <v>1779</v>
      </c>
      <c r="G172" s="3" t="s">
        <v>1780</v>
      </c>
      <c r="H172" s="3" t="s">
        <v>1781</v>
      </c>
      <c r="I172" s="3" t="s">
        <v>53</v>
      </c>
      <c r="J172" s="3" t="s">
        <v>54</v>
      </c>
      <c r="K172" s="3" t="s">
        <v>1782</v>
      </c>
      <c r="L172" s="3" t="s">
        <v>1783</v>
      </c>
      <c r="M172" s="3" t="s">
        <v>1784</v>
      </c>
      <c r="N172" s="3" t="s">
        <v>12</v>
      </c>
      <c r="O172" s="3" t="s">
        <v>1384</v>
      </c>
      <c r="P172" s="3" t="s">
        <v>1385</v>
      </c>
      <c r="Q172" s="3" t="s">
        <v>1785</v>
      </c>
      <c r="R172" s="3">
        <v>4</v>
      </c>
      <c r="S172" s="3" t="s">
        <v>208</v>
      </c>
      <c r="T172" s="3">
        <v>15</v>
      </c>
      <c r="U172" s="3">
        <v>18</v>
      </c>
      <c r="V172" s="3" t="s">
        <v>1786</v>
      </c>
      <c r="W172" s="3" t="s">
        <v>442</v>
      </c>
      <c r="X172" s="3" t="s">
        <v>1787</v>
      </c>
      <c r="Y172" s="3" t="s">
        <v>65</v>
      </c>
      <c r="Z172" s="3" t="s">
        <v>1389</v>
      </c>
      <c r="AA172" s="3" t="s">
        <v>1390</v>
      </c>
      <c r="AB172" s="3" t="s">
        <v>68</v>
      </c>
      <c r="AC172" s="3" t="s">
        <v>1788</v>
      </c>
      <c r="AD172" s="3" t="s">
        <v>3834</v>
      </c>
      <c r="AE172" s="3" t="s">
        <v>70</v>
      </c>
      <c r="AF172" s="3" t="s">
        <v>71</v>
      </c>
      <c r="AG172" s="3" t="s">
        <v>1789</v>
      </c>
      <c r="AH172" s="3" t="s">
        <v>1790</v>
      </c>
      <c r="AI172" s="3" t="s">
        <v>74</v>
      </c>
      <c r="AJ172" s="3" t="s">
        <v>75</v>
      </c>
      <c r="AK172" s="3" t="s">
        <v>76</v>
      </c>
      <c r="AL172" s="3"/>
      <c r="AM172" s="3">
        <v>119</v>
      </c>
      <c r="AN172" s="3" t="s">
        <v>1777</v>
      </c>
      <c r="AO172" s="3" t="s">
        <v>3517</v>
      </c>
      <c r="AP172" s="3" t="s">
        <v>3518</v>
      </c>
      <c r="AQ172" s="3" t="s">
        <v>3519</v>
      </c>
      <c r="AR172" s="3" t="s">
        <v>3520</v>
      </c>
      <c r="AS172" s="3" t="s">
        <v>3503</v>
      </c>
      <c r="AT172" s="3" t="s">
        <v>3521</v>
      </c>
      <c r="AU172" s="3"/>
      <c r="AV172" s="3" t="s">
        <v>3435</v>
      </c>
      <c r="AW172" s="3" t="s">
        <v>3436</v>
      </c>
      <c r="AX172" s="3" t="s">
        <v>3134</v>
      </c>
      <c r="AY172" s="3" t="s">
        <v>1006</v>
      </c>
      <c r="AZ172" s="3" t="s">
        <v>3437</v>
      </c>
      <c r="BA172" s="3" t="s">
        <v>2231</v>
      </c>
      <c r="BB172" s="3" t="s">
        <v>418</v>
      </c>
      <c r="BC172" s="3" t="s">
        <v>3438</v>
      </c>
      <c r="BD172" s="3" t="s">
        <v>3216</v>
      </c>
      <c r="BE172" s="3" t="s">
        <v>3439</v>
      </c>
      <c r="BF172" s="3" t="s">
        <v>3194</v>
      </c>
      <c r="BG172" s="3" t="s">
        <v>3440</v>
      </c>
      <c r="BH172" s="3" t="s">
        <v>3104</v>
      </c>
      <c r="BI172" s="3" t="s">
        <v>3105</v>
      </c>
      <c r="BJ172" s="3" t="s">
        <v>3106</v>
      </c>
      <c r="BK172" s="3" t="s">
        <v>3107</v>
      </c>
      <c r="BL172" s="3" t="s">
        <v>3108</v>
      </c>
      <c r="BM172" s="3" t="s">
        <v>3109</v>
      </c>
      <c r="BN172" s="3" t="s">
        <v>12</v>
      </c>
      <c r="BO172" s="3" t="s">
        <v>1777</v>
      </c>
      <c r="BQ172" s="46">
        <v>1</v>
      </c>
    </row>
    <row r="173" spans="1:69" ht="60" x14ac:dyDescent="0.25">
      <c r="A173" s="45">
        <v>120</v>
      </c>
      <c r="B173" s="3" t="s">
        <v>12</v>
      </c>
      <c r="C173" s="3" t="s">
        <v>1791</v>
      </c>
      <c r="D173" s="3" t="s">
        <v>199</v>
      </c>
      <c r="E173" s="3" t="s">
        <v>1792</v>
      </c>
      <c r="F173" s="3" t="s">
        <v>1793</v>
      </c>
      <c r="G173" s="3" t="s">
        <v>1794</v>
      </c>
      <c r="H173" s="3" t="s">
        <v>1795</v>
      </c>
      <c r="I173" s="3" t="s">
        <v>53</v>
      </c>
      <c r="J173" s="3" t="s">
        <v>54</v>
      </c>
      <c r="K173" s="3" t="s">
        <v>1796</v>
      </c>
      <c r="L173" s="3" t="s">
        <v>1797</v>
      </c>
      <c r="M173" s="3" t="s">
        <v>1798</v>
      </c>
      <c r="N173" s="3" t="s">
        <v>12</v>
      </c>
      <c r="O173" s="3" t="s">
        <v>1384</v>
      </c>
      <c r="P173" s="3" t="s">
        <v>1385</v>
      </c>
      <c r="Q173" s="3" t="s">
        <v>1799</v>
      </c>
      <c r="R173" s="3">
        <v>4</v>
      </c>
      <c r="S173" s="3" t="s">
        <v>208</v>
      </c>
      <c r="T173" s="3">
        <v>15</v>
      </c>
      <c r="U173" s="3">
        <v>18</v>
      </c>
      <c r="V173" s="3" t="s">
        <v>1800</v>
      </c>
      <c r="W173" s="3" t="s">
        <v>14</v>
      </c>
      <c r="X173" s="3" t="s">
        <v>1801</v>
      </c>
      <c r="Y173" s="3" t="s">
        <v>65</v>
      </c>
      <c r="Z173" s="3" t="s">
        <v>1389</v>
      </c>
      <c r="AA173" s="3" t="s">
        <v>1390</v>
      </c>
      <c r="AB173" s="3" t="s">
        <v>68</v>
      </c>
      <c r="AC173" s="3" t="s">
        <v>1802</v>
      </c>
      <c r="AD173" s="3" t="s">
        <v>3835</v>
      </c>
      <c r="AE173" s="3" t="s">
        <v>70</v>
      </c>
      <c r="AF173" s="3" t="s">
        <v>71</v>
      </c>
      <c r="AG173" s="3" t="s">
        <v>1803</v>
      </c>
      <c r="AH173" s="3" t="s">
        <v>1804</v>
      </c>
      <c r="AI173" s="3" t="s">
        <v>74</v>
      </c>
      <c r="AJ173" s="3" t="s">
        <v>75</v>
      </c>
      <c r="AK173" s="3" t="s">
        <v>76</v>
      </c>
      <c r="AL173" s="3"/>
      <c r="AM173" s="3">
        <v>120</v>
      </c>
      <c r="AN173" s="3" t="s">
        <v>1791</v>
      </c>
      <c r="AO173" s="3" t="s">
        <v>3102</v>
      </c>
      <c r="AP173" s="3" t="s">
        <v>3342</v>
      </c>
      <c r="AQ173" s="3" t="s">
        <v>3522</v>
      </c>
      <c r="AR173" s="3" t="s">
        <v>1536</v>
      </c>
      <c r="AS173" s="3" t="s">
        <v>1376</v>
      </c>
      <c r="AT173" s="3"/>
      <c r="AU173" s="3"/>
      <c r="AV173" s="3" t="s">
        <v>3435</v>
      </c>
      <c r="AW173" s="3" t="s">
        <v>3436</v>
      </c>
      <c r="AX173" s="3" t="s">
        <v>3134</v>
      </c>
      <c r="AY173" s="3" t="s">
        <v>1006</v>
      </c>
      <c r="AZ173" s="3" t="s">
        <v>3437</v>
      </c>
      <c r="BA173" s="3" t="s">
        <v>2231</v>
      </c>
      <c r="BB173" s="3" t="s">
        <v>418</v>
      </c>
      <c r="BC173" s="3" t="s">
        <v>3438</v>
      </c>
      <c r="BD173" s="3" t="s">
        <v>3216</v>
      </c>
      <c r="BE173" s="3" t="s">
        <v>3439</v>
      </c>
      <c r="BF173" s="3" t="s">
        <v>3194</v>
      </c>
      <c r="BG173" s="3" t="s">
        <v>3440</v>
      </c>
      <c r="BH173" s="3" t="s">
        <v>3104</v>
      </c>
      <c r="BI173" s="3" t="s">
        <v>3105</v>
      </c>
      <c r="BJ173" s="3" t="s">
        <v>3106</v>
      </c>
      <c r="BK173" s="3" t="s">
        <v>3107</v>
      </c>
      <c r="BL173" s="3" t="s">
        <v>3108</v>
      </c>
      <c r="BM173" s="3" t="s">
        <v>3109</v>
      </c>
      <c r="BN173" s="3" t="s">
        <v>12</v>
      </c>
      <c r="BO173" s="3" t="s">
        <v>1791</v>
      </c>
      <c r="BQ173" s="46">
        <v>1</v>
      </c>
    </row>
    <row r="174" spans="1:69" ht="60" x14ac:dyDescent="0.25">
      <c r="A174" s="45">
        <v>121</v>
      </c>
      <c r="B174" s="3" t="s">
        <v>13</v>
      </c>
      <c r="C174" s="3" t="s">
        <v>1805</v>
      </c>
      <c r="D174" s="3" t="s">
        <v>78</v>
      </c>
      <c r="E174" s="3" t="s">
        <v>1806</v>
      </c>
      <c r="F174" s="3" t="s">
        <v>1807</v>
      </c>
      <c r="G174" s="3" t="s">
        <v>1808</v>
      </c>
      <c r="H174" s="3" t="s">
        <v>1809</v>
      </c>
      <c r="I174" s="3" t="s">
        <v>53</v>
      </c>
      <c r="J174" s="3" t="s">
        <v>54</v>
      </c>
      <c r="K174" s="3" t="s">
        <v>1810</v>
      </c>
      <c r="L174" s="3" t="s">
        <v>1811</v>
      </c>
      <c r="M174" s="3" t="s">
        <v>1812</v>
      </c>
      <c r="N174" s="3" t="s">
        <v>13</v>
      </c>
      <c r="O174" s="3" t="s">
        <v>1813</v>
      </c>
      <c r="P174" s="3" t="s">
        <v>1814</v>
      </c>
      <c r="Q174" s="3" t="s">
        <v>1815</v>
      </c>
      <c r="R174" s="3">
        <v>2</v>
      </c>
      <c r="S174" s="3" t="s">
        <v>87</v>
      </c>
      <c r="T174" s="3">
        <v>12</v>
      </c>
      <c r="U174" s="3">
        <v>15</v>
      </c>
      <c r="V174" s="3" t="s">
        <v>1816</v>
      </c>
      <c r="W174" s="3" t="s">
        <v>399</v>
      </c>
      <c r="X174" s="3" t="s">
        <v>1817</v>
      </c>
      <c r="Y174" s="3" t="s">
        <v>65</v>
      </c>
      <c r="Z174" s="3" t="s">
        <v>1818</v>
      </c>
      <c r="AA174" s="3" t="s">
        <v>1819</v>
      </c>
      <c r="AB174" s="3" t="s">
        <v>68</v>
      </c>
      <c r="AC174" s="3" t="s">
        <v>1820</v>
      </c>
      <c r="AD174" s="3" t="s">
        <v>3836</v>
      </c>
      <c r="AE174" s="3" t="s">
        <v>70</v>
      </c>
      <c r="AF174" s="3" t="s">
        <v>71</v>
      </c>
      <c r="AG174" s="3" t="s">
        <v>1821</v>
      </c>
      <c r="AH174" s="3" t="s">
        <v>1822</v>
      </c>
      <c r="AI174" s="3" t="s">
        <v>74</v>
      </c>
      <c r="AJ174" s="3" t="s">
        <v>75</v>
      </c>
      <c r="AK174" s="3" t="s">
        <v>76</v>
      </c>
      <c r="AL174" s="3"/>
      <c r="AM174" s="3">
        <v>121</v>
      </c>
      <c r="AN174" s="3" t="s">
        <v>1805</v>
      </c>
      <c r="AO174" s="3" t="s">
        <v>3209</v>
      </c>
      <c r="AP174" s="3" t="s">
        <v>3428</v>
      </c>
      <c r="AQ174" s="3" t="s">
        <v>3143</v>
      </c>
      <c r="AR174" s="3" t="s">
        <v>3144</v>
      </c>
      <c r="AS174" s="3" t="s">
        <v>3190</v>
      </c>
      <c r="AT174" s="3" t="s">
        <v>3523</v>
      </c>
      <c r="AU174" s="3"/>
      <c r="AV174" s="3" t="s">
        <v>3190</v>
      </c>
      <c r="AW174" s="3" t="s">
        <v>3264</v>
      </c>
      <c r="AX174" s="3" t="s">
        <v>3265</v>
      </c>
      <c r="AY174" s="3" t="s">
        <v>3524</v>
      </c>
      <c r="AZ174" s="3" t="s">
        <v>3428</v>
      </c>
      <c r="BA174" s="3" t="s">
        <v>3525</v>
      </c>
      <c r="BB174" s="3" t="s">
        <v>3526</v>
      </c>
      <c r="BC174" s="3" t="s">
        <v>1893</v>
      </c>
      <c r="BD174" s="3" t="s">
        <v>1805</v>
      </c>
      <c r="BE174" s="3" t="s">
        <v>3209</v>
      </c>
      <c r="BF174" s="3" t="s">
        <v>1805</v>
      </c>
      <c r="BG174" s="3" t="s">
        <v>3525</v>
      </c>
      <c r="BH174" s="3" t="s">
        <v>3104</v>
      </c>
      <c r="BI174" s="3" t="s">
        <v>3105</v>
      </c>
      <c r="BJ174" s="3" t="s">
        <v>3106</v>
      </c>
      <c r="BK174" s="3" t="s">
        <v>3107</v>
      </c>
      <c r="BL174" s="3" t="s">
        <v>3108</v>
      </c>
      <c r="BM174" s="3" t="s">
        <v>3109</v>
      </c>
      <c r="BN174" s="3" t="s">
        <v>13</v>
      </c>
      <c r="BO174" s="3" t="s">
        <v>1805</v>
      </c>
      <c r="BQ174" s="46">
        <v>1</v>
      </c>
    </row>
    <row r="175" spans="1:69" ht="60" x14ac:dyDescent="0.25">
      <c r="A175" s="45">
        <v>122</v>
      </c>
      <c r="B175" s="3" t="s">
        <v>13</v>
      </c>
      <c r="C175" s="3" t="s">
        <v>1823</v>
      </c>
      <c r="D175" s="3" t="s">
        <v>78</v>
      </c>
      <c r="E175" s="3" t="s">
        <v>1824</v>
      </c>
      <c r="F175" s="3" t="s">
        <v>1825</v>
      </c>
      <c r="G175" s="3" t="s">
        <v>1826</v>
      </c>
      <c r="H175" s="3" t="s">
        <v>1827</v>
      </c>
      <c r="I175" s="3" t="s">
        <v>53</v>
      </c>
      <c r="J175" s="3" t="s">
        <v>54</v>
      </c>
      <c r="K175" s="3" t="s">
        <v>1828</v>
      </c>
      <c r="L175" s="3" t="s">
        <v>1829</v>
      </c>
      <c r="M175" s="3" t="s">
        <v>1830</v>
      </c>
      <c r="N175" s="3" t="s">
        <v>13</v>
      </c>
      <c r="O175" s="3" t="s">
        <v>1813</v>
      </c>
      <c r="P175" s="3" t="s">
        <v>1814</v>
      </c>
      <c r="Q175" s="3" t="s">
        <v>1831</v>
      </c>
      <c r="R175" s="3">
        <v>2</v>
      </c>
      <c r="S175" s="3" t="s">
        <v>87</v>
      </c>
      <c r="T175" s="3">
        <v>12</v>
      </c>
      <c r="U175" s="3">
        <v>15</v>
      </c>
      <c r="V175" s="3" t="s">
        <v>1832</v>
      </c>
      <c r="W175" s="3" t="s">
        <v>341</v>
      </c>
      <c r="X175" s="3" t="s">
        <v>1833</v>
      </c>
      <c r="Y175" s="3" t="s">
        <v>65</v>
      </c>
      <c r="Z175" s="3" t="s">
        <v>1818</v>
      </c>
      <c r="AA175" s="3" t="s">
        <v>1819</v>
      </c>
      <c r="AB175" s="3" t="s">
        <v>68</v>
      </c>
      <c r="AC175" s="3" t="s">
        <v>1834</v>
      </c>
      <c r="AD175" s="3" t="s">
        <v>3837</v>
      </c>
      <c r="AE175" s="3" t="s">
        <v>70</v>
      </c>
      <c r="AF175" s="3" t="s">
        <v>71</v>
      </c>
      <c r="AG175" s="3" t="s">
        <v>1835</v>
      </c>
      <c r="AH175" s="3" t="s">
        <v>1836</v>
      </c>
      <c r="AI175" s="3" t="s">
        <v>74</v>
      </c>
      <c r="AJ175" s="3" t="s">
        <v>75</v>
      </c>
      <c r="AK175" s="3" t="s">
        <v>76</v>
      </c>
      <c r="AL175" s="3"/>
      <c r="AM175" s="3">
        <v>122</v>
      </c>
      <c r="AN175" s="3" t="s">
        <v>1823</v>
      </c>
      <c r="AO175" s="3" t="s">
        <v>3527</v>
      </c>
      <c r="AP175" s="3" t="s">
        <v>3528</v>
      </c>
      <c r="AQ175" s="3" t="s">
        <v>3524</v>
      </c>
      <c r="AR175" s="3" t="s">
        <v>3529</v>
      </c>
      <c r="AS175" s="3" t="s">
        <v>3530</v>
      </c>
      <c r="AT175" s="3"/>
      <c r="AU175" s="3"/>
      <c r="AV175" s="3" t="s">
        <v>3190</v>
      </c>
      <c r="AW175" s="3" t="s">
        <v>3264</v>
      </c>
      <c r="AX175" s="3" t="s">
        <v>3265</v>
      </c>
      <c r="AY175" s="3" t="s">
        <v>3524</v>
      </c>
      <c r="AZ175" s="3" t="s">
        <v>3428</v>
      </c>
      <c r="BA175" s="3" t="s">
        <v>3525</v>
      </c>
      <c r="BB175" s="3" t="s">
        <v>3526</v>
      </c>
      <c r="BC175" s="3" t="s">
        <v>1893</v>
      </c>
      <c r="BD175" s="3" t="s">
        <v>1805</v>
      </c>
      <c r="BE175" s="3" t="s">
        <v>3209</v>
      </c>
      <c r="BF175" s="3" t="s">
        <v>1805</v>
      </c>
      <c r="BG175" s="3" t="s">
        <v>3525</v>
      </c>
      <c r="BH175" s="3" t="s">
        <v>3104</v>
      </c>
      <c r="BI175" s="3" t="s">
        <v>3105</v>
      </c>
      <c r="BJ175" s="3" t="s">
        <v>3106</v>
      </c>
      <c r="BK175" s="3" t="s">
        <v>3107</v>
      </c>
      <c r="BL175" s="3" t="s">
        <v>3108</v>
      </c>
      <c r="BM175" s="3" t="s">
        <v>3109</v>
      </c>
      <c r="BN175" s="3" t="s">
        <v>13</v>
      </c>
      <c r="BO175" s="3" t="s">
        <v>1823</v>
      </c>
      <c r="BQ175" s="46">
        <v>1</v>
      </c>
    </row>
    <row r="176" spans="1:69" ht="60" x14ac:dyDescent="0.25">
      <c r="A176" s="45">
        <v>123</v>
      </c>
      <c r="B176" s="3" t="s">
        <v>13</v>
      </c>
      <c r="C176" s="3" t="s">
        <v>1837</v>
      </c>
      <c r="D176" s="3" t="s">
        <v>48</v>
      </c>
      <c r="E176" s="3" t="s">
        <v>1838</v>
      </c>
      <c r="F176" s="3" t="s">
        <v>1839</v>
      </c>
      <c r="G176" s="3" t="s">
        <v>1840</v>
      </c>
      <c r="H176" s="3" t="s">
        <v>1841</v>
      </c>
      <c r="I176" s="3" t="s">
        <v>53</v>
      </c>
      <c r="J176" s="3" t="s">
        <v>54</v>
      </c>
      <c r="K176" s="3" t="s">
        <v>1842</v>
      </c>
      <c r="L176" s="3" t="s">
        <v>1843</v>
      </c>
      <c r="M176" s="3" t="s">
        <v>1844</v>
      </c>
      <c r="N176" s="3" t="s">
        <v>13</v>
      </c>
      <c r="O176" s="3" t="s">
        <v>1813</v>
      </c>
      <c r="P176" s="3" t="s">
        <v>1814</v>
      </c>
      <c r="Q176" s="3" t="s">
        <v>1845</v>
      </c>
      <c r="R176" s="3">
        <v>1</v>
      </c>
      <c r="S176" s="3" t="s">
        <v>61</v>
      </c>
      <c r="T176" s="3">
        <v>10</v>
      </c>
      <c r="U176" s="3">
        <v>13</v>
      </c>
      <c r="V176" s="3" t="s">
        <v>1846</v>
      </c>
      <c r="W176" s="3" t="s">
        <v>972</v>
      </c>
      <c r="X176" s="3" t="s">
        <v>1847</v>
      </c>
      <c r="Y176" s="3" t="s">
        <v>65</v>
      </c>
      <c r="Z176" s="3" t="s">
        <v>1818</v>
      </c>
      <c r="AA176" s="3" t="s">
        <v>1819</v>
      </c>
      <c r="AB176" s="3" t="s">
        <v>68</v>
      </c>
      <c r="AC176" s="3" t="s">
        <v>1848</v>
      </c>
      <c r="AD176" s="3" t="s">
        <v>3838</v>
      </c>
      <c r="AE176" s="3" t="s">
        <v>70</v>
      </c>
      <c r="AF176" s="3" t="s">
        <v>71</v>
      </c>
      <c r="AG176" s="3" t="s">
        <v>1849</v>
      </c>
      <c r="AH176" s="3" t="s">
        <v>1850</v>
      </c>
      <c r="AI176" s="3" t="s">
        <v>74</v>
      </c>
      <c r="AJ176" s="3" t="s">
        <v>75</v>
      </c>
      <c r="AK176" s="3" t="s">
        <v>76</v>
      </c>
      <c r="AL176" s="3"/>
      <c r="AM176" s="3">
        <v>123</v>
      </c>
      <c r="AN176" s="3" t="s">
        <v>1837</v>
      </c>
      <c r="AO176" s="3" t="s">
        <v>3285</v>
      </c>
      <c r="AP176" s="3" t="s">
        <v>3148</v>
      </c>
      <c r="AQ176" s="3" t="s">
        <v>3287</v>
      </c>
      <c r="AR176" s="3"/>
      <c r="AS176" s="3"/>
      <c r="AT176" s="3"/>
      <c r="AU176" s="3"/>
      <c r="AV176" s="3" t="s">
        <v>3190</v>
      </c>
      <c r="AW176" s="3" t="s">
        <v>3264</v>
      </c>
      <c r="AX176" s="3" t="s">
        <v>3265</v>
      </c>
      <c r="AY176" s="3" t="s">
        <v>3524</v>
      </c>
      <c r="AZ176" s="3" t="s">
        <v>3428</v>
      </c>
      <c r="BA176" s="3" t="s">
        <v>3525</v>
      </c>
      <c r="BB176" s="3" t="s">
        <v>3526</v>
      </c>
      <c r="BC176" s="3" t="s">
        <v>1893</v>
      </c>
      <c r="BD176" s="3" t="s">
        <v>1805</v>
      </c>
      <c r="BE176" s="3" t="s">
        <v>3209</v>
      </c>
      <c r="BF176" s="3" t="s">
        <v>1805</v>
      </c>
      <c r="BG176" s="3" t="s">
        <v>3525</v>
      </c>
      <c r="BH176" s="3" t="s">
        <v>3104</v>
      </c>
      <c r="BI176" s="3" t="s">
        <v>3105</v>
      </c>
      <c r="BJ176" s="3" t="s">
        <v>3106</v>
      </c>
      <c r="BK176" s="3" t="s">
        <v>3107</v>
      </c>
      <c r="BL176" s="3" t="s">
        <v>3108</v>
      </c>
      <c r="BM176" s="3" t="s">
        <v>3109</v>
      </c>
      <c r="BN176" s="3" t="s">
        <v>13</v>
      </c>
      <c r="BO176" s="3" t="s">
        <v>1837</v>
      </c>
      <c r="BQ176" s="46">
        <v>1</v>
      </c>
    </row>
    <row r="177" spans="1:69" ht="60" x14ac:dyDescent="0.25">
      <c r="A177" s="45">
        <v>124</v>
      </c>
      <c r="B177" s="3" t="s">
        <v>13</v>
      </c>
      <c r="C177" s="3" t="s">
        <v>1851</v>
      </c>
      <c r="D177" s="3" t="s">
        <v>78</v>
      </c>
      <c r="E177" s="3" t="s">
        <v>1852</v>
      </c>
      <c r="F177" s="3" t="s">
        <v>1853</v>
      </c>
      <c r="G177" s="3" t="s">
        <v>1854</v>
      </c>
      <c r="H177" s="3" t="s">
        <v>1855</v>
      </c>
      <c r="I177" s="3" t="s">
        <v>53</v>
      </c>
      <c r="J177" s="3" t="s">
        <v>54</v>
      </c>
      <c r="K177" s="3" t="s">
        <v>1856</v>
      </c>
      <c r="L177" s="3" t="s">
        <v>1857</v>
      </c>
      <c r="M177" s="3" t="s">
        <v>1858</v>
      </c>
      <c r="N177" s="3" t="s">
        <v>13</v>
      </c>
      <c r="O177" s="3" t="s">
        <v>1813</v>
      </c>
      <c r="P177" s="3" t="s">
        <v>1814</v>
      </c>
      <c r="Q177" s="3" t="s">
        <v>1859</v>
      </c>
      <c r="R177" s="3">
        <v>2</v>
      </c>
      <c r="S177" s="3" t="s">
        <v>87</v>
      </c>
      <c r="T177" s="3">
        <v>12</v>
      </c>
      <c r="U177" s="3">
        <v>15</v>
      </c>
      <c r="V177" s="3" t="s">
        <v>1860</v>
      </c>
      <c r="W177" s="3" t="s">
        <v>972</v>
      </c>
      <c r="X177" s="3" t="s">
        <v>1861</v>
      </c>
      <c r="Y177" s="3" t="s">
        <v>65</v>
      </c>
      <c r="Z177" s="3" t="s">
        <v>1818</v>
      </c>
      <c r="AA177" s="3" t="s">
        <v>1819</v>
      </c>
      <c r="AB177" s="3" t="s">
        <v>68</v>
      </c>
      <c r="AC177" s="3" t="s">
        <v>1862</v>
      </c>
      <c r="AD177" s="3" t="s">
        <v>3839</v>
      </c>
      <c r="AE177" s="3" t="s">
        <v>70</v>
      </c>
      <c r="AF177" s="3" t="s">
        <v>71</v>
      </c>
      <c r="AG177" s="3" t="s">
        <v>1863</v>
      </c>
      <c r="AH177" s="3" t="s">
        <v>1864</v>
      </c>
      <c r="AI177" s="3" t="s">
        <v>74</v>
      </c>
      <c r="AJ177" s="3" t="s">
        <v>75</v>
      </c>
      <c r="AK177" s="3" t="s">
        <v>76</v>
      </c>
      <c r="AL177" s="3"/>
      <c r="AM177" s="3">
        <v>124</v>
      </c>
      <c r="AN177" s="3" t="s">
        <v>1851</v>
      </c>
      <c r="AO177" s="3" t="s">
        <v>3531</v>
      </c>
      <c r="AP177" s="3" t="s">
        <v>3148</v>
      </c>
      <c r="AQ177" s="3" t="s">
        <v>3422</v>
      </c>
      <c r="AR177" s="3" t="s">
        <v>3489</v>
      </c>
      <c r="AS177" s="3" t="s">
        <v>3532</v>
      </c>
      <c r="AT177" s="3" t="s">
        <v>3485</v>
      </c>
      <c r="AU177" s="3"/>
      <c r="AV177" s="3" t="s">
        <v>3190</v>
      </c>
      <c r="AW177" s="3" t="s">
        <v>3264</v>
      </c>
      <c r="AX177" s="3" t="s">
        <v>3265</v>
      </c>
      <c r="AY177" s="3" t="s">
        <v>3524</v>
      </c>
      <c r="AZ177" s="3" t="s">
        <v>3428</v>
      </c>
      <c r="BA177" s="3" t="s">
        <v>3525</v>
      </c>
      <c r="BB177" s="3" t="s">
        <v>3526</v>
      </c>
      <c r="BC177" s="3" t="s">
        <v>1893</v>
      </c>
      <c r="BD177" s="3" t="s">
        <v>1805</v>
      </c>
      <c r="BE177" s="3" t="s">
        <v>3209</v>
      </c>
      <c r="BF177" s="3" t="s">
        <v>1805</v>
      </c>
      <c r="BG177" s="3" t="s">
        <v>3525</v>
      </c>
      <c r="BH177" s="3" t="s">
        <v>3104</v>
      </c>
      <c r="BI177" s="3" t="s">
        <v>3105</v>
      </c>
      <c r="BJ177" s="3" t="s">
        <v>3106</v>
      </c>
      <c r="BK177" s="3" t="s">
        <v>3107</v>
      </c>
      <c r="BL177" s="3" t="s">
        <v>3108</v>
      </c>
      <c r="BM177" s="3" t="s">
        <v>3109</v>
      </c>
      <c r="BN177" s="3" t="s">
        <v>13</v>
      </c>
      <c r="BO177" s="3" t="s">
        <v>1851</v>
      </c>
      <c r="BQ177" s="46">
        <v>1</v>
      </c>
    </row>
    <row r="178" spans="1:69" ht="60" x14ac:dyDescent="0.25">
      <c r="A178" s="45">
        <v>125</v>
      </c>
      <c r="B178" s="3" t="s">
        <v>13</v>
      </c>
      <c r="C178" s="3" t="s">
        <v>1865</v>
      </c>
      <c r="D178" s="3" t="s">
        <v>168</v>
      </c>
      <c r="E178" s="3" t="s">
        <v>1866</v>
      </c>
      <c r="F178" s="3" t="s">
        <v>1867</v>
      </c>
      <c r="G178" s="3" t="s">
        <v>1868</v>
      </c>
      <c r="H178" s="3" t="s">
        <v>1869</v>
      </c>
      <c r="I178" s="3" t="s">
        <v>53</v>
      </c>
      <c r="J178" s="3" t="s">
        <v>54</v>
      </c>
      <c r="K178" s="3" t="s">
        <v>1870</v>
      </c>
      <c r="L178" s="3" t="s">
        <v>1871</v>
      </c>
      <c r="M178" s="3" t="s">
        <v>1872</v>
      </c>
      <c r="N178" s="3" t="s">
        <v>13</v>
      </c>
      <c r="O178" s="3" t="s">
        <v>1813</v>
      </c>
      <c r="P178" s="3" t="s">
        <v>1814</v>
      </c>
      <c r="Q178" s="3" t="s">
        <v>1873</v>
      </c>
      <c r="R178" s="3">
        <v>3</v>
      </c>
      <c r="S178" s="3" t="s">
        <v>117</v>
      </c>
      <c r="T178" s="3">
        <v>14</v>
      </c>
      <c r="U178" s="3">
        <v>17</v>
      </c>
      <c r="V178" s="3" t="s">
        <v>1874</v>
      </c>
      <c r="W178" s="3" t="s">
        <v>1074</v>
      </c>
      <c r="X178" s="3" t="s">
        <v>1875</v>
      </c>
      <c r="Y178" s="3" t="s">
        <v>65</v>
      </c>
      <c r="Z178" s="3" t="s">
        <v>1818</v>
      </c>
      <c r="AA178" s="3" t="s">
        <v>1819</v>
      </c>
      <c r="AB178" s="3" t="s">
        <v>68</v>
      </c>
      <c r="AC178" s="3" t="s">
        <v>1876</v>
      </c>
      <c r="AD178" s="3" t="s">
        <v>3840</v>
      </c>
      <c r="AE178" s="3" t="s">
        <v>70</v>
      </c>
      <c r="AF178" s="3" t="s">
        <v>71</v>
      </c>
      <c r="AG178" s="3" t="s">
        <v>1877</v>
      </c>
      <c r="AH178" s="3" t="s">
        <v>1878</v>
      </c>
      <c r="AI178" s="3" t="s">
        <v>74</v>
      </c>
      <c r="AJ178" s="3" t="s">
        <v>75</v>
      </c>
      <c r="AK178" s="3" t="s">
        <v>76</v>
      </c>
      <c r="AL178" s="3"/>
      <c r="AM178" s="3">
        <v>125</v>
      </c>
      <c r="AN178" s="3" t="s">
        <v>1865</v>
      </c>
      <c r="AO178" s="3" t="s">
        <v>3379</v>
      </c>
      <c r="AP178" s="3" t="s">
        <v>2766</v>
      </c>
      <c r="AQ178" s="3" t="s">
        <v>3533</v>
      </c>
      <c r="AR178" s="3" t="s">
        <v>962</v>
      </c>
      <c r="AS178" s="3" t="s">
        <v>3526</v>
      </c>
      <c r="AT178" s="3" t="s">
        <v>3534</v>
      </c>
      <c r="AU178" s="3"/>
      <c r="AV178" s="3" t="s">
        <v>3190</v>
      </c>
      <c r="AW178" s="3" t="s">
        <v>3264</v>
      </c>
      <c r="AX178" s="3" t="s">
        <v>3265</v>
      </c>
      <c r="AY178" s="3" t="s">
        <v>3524</v>
      </c>
      <c r="AZ178" s="3" t="s">
        <v>3428</v>
      </c>
      <c r="BA178" s="3" t="s">
        <v>3525</v>
      </c>
      <c r="BB178" s="3" t="s">
        <v>3526</v>
      </c>
      <c r="BC178" s="3" t="s">
        <v>1893</v>
      </c>
      <c r="BD178" s="3" t="s">
        <v>1805</v>
      </c>
      <c r="BE178" s="3" t="s">
        <v>3209</v>
      </c>
      <c r="BF178" s="3" t="s">
        <v>1805</v>
      </c>
      <c r="BG178" s="3" t="s">
        <v>3525</v>
      </c>
      <c r="BH178" s="3" t="s">
        <v>3104</v>
      </c>
      <c r="BI178" s="3" t="s">
        <v>3105</v>
      </c>
      <c r="BJ178" s="3" t="s">
        <v>3106</v>
      </c>
      <c r="BK178" s="3" t="s">
        <v>3107</v>
      </c>
      <c r="BL178" s="3" t="s">
        <v>3108</v>
      </c>
      <c r="BM178" s="3" t="s">
        <v>3109</v>
      </c>
      <c r="BN178" s="3" t="s">
        <v>13</v>
      </c>
      <c r="BO178" s="3" t="s">
        <v>1865</v>
      </c>
      <c r="BQ178" s="46">
        <v>1</v>
      </c>
    </row>
    <row r="179" spans="1:69" ht="60" x14ac:dyDescent="0.25">
      <c r="A179" s="45">
        <v>126</v>
      </c>
      <c r="B179" s="3" t="s">
        <v>13</v>
      </c>
      <c r="C179" s="3" t="s">
        <v>1879</v>
      </c>
      <c r="D179" s="3" t="s">
        <v>168</v>
      </c>
      <c r="E179" s="3" t="s">
        <v>1880</v>
      </c>
      <c r="F179" s="3" t="s">
        <v>1881</v>
      </c>
      <c r="G179" s="3" t="s">
        <v>1882</v>
      </c>
      <c r="H179" s="3" t="s">
        <v>1883</v>
      </c>
      <c r="I179" s="3" t="s">
        <v>53</v>
      </c>
      <c r="J179" s="3" t="s">
        <v>54</v>
      </c>
      <c r="K179" s="3" t="s">
        <v>1884</v>
      </c>
      <c r="L179" s="3" t="s">
        <v>1885</v>
      </c>
      <c r="M179" s="3" t="s">
        <v>1886</v>
      </c>
      <c r="N179" s="3" t="s">
        <v>13</v>
      </c>
      <c r="O179" s="3" t="s">
        <v>1813</v>
      </c>
      <c r="P179" s="3" t="s">
        <v>1814</v>
      </c>
      <c r="Q179" s="3" t="s">
        <v>1887</v>
      </c>
      <c r="R179" s="3">
        <v>3</v>
      </c>
      <c r="S179" s="3" t="s">
        <v>117</v>
      </c>
      <c r="T179" s="3">
        <v>14</v>
      </c>
      <c r="U179" s="3">
        <v>17</v>
      </c>
      <c r="V179" s="3" t="s">
        <v>1888</v>
      </c>
      <c r="W179" s="3" t="s">
        <v>1074</v>
      </c>
      <c r="X179" s="3" t="s">
        <v>1889</v>
      </c>
      <c r="Y179" s="3" t="s">
        <v>65</v>
      </c>
      <c r="Z179" s="3" t="s">
        <v>1818</v>
      </c>
      <c r="AA179" s="3" t="s">
        <v>1819</v>
      </c>
      <c r="AB179" s="3" t="s">
        <v>68</v>
      </c>
      <c r="AC179" s="3" t="s">
        <v>1890</v>
      </c>
      <c r="AD179" s="3" t="s">
        <v>3841</v>
      </c>
      <c r="AE179" s="3" t="s">
        <v>70</v>
      </c>
      <c r="AF179" s="3" t="s">
        <v>71</v>
      </c>
      <c r="AG179" s="3" t="s">
        <v>1891</v>
      </c>
      <c r="AH179" s="3" t="s">
        <v>1892</v>
      </c>
      <c r="AI179" s="3" t="s">
        <v>74</v>
      </c>
      <c r="AJ179" s="3" t="s">
        <v>75</v>
      </c>
      <c r="AK179" s="3" t="s">
        <v>76</v>
      </c>
      <c r="AL179" s="3"/>
      <c r="AM179" s="3">
        <v>126</v>
      </c>
      <c r="AN179" s="3" t="s">
        <v>1879</v>
      </c>
      <c r="AO179" s="3" t="s">
        <v>2781</v>
      </c>
      <c r="AP179" s="3" t="s">
        <v>3290</v>
      </c>
      <c r="AQ179" s="3" t="s">
        <v>3434</v>
      </c>
      <c r="AR179" s="3" t="s">
        <v>3535</v>
      </c>
      <c r="AS179" s="3" t="s">
        <v>3526</v>
      </c>
      <c r="AT179" s="3" t="s">
        <v>3536</v>
      </c>
      <c r="AU179" s="3"/>
      <c r="AV179" s="3" t="s">
        <v>3190</v>
      </c>
      <c r="AW179" s="3" t="s">
        <v>3264</v>
      </c>
      <c r="AX179" s="3" t="s">
        <v>3265</v>
      </c>
      <c r="AY179" s="3" t="s">
        <v>3524</v>
      </c>
      <c r="AZ179" s="3" t="s">
        <v>3428</v>
      </c>
      <c r="BA179" s="3" t="s">
        <v>3525</v>
      </c>
      <c r="BB179" s="3" t="s">
        <v>3526</v>
      </c>
      <c r="BC179" s="3" t="s">
        <v>1893</v>
      </c>
      <c r="BD179" s="3" t="s">
        <v>1805</v>
      </c>
      <c r="BE179" s="3" t="s">
        <v>3209</v>
      </c>
      <c r="BF179" s="3" t="s">
        <v>1805</v>
      </c>
      <c r="BG179" s="3" t="s">
        <v>3525</v>
      </c>
      <c r="BH179" s="3" t="s">
        <v>3104</v>
      </c>
      <c r="BI179" s="3" t="s">
        <v>3105</v>
      </c>
      <c r="BJ179" s="3" t="s">
        <v>3106</v>
      </c>
      <c r="BK179" s="3" t="s">
        <v>3107</v>
      </c>
      <c r="BL179" s="3" t="s">
        <v>3108</v>
      </c>
      <c r="BM179" s="3" t="s">
        <v>3109</v>
      </c>
      <c r="BN179" s="3" t="s">
        <v>13</v>
      </c>
      <c r="BO179" s="3" t="s">
        <v>1879</v>
      </c>
      <c r="BQ179" s="46">
        <v>1</v>
      </c>
    </row>
    <row r="180" spans="1:69" ht="60" x14ac:dyDescent="0.25">
      <c r="A180" s="45">
        <v>127</v>
      </c>
      <c r="B180" s="3" t="s">
        <v>13</v>
      </c>
      <c r="C180" s="3" t="s">
        <v>1893</v>
      </c>
      <c r="D180" s="3" t="s">
        <v>108</v>
      </c>
      <c r="E180" s="3" t="s">
        <v>1894</v>
      </c>
      <c r="F180" s="3" t="s">
        <v>1895</v>
      </c>
      <c r="G180" s="3" t="s">
        <v>1896</v>
      </c>
      <c r="H180" s="3" t="s">
        <v>1897</v>
      </c>
      <c r="I180" s="3" t="s">
        <v>53</v>
      </c>
      <c r="J180" s="3" t="s">
        <v>54</v>
      </c>
      <c r="K180" s="3" t="s">
        <v>1898</v>
      </c>
      <c r="L180" s="3" t="s">
        <v>1899</v>
      </c>
      <c r="M180" s="3" t="s">
        <v>1900</v>
      </c>
      <c r="N180" s="3" t="s">
        <v>13</v>
      </c>
      <c r="O180" s="3" t="s">
        <v>1813</v>
      </c>
      <c r="P180" s="3" t="s">
        <v>1814</v>
      </c>
      <c r="Q180" s="3" t="s">
        <v>1901</v>
      </c>
      <c r="R180" s="3">
        <v>3</v>
      </c>
      <c r="S180" s="3" t="s">
        <v>117</v>
      </c>
      <c r="T180" s="3">
        <v>13</v>
      </c>
      <c r="U180" s="3">
        <v>17</v>
      </c>
      <c r="V180" s="3" t="s">
        <v>1902</v>
      </c>
      <c r="W180" s="3" t="s">
        <v>895</v>
      </c>
      <c r="X180" s="3" t="s">
        <v>1903</v>
      </c>
      <c r="Y180" s="3" t="s">
        <v>65</v>
      </c>
      <c r="Z180" s="3" t="s">
        <v>1818</v>
      </c>
      <c r="AA180" s="3" t="s">
        <v>1819</v>
      </c>
      <c r="AB180" s="3" t="s">
        <v>68</v>
      </c>
      <c r="AC180" s="3" t="s">
        <v>1904</v>
      </c>
      <c r="AD180" s="3" t="s">
        <v>3842</v>
      </c>
      <c r="AE180" s="3" t="s">
        <v>70</v>
      </c>
      <c r="AF180" s="3" t="s">
        <v>71</v>
      </c>
      <c r="AG180" s="3" t="s">
        <v>1905</v>
      </c>
      <c r="AH180" s="3" t="s">
        <v>1906</v>
      </c>
      <c r="AI180" s="3" t="s">
        <v>74</v>
      </c>
      <c r="AJ180" s="3" t="s">
        <v>75</v>
      </c>
      <c r="AK180" s="3" t="s">
        <v>76</v>
      </c>
      <c r="AL180" s="3"/>
      <c r="AM180" s="3">
        <v>127</v>
      </c>
      <c r="AN180" s="3" t="s">
        <v>1893</v>
      </c>
      <c r="AO180" s="3" t="s">
        <v>3337</v>
      </c>
      <c r="AP180" s="3" t="s">
        <v>3525</v>
      </c>
      <c r="AQ180" s="3" t="s">
        <v>3209</v>
      </c>
      <c r="AR180" s="3" t="s">
        <v>3537</v>
      </c>
      <c r="AS180" s="3" t="s">
        <v>3250</v>
      </c>
      <c r="AT180" s="3"/>
      <c r="AU180" s="3"/>
      <c r="AV180" s="3" t="s">
        <v>3190</v>
      </c>
      <c r="AW180" s="3" t="s">
        <v>3264</v>
      </c>
      <c r="AX180" s="3" t="s">
        <v>3265</v>
      </c>
      <c r="AY180" s="3" t="s">
        <v>3524</v>
      </c>
      <c r="AZ180" s="3" t="s">
        <v>3428</v>
      </c>
      <c r="BA180" s="3" t="s">
        <v>3525</v>
      </c>
      <c r="BB180" s="3" t="s">
        <v>3526</v>
      </c>
      <c r="BC180" s="3" t="s">
        <v>1893</v>
      </c>
      <c r="BD180" s="3" t="s">
        <v>1805</v>
      </c>
      <c r="BE180" s="3" t="s">
        <v>3209</v>
      </c>
      <c r="BF180" s="3" t="s">
        <v>1805</v>
      </c>
      <c r="BG180" s="3" t="s">
        <v>3525</v>
      </c>
      <c r="BH180" s="3" t="s">
        <v>3104</v>
      </c>
      <c r="BI180" s="3" t="s">
        <v>3105</v>
      </c>
      <c r="BJ180" s="3" t="s">
        <v>3106</v>
      </c>
      <c r="BK180" s="3" t="s">
        <v>3107</v>
      </c>
      <c r="BL180" s="3" t="s">
        <v>3108</v>
      </c>
      <c r="BM180" s="3" t="s">
        <v>3109</v>
      </c>
      <c r="BN180" s="3" t="s">
        <v>13</v>
      </c>
      <c r="BO180" s="3" t="s">
        <v>1893</v>
      </c>
      <c r="BQ180" s="46">
        <v>1</v>
      </c>
    </row>
    <row r="181" spans="1:69" ht="60" x14ac:dyDescent="0.25">
      <c r="A181" s="45">
        <v>128</v>
      </c>
      <c r="B181" s="3" t="s">
        <v>13</v>
      </c>
      <c r="C181" s="3" t="s">
        <v>1907</v>
      </c>
      <c r="D181" s="3" t="s">
        <v>108</v>
      </c>
      <c r="E181" s="3" t="s">
        <v>1908</v>
      </c>
      <c r="F181" s="3" t="s">
        <v>1909</v>
      </c>
      <c r="G181" s="3" t="s">
        <v>1910</v>
      </c>
      <c r="H181" s="3" t="s">
        <v>1911</v>
      </c>
      <c r="I181" s="3" t="s">
        <v>53</v>
      </c>
      <c r="J181" s="3" t="s">
        <v>54</v>
      </c>
      <c r="K181" s="3" t="s">
        <v>1912</v>
      </c>
      <c r="L181" s="3" t="s">
        <v>1913</v>
      </c>
      <c r="M181" s="3" t="s">
        <v>1914</v>
      </c>
      <c r="N181" s="3" t="s">
        <v>13</v>
      </c>
      <c r="O181" s="3" t="s">
        <v>1813</v>
      </c>
      <c r="P181" s="3" t="s">
        <v>1814</v>
      </c>
      <c r="Q181" s="3" t="s">
        <v>1915</v>
      </c>
      <c r="R181" s="3">
        <v>3</v>
      </c>
      <c r="S181" s="3" t="s">
        <v>117</v>
      </c>
      <c r="T181" s="3">
        <v>13</v>
      </c>
      <c r="U181" s="3">
        <v>17</v>
      </c>
      <c r="V181" s="3" t="s">
        <v>1916</v>
      </c>
      <c r="W181" s="3" t="s">
        <v>895</v>
      </c>
      <c r="X181" s="3" t="s">
        <v>1917</v>
      </c>
      <c r="Y181" s="3" t="s">
        <v>65</v>
      </c>
      <c r="Z181" s="3" t="s">
        <v>1818</v>
      </c>
      <c r="AA181" s="3" t="s">
        <v>1819</v>
      </c>
      <c r="AB181" s="3" t="s">
        <v>68</v>
      </c>
      <c r="AC181" s="3" t="s">
        <v>1918</v>
      </c>
      <c r="AD181" s="3" t="s">
        <v>3843</v>
      </c>
      <c r="AE181" s="3" t="s">
        <v>70</v>
      </c>
      <c r="AF181" s="3" t="s">
        <v>71</v>
      </c>
      <c r="AG181" s="3" t="s">
        <v>1919</v>
      </c>
      <c r="AH181" s="3" t="s">
        <v>1920</v>
      </c>
      <c r="AI181" s="3" t="s">
        <v>74</v>
      </c>
      <c r="AJ181" s="3" t="s">
        <v>75</v>
      </c>
      <c r="AK181" s="3" t="s">
        <v>76</v>
      </c>
      <c r="AL181" s="3"/>
      <c r="AM181" s="3">
        <v>128</v>
      </c>
      <c r="AN181" s="3" t="s">
        <v>1907</v>
      </c>
      <c r="AO181" s="3" t="s">
        <v>3525</v>
      </c>
      <c r="AP181" s="3" t="s">
        <v>3148</v>
      </c>
      <c r="AQ181" s="3" t="s">
        <v>3538</v>
      </c>
      <c r="AR181" s="3" t="s">
        <v>3250</v>
      </c>
      <c r="AS181" s="3"/>
      <c r="AT181" s="3"/>
      <c r="AU181" s="3"/>
      <c r="AV181" s="3" t="s">
        <v>3190</v>
      </c>
      <c r="AW181" s="3" t="s">
        <v>3264</v>
      </c>
      <c r="AX181" s="3" t="s">
        <v>3265</v>
      </c>
      <c r="AY181" s="3" t="s">
        <v>3524</v>
      </c>
      <c r="AZ181" s="3" t="s">
        <v>3428</v>
      </c>
      <c r="BA181" s="3" t="s">
        <v>3525</v>
      </c>
      <c r="BB181" s="3" t="s">
        <v>3526</v>
      </c>
      <c r="BC181" s="3" t="s">
        <v>1893</v>
      </c>
      <c r="BD181" s="3" t="s">
        <v>1805</v>
      </c>
      <c r="BE181" s="3" t="s">
        <v>3209</v>
      </c>
      <c r="BF181" s="3" t="s">
        <v>1805</v>
      </c>
      <c r="BG181" s="3" t="s">
        <v>3525</v>
      </c>
      <c r="BH181" s="3" t="s">
        <v>3104</v>
      </c>
      <c r="BI181" s="3" t="s">
        <v>3105</v>
      </c>
      <c r="BJ181" s="3" t="s">
        <v>3106</v>
      </c>
      <c r="BK181" s="3" t="s">
        <v>3107</v>
      </c>
      <c r="BL181" s="3" t="s">
        <v>3108</v>
      </c>
      <c r="BM181" s="3" t="s">
        <v>3109</v>
      </c>
      <c r="BN181" s="3" t="s">
        <v>13</v>
      </c>
      <c r="BO181" s="3" t="s">
        <v>1907</v>
      </c>
      <c r="BQ181" s="46">
        <v>1</v>
      </c>
    </row>
    <row r="182" spans="1:69" ht="60" x14ac:dyDescent="0.25">
      <c r="A182" s="45">
        <v>129</v>
      </c>
      <c r="B182" s="3" t="s">
        <v>13</v>
      </c>
      <c r="C182" s="3" t="s">
        <v>1921</v>
      </c>
      <c r="D182" s="3" t="s">
        <v>168</v>
      </c>
      <c r="E182" s="3" t="s">
        <v>1922</v>
      </c>
      <c r="F182" s="3" t="s">
        <v>1923</v>
      </c>
      <c r="G182" s="3" t="s">
        <v>1924</v>
      </c>
      <c r="H182" s="3" t="s">
        <v>1925</v>
      </c>
      <c r="I182" s="3" t="s">
        <v>53</v>
      </c>
      <c r="J182" s="3" t="s">
        <v>54</v>
      </c>
      <c r="K182" s="3" t="s">
        <v>1926</v>
      </c>
      <c r="L182" s="3" t="s">
        <v>1927</v>
      </c>
      <c r="M182" s="3" t="s">
        <v>1928</v>
      </c>
      <c r="N182" s="3" t="s">
        <v>13</v>
      </c>
      <c r="O182" s="3" t="s">
        <v>1813</v>
      </c>
      <c r="P182" s="3" t="s">
        <v>1814</v>
      </c>
      <c r="Q182" s="3" t="s">
        <v>1929</v>
      </c>
      <c r="R182" s="3">
        <v>3</v>
      </c>
      <c r="S182" s="3" t="s">
        <v>117</v>
      </c>
      <c r="T182" s="3">
        <v>14</v>
      </c>
      <c r="U182" s="3">
        <v>17</v>
      </c>
      <c r="V182" s="3" t="s">
        <v>1930</v>
      </c>
      <c r="W182" s="3" t="s">
        <v>341</v>
      </c>
      <c r="X182" s="3" t="s">
        <v>1931</v>
      </c>
      <c r="Y182" s="3" t="s">
        <v>65</v>
      </c>
      <c r="Z182" s="3" t="s">
        <v>1818</v>
      </c>
      <c r="AA182" s="3" t="s">
        <v>1819</v>
      </c>
      <c r="AB182" s="3" t="s">
        <v>68</v>
      </c>
      <c r="AC182" s="3" t="s">
        <v>1932</v>
      </c>
      <c r="AD182" s="3" t="s">
        <v>3844</v>
      </c>
      <c r="AE182" s="3" t="s">
        <v>70</v>
      </c>
      <c r="AF182" s="3" t="s">
        <v>71</v>
      </c>
      <c r="AG182" s="3" t="s">
        <v>1933</v>
      </c>
      <c r="AH182" s="3" t="s">
        <v>1934</v>
      </c>
      <c r="AI182" s="3" t="s">
        <v>74</v>
      </c>
      <c r="AJ182" s="3" t="s">
        <v>75</v>
      </c>
      <c r="AK182" s="3" t="s">
        <v>76</v>
      </c>
      <c r="AL182" s="3"/>
      <c r="AM182" s="3">
        <v>129</v>
      </c>
      <c r="AN182" s="3" t="s">
        <v>1921</v>
      </c>
      <c r="AO182" s="3" t="s">
        <v>3539</v>
      </c>
      <c r="AP182" s="3" t="s">
        <v>3540</v>
      </c>
      <c r="AQ182" s="3" t="s">
        <v>3541</v>
      </c>
      <c r="AR182" s="3" t="s">
        <v>3542</v>
      </c>
      <c r="AS182" s="3" t="s">
        <v>3422</v>
      </c>
      <c r="AT182" s="3" t="s">
        <v>3529</v>
      </c>
      <c r="AU182" s="3" t="s">
        <v>3543</v>
      </c>
      <c r="AV182" s="3" t="s">
        <v>3190</v>
      </c>
      <c r="AW182" s="3" t="s">
        <v>3264</v>
      </c>
      <c r="AX182" s="3" t="s">
        <v>3265</v>
      </c>
      <c r="AY182" s="3" t="s">
        <v>3524</v>
      </c>
      <c r="AZ182" s="3" t="s">
        <v>3428</v>
      </c>
      <c r="BA182" s="3" t="s">
        <v>3525</v>
      </c>
      <c r="BB182" s="3" t="s">
        <v>3526</v>
      </c>
      <c r="BC182" s="3" t="s">
        <v>1893</v>
      </c>
      <c r="BD182" s="3" t="s">
        <v>1805</v>
      </c>
      <c r="BE182" s="3" t="s">
        <v>3209</v>
      </c>
      <c r="BF182" s="3" t="s">
        <v>1805</v>
      </c>
      <c r="BG182" s="3" t="s">
        <v>3525</v>
      </c>
      <c r="BH182" s="3" t="s">
        <v>3104</v>
      </c>
      <c r="BI182" s="3" t="s">
        <v>3105</v>
      </c>
      <c r="BJ182" s="3" t="s">
        <v>3106</v>
      </c>
      <c r="BK182" s="3" t="s">
        <v>3107</v>
      </c>
      <c r="BL182" s="3" t="s">
        <v>3108</v>
      </c>
      <c r="BM182" s="3" t="s">
        <v>3109</v>
      </c>
      <c r="BN182" s="3" t="s">
        <v>13</v>
      </c>
      <c r="BO182" s="3" t="s">
        <v>1921</v>
      </c>
      <c r="BQ182" s="46">
        <v>1</v>
      </c>
    </row>
    <row r="183" spans="1:69" ht="60" x14ac:dyDescent="0.25">
      <c r="A183" s="45">
        <v>130</v>
      </c>
      <c r="B183" s="3" t="s">
        <v>13</v>
      </c>
      <c r="C183" s="3" t="s">
        <v>1935</v>
      </c>
      <c r="D183" s="3" t="s">
        <v>108</v>
      </c>
      <c r="E183" s="3" t="s">
        <v>1936</v>
      </c>
      <c r="F183" s="3" t="s">
        <v>1937</v>
      </c>
      <c r="G183" s="3" t="s">
        <v>1938</v>
      </c>
      <c r="H183" s="3" t="s">
        <v>1939</v>
      </c>
      <c r="I183" s="3" t="s">
        <v>53</v>
      </c>
      <c r="J183" s="3" t="s">
        <v>54</v>
      </c>
      <c r="K183" s="3" t="s">
        <v>1940</v>
      </c>
      <c r="L183" s="3" t="s">
        <v>1941</v>
      </c>
      <c r="M183" s="3" t="s">
        <v>1942</v>
      </c>
      <c r="N183" s="3" t="s">
        <v>13</v>
      </c>
      <c r="O183" s="3" t="s">
        <v>1813</v>
      </c>
      <c r="P183" s="3" t="s">
        <v>1814</v>
      </c>
      <c r="Q183" s="3" t="s">
        <v>1943</v>
      </c>
      <c r="R183" s="3">
        <v>3</v>
      </c>
      <c r="S183" s="3" t="s">
        <v>117</v>
      </c>
      <c r="T183" s="3">
        <v>13</v>
      </c>
      <c r="U183" s="3">
        <v>17</v>
      </c>
      <c r="V183" s="3" t="s">
        <v>1944</v>
      </c>
      <c r="W183" s="3" t="s">
        <v>341</v>
      </c>
      <c r="X183" s="3" t="s">
        <v>1945</v>
      </c>
      <c r="Y183" s="3" t="s">
        <v>65</v>
      </c>
      <c r="Z183" s="3" t="s">
        <v>1818</v>
      </c>
      <c r="AA183" s="3" t="s">
        <v>1819</v>
      </c>
      <c r="AB183" s="3" t="s">
        <v>68</v>
      </c>
      <c r="AC183" s="3" t="s">
        <v>1946</v>
      </c>
      <c r="AD183" s="3" t="s">
        <v>3845</v>
      </c>
      <c r="AE183" s="3" t="s">
        <v>70</v>
      </c>
      <c r="AF183" s="3" t="s">
        <v>71</v>
      </c>
      <c r="AG183" s="3" t="s">
        <v>1947</v>
      </c>
      <c r="AH183" s="3" t="s">
        <v>1948</v>
      </c>
      <c r="AI183" s="3" t="s">
        <v>74</v>
      </c>
      <c r="AJ183" s="3" t="s">
        <v>75</v>
      </c>
      <c r="AK183" s="3" t="s">
        <v>76</v>
      </c>
      <c r="AL183" s="3"/>
      <c r="AM183" s="3">
        <v>130</v>
      </c>
      <c r="AN183" s="3" t="s">
        <v>1935</v>
      </c>
      <c r="AO183" s="3" t="s">
        <v>3544</v>
      </c>
      <c r="AP183" s="3" t="s">
        <v>3489</v>
      </c>
      <c r="AQ183" s="3" t="s">
        <v>3204</v>
      </c>
      <c r="AR183" s="3" t="s">
        <v>3205</v>
      </c>
      <c r="AS183" s="3" t="s">
        <v>3238</v>
      </c>
      <c r="AT183" s="3" t="s">
        <v>3545</v>
      </c>
      <c r="AU183" s="3"/>
      <c r="AV183" s="3" t="s">
        <v>3190</v>
      </c>
      <c r="AW183" s="3" t="s">
        <v>3264</v>
      </c>
      <c r="AX183" s="3" t="s">
        <v>3265</v>
      </c>
      <c r="AY183" s="3" t="s">
        <v>3524</v>
      </c>
      <c r="AZ183" s="3" t="s">
        <v>3428</v>
      </c>
      <c r="BA183" s="3" t="s">
        <v>3525</v>
      </c>
      <c r="BB183" s="3" t="s">
        <v>3526</v>
      </c>
      <c r="BC183" s="3" t="s">
        <v>1893</v>
      </c>
      <c r="BD183" s="3" t="s">
        <v>1805</v>
      </c>
      <c r="BE183" s="3" t="s">
        <v>3209</v>
      </c>
      <c r="BF183" s="3" t="s">
        <v>1805</v>
      </c>
      <c r="BG183" s="3" t="s">
        <v>3525</v>
      </c>
      <c r="BH183" s="3" t="s">
        <v>3104</v>
      </c>
      <c r="BI183" s="3" t="s">
        <v>3105</v>
      </c>
      <c r="BJ183" s="3" t="s">
        <v>3106</v>
      </c>
      <c r="BK183" s="3" t="s">
        <v>3107</v>
      </c>
      <c r="BL183" s="3" t="s">
        <v>3108</v>
      </c>
      <c r="BM183" s="3" t="s">
        <v>3109</v>
      </c>
      <c r="BN183" s="3" t="s">
        <v>13</v>
      </c>
      <c r="BO183" s="3" t="s">
        <v>1935</v>
      </c>
      <c r="BQ183" s="46">
        <v>1</v>
      </c>
    </row>
    <row r="184" spans="1:69" ht="60" x14ac:dyDescent="0.25">
      <c r="A184" s="45">
        <v>131</v>
      </c>
      <c r="B184" s="3" t="s">
        <v>13</v>
      </c>
      <c r="C184" s="3" t="s">
        <v>1949</v>
      </c>
      <c r="D184" s="3" t="s">
        <v>78</v>
      </c>
      <c r="E184" s="3" t="s">
        <v>1950</v>
      </c>
      <c r="F184" s="3" t="s">
        <v>1951</v>
      </c>
      <c r="G184" s="3" t="s">
        <v>1952</v>
      </c>
      <c r="H184" s="3" t="s">
        <v>1953</v>
      </c>
      <c r="I184" s="3" t="s">
        <v>53</v>
      </c>
      <c r="J184" s="3" t="s">
        <v>54</v>
      </c>
      <c r="K184" s="3" t="s">
        <v>1954</v>
      </c>
      <c r="L184" s="3" t="s">
        <v>1955</v>
      </c>
      <c r="M184" s="3" t="s">
        <v>1956</v>
      </c>
      <c r="N184" s="3" t="s">
        <v>13</v>
      </c>
      <c r="O184" s="3" t="s">
        <v>1813</v>
      </c>
      <c r="P184" s="3" t="s">
        <v>1814</v>
      </c>
      <c r="Q184" s="3" t="s">
        <v>1957</v>
      </c>
      <c r="R184" s="3">
        <v>2</v>
      </c>
      <c r="S184" s="3" t="s">
        <v>87</v>
      </c>
      <c r="T184" s="3">
        <v>12</v>
      </c>
      <c r="U184" s="3">
        <v>15</v>
      </c>
      <c r="V184" s="3" t="s">
        <v>1958</v>
      </c>
      <c r="W184" s="3" t="s">
        <v>341</v>
      </c>
      <c r="X184" s="3" t="s">
        <v>1959</v>
      </c>
      <c r="Y184" s="3" t="s">
        <v>65</v>
      </c>
      <c r="Z184" s="3" t="s">
        <v>1818</v>
      </c>
      <c r="AA184" s="3" t="s">
        <v>1819</v>
      </c>
      <c r="AB184" s="3" t="s">
        <v>68</v>
      </c>
      <c r="AC184" s="3" t="s">
        <v>1960</v>
      </c>
      <c r="AD184" s="3" t="s">
        <v>3846</v>
      </c>
      <c r="AE184" s="3" t="s">
        <v>70</v>
      </c>
      <c r="AF184" s="3" t="s">
        <v>71</v>
      </c>
      <c r="AG184" s="3" t="s">
        <v>1961</v>
      </c>
      <c r="AH184" s="3" t="s">
        <v>1962</v>
      </c>
      <c r="AI184" s="3" t="s">
        <v>74</v>
      </c>
      <c r="AJ184" s="3" t="s">
        <v>75</v>
      </c>
      <c r="AK184" s="3" t="s">
        <v>76</v>
      </c>
      <c r="AL184" s="3"/>
      <c r="AM184" s="3">
        <v>131</v>
      </c>
      <c r="AN184" s="3" t="s">
        <v>1949</v>
      </c>
      <c r="AO184" s="3" t="s">
        <v>2103</v>
      </c>
      <c r="AP184" s="3" t="s">
        <v>3157</v>
      </c>
      <c r="AQ184" s="3" t="s">
        <v>3422</v>
      </c>
      <c r="AR184" s="3"/>
      <c r="AS184" s="3"/>
      <c r="AT184" s="3"/>
      <c r="AU184" s="3"/>
      <c r="AV184" s="3" t="s">
        <v>3190</v>
      </c>
      <c r="AW184" s="3" t="s">
        <v>3264</v>
      </c>
      <c r="AX184" s="3" t="s">
        <v>3265</v>
      </c>
      <c r="AY184" s="3" t="s">
        <v>3524</v>
      </c>
      <c r="AZ184" s="3" t="s">
        <v>3428</v>
      </c>
      <c r="BA184" s="3" t="s">
        <v>3525</v>
      </c>
      <c r="BB184" s="3" t="s">
        <v>3526</v>
      </c>
      <c r="BC184" s="3" t="s">
        <v>1893</v>
      </c>
      <c r="BD184" s="3" t="s">
        <v>1805</v>
      </c>
      <c r="BE184" s="3" t="s">
        <v>3209</v>
      </c>
      <c r="BF184" s="3" t="s">
        <v>1805</v>
      </c>
      <c r="BG184" s="3" t="s">
        <v>3525</v>
      </c>
      <c r="BH184" s="3" t="s">
        <v>3104</v>
      </c>
      <c r="BI184" s="3" t="s">
        <v>3105</v>
      </c>
      <c r="BJ184" s="3" t="s">
        <v>3106</v>
      </c>
      <c r="BK184" s="3" t="s">
        <v>3107</v>
      </c>
      <c r="BL184" s="3" t="s">
        <v>3108</v>
      </c>
      <c r="BM184" s="3" t="s">
        <v>3109</v>
      </c>
      <c r="BN184" s="3" t="s">
        <v>13</v>
      </c>
      <c r="BO184" s="3" t="s">
        <v>1949</v>
      </c>
      <c r="BQ184" s="46">
        <v>1</v>
      </c>
    </row>
    <row r="185" spans="1:69" ht="60" x14ac:dyDescent="0.25">
      <c r="A185" s="45">
        <v>132</v>
      </c>
      <c r="B185" s="3" t="s">
        <v>13</v>
      </c>
      <c r="C185" s="3" t="s">
        <v>1963</v>
      </c>
      <c r="D185" s="3" t="s">
        <v>168</v>
      </c>
      <c r="E185" s="3" t="s">
        <v>1964</v>
      </c>
      <c r="F185" s="3" t="s">
        <v>1965</v>
      </c>
      <c r="G185" s="3" t="s">
        <v>1966</v>
      </c>
      <c r="H185" s="3" t="s">
        <v>1967</v>
      </c>
      <c r="I185" s="3" t="s">
        <v>53</v>
      </c>
      <c r="J185" s="3" t="s">
        <v>54</v>
      </c>
      <c r="K185" s="3" t="s">
        <v>1968</v>
      </c>
      <c r="L185" s="3" t="s">
        <v>1969</v>
      </c>
      <c r="M185" s="3" t="s">
        <v>1970</v>
      </c>
      <c r="N185" s="3" t="s">
        <v>13</v>
      </c>
      <c r="O185" s="3" t="s">
        <v>1813</v>
      </c>
      <c r="P185" s="3" t="s">
        <v>1814</v>
      </c>
      <c r="Q185" s="3" t="s">
        <v>1971</v>
      </c>
      <c r="R185" s="3">
        <v>3</v>
      </c>
      <c r="S185" s="3" t="s">
        <v>117</v>
      </c>
      <c r="T185" s="3">
        <v>14</v>
      </c>
      <c r="U185" s="3">
        <v>17</v>
      </c>
      <c r="V185" s="3" t="s">
        <v>1972</v>
      </c>
      <c r="W185" s="3" t="s">
        <v>268</v>
      </c>
      <c r="X185" s="3" t="s">
        <v>1973</v>
      </c>
      <c r="Y185" s="3" t="s">
        <v>65</v>
      </c>
      <c r="Z185" s="3" t="s">
        <v>1818</v>
      </c>
      <c r="AA185" s="3" t="s">
        <v>1819</v>
      </c>
      <c r="AB185" s="3" t="s">
        <v>68</v>
      </c>
      <c r="AC185" s="3" t="s">
        <v>1974</v>
      </c>
      <c r="AD185" s="3" t="s">
        <v>3847</v>
      </c>
      <c r="AE185" s="3" t="s">
        <v>70</v>
      </c>
      <c r="AF185" s="3" t="s">
        <v>71</v>
      </c>
      <c r="AG185" s="3" t="s">
        <v>1975</v>
      </c>
      <c r="AH185" s="3" t="s">
        <v>1976</v>
      </c>
      <c r="AI185" s="3" t="s">
        <v>74</v>
      </c>
      <c r="AJ185" s="3" t="s">
        <v>75</v>
      </c>
      <c r="AK185" s="3" t="s">
        <v>76</v>
      </c>
      <c r="AL185" s="3"/>
      <c r="AM185" s="3">
        <v>132</v>
      </c>
      <c r="AN185" s="3" t="s">
        <v>1963</v>
      </c>
      <c r="AO185" s="3" t="s">
        <v>3546</v>
      </c>
      <c r="AP185" s="3" t="s">
        <v>3488</v>
      </c>
      <c r="AQ185" s="3" t="s">
        <v>3141</v>
      </c>
      <c r="AR185" s="3" t="s">
        <v>3142</v>
      </c>
      <c r="AS185" s="3" t="s">
        <v>3428</v>
      </c>
      <c r="AT185" s="3" t="s">
        <v>3148</v>
      </c>
      <c r="AU185" s="3" t="s">
        <v>3547</v>
      </c>
      <c r="AV185" s="3" t="s">
        <v>3190</v>
      </c>
      <c r="AW185" s="3" t="s">
        <v>3264</v>
      </c>
      <c r="AX185" s="3" t="s">
        <v>3265</v>
      </c>
      <c r="AY185" s="3" t="s">
        <v>3524</v>
      </c>
      <c r="AZ185" s="3" t="s">
        <v>3428</v>
      </c>
      <c r="BA185" s="3" t="s">
        <v>3525</v>
      </c>
      <c r="BB185" s="3" t="s">
        <v>3526</v>
      </c>
      <c r="BC185" s="3" t="s">
        <v>1893</v>
      </c>
      <c r="BD185" s="3" t="s">
        <v>1805</v>
      </c>
      <c r="BE185" s="3" t="s">
        <v>3209</v>
      </c>
      <c r="BF185" s="3" t="s">
        <v>1805</v>
      </c>
      <c r="BG185" s="3" t="s">
        <v>3525</v>
      </c>
      <c r="BH185" s="3" t="s">
        <v>3104</v>
      </c>
      <c r="BI185" s="3" t="s">
        <v>3105</v>
      </c>
      <c r="BJ185" s="3" t="s">
        <v>3106</v>
      </c>
      <c r="BK185" s="3" t="s">
        <v>3107</v>
      </c>
      <c r="BL185" s="3" t="s">
        <v>3108</v>
      </c>
      <c r="BM185" s="3" t="s">
        <v>3109</v>
      </c>
      <c r="BN185" s="3" t="s">
        <v>13</v>
      </c>
      <c r="BO185" s="3" t="s">
        <v>1963</v>
      </c>
      <c r="BQ185" s="46">
        <v>1</v>
      </c>
    </row>
    <row r="186" spans="1:69" ht="60" x14ac:dyDescent="0.25">
      <c r="A186" s="45">
        <v>133</v>
      </c>
      <c r="B186" s="3" t="s">
        <v>13</v>
      </c>
      <c r="C186" s="3" t="s">
        <v>1977</v>
      </c>
      <c r="D186" s="3" t="s">
        <v>78</v>
      </c>
      <c r="E186" s="3" t="s">
        <v>1978</v>
      </c>
      <c r="F186" s="3" t="s">
        <v>1979</v>
      </c>
      <c r="G186" s="3" t="s">
        <v>1980</v>
      </c>
      <c r="H186" s="3" t="s">
        <v>1981</v>
      </c>
      <c r="I186" s="3" t="s">
        <v>53</v>
      </c>
      <c r="J186" s="3" t="s">
        <v>54</v>
      </c>
      <c r="K186" s="3" t="s">
        <v>1982</v>
      </c>
      <c r="L186" s="3" t="s">
        <v>1983</v>
      </c>
      <c r="M186" s="3" t="s">
        <v>1984</v>
      </c>
      <c r="N186" s="3" t="s">
        <v>13</v>
      </c>
      <c r="O186" s="3" t="s">
        <v>1813</v>
      </c>
      <c r="P186" s="3" t="s">
        <v>1814</v>
      </c>
      <c r="Q186" s="3" t="s">
        <v>1985</v>
      </c>
      <c r="R186" s="3">
        <v>2</v>
      </c>
      <c r="S186" s="3" t="s">
        <v>87</v>
      </c>
      <c r="T186" s="3">
        <v>12</v>
      </c>
      <c r="U186" s="3">
        <v>15</v>
      </c>
      <c r="V186" s="3" t="s">
        <v>1986</v>
      </c>
      <c r="W186" s="3" t="s">
        <v>1074</v>
      </c>
      <c r="X186" s="3" t="s">
        <v>1987</v>
      </c>
      <c r="Y186" s="3" t="s">
        <v>65</v>
      </c>
      <c r="Z186" s="3" t="s">
        <v>1818</v>
      </c>
      <c r="AA186" s="3" t="s">
        <v>1819</v>
      </c>
      <c r="AB186" s="3" t="s">
        <v>68</v>
      </c>
      <c r="AC186" s="3" t="s">
        <v>1988</v>
      </c>
      <c r="AD186" s="3" t="s">
        <v>3848</v>
      </c>
      <c r="AE186" s="3" t="s">
        <v>70</v>
      </c>
      <c r="AF186" s="3" t="s">
        <v>71</v>
      </c>
      <c r="AG186" s="3" t="s">
        <v>1989</v>
      </c>
      <c r="AH186" s="3" t="s">
        <v>1990</v>
      </c>
      <c r="AI186" s="3" t="s">
        <v>74</v>
      </c>
      <c r="AJ186" s="3" t="s">
        <v>75</v>
      </c>
      <c r="AK186" s="3" t="s">
        <v>76</v>
      </c>
      <c r="AL186" s="3"/>
      <c r="AM186" s="3">
        <v>133</v>
      </c>
      <c r="AN186" s="3" t="s">
        <v>1977</v>
      </c>
      <c r="AO186" s="3" t="s">
        <v>3250</v>
      </c>
      <c r="AP186" s="3" t="s">
        <v>3548</v>
      </c>
      <c r="AQ186" s="3" t="s">
        <v>3209</v>
      </c>
      <c r="AR186" s="3" t="s">
        <v>3429</v>
      </c>
      <c r="AS186" s="3" t="s">
        <v>3430</v>
      </c>
      <c r="AT186" s="3"/>
      <c r="AU186" s="3"/>
      <c r="AV186" s="3" t="s">
        <v>3190</v>
      </c>
      <c r="AW186" s="3" t="s">
        <v>3264</v>
      </c>
      <c r="AX186" s="3" t="s">
        <v>3265</v>
      </c>
      <c r="AY186" s="3" t="s">
        <v>3524</v>
      </c>
      <c r="AZ186" s="3" t="s">
        <v>3428</v>
      </c>
      <c r="BA186" s="3" t="s">
        <v>3525</v>
      </c>
      <c r="BB186" s="3" t="s">
        <v>3526</v>
      </c>
      <c r="BC186" s="3" t="s">
        <v>1893</v>
      </c>
      <c r="BD186" s="3" t="s">
        <v>1805</v>
      </c>
      <c r="BE186" s="3" t="s">
        <v>3209</v>
      </c>
      <c r="BF186" s="3" t="s">
        <v>1805</v>
      </c>
      <c r="BG186" s="3" t="s">
        <v>3525</v>
      </c>
      <c r="BH186" s="3" t="s">
        <v>3104</v>
      </c>
      <c r="BI186" s="3" t="s">
        <v>3105</v>
      </c>
      <c r="BJ186" s="3" t="s">
        <v>3106</v>
      </c>
      <c r="BK186" s="3" t="s">
        <v>3107</v>
      </c>
      <c r="BL186" s="3" t="s">
        <v>3108</v>
      </c>
      <c r="BM186" s="3" t="s">
        <v>3109</v>
      </c>
      <c r="BN186" s="3" t="s">
        <v>13</v>
      </c>
      <c r="BO186" s="3" t="s">
        <v>1977</v>
      </c>
      <c r="BQ186" s="46">
        <v>1</v>
      </c>
    </row>
    <row r="187" spans="1:69" ht="60" x14ac:dyDescent="0.25">
      <c r="A187" s="45">
        <v>134</v>
      </c>
      <c r="B187" s="3" t="s">
        <v>13</v>
      </c>
      <c r="C187" s="3" t="s">
        <v>1991</v>
      </c>
      <c r="D187" s="3" t="s">
        <v>199</v>
      </c>
      <c r="E187" s="3" t="s">
        <v>1992</v>
      </c>
      <c r="F187" s="3" t="s">
        <v>1993</v>
      </c>
      <c r="G187" s="3" t="s">
        <v>1994</v>
      </c>
      <c r="H187" s="3" t="s">
        <v>1995</v>
      </c>
      <c r="I187" s="3" t="s">
        <v>53</v>
      </c>
      <c r="J187" s="3" t="s">
        <v>54</v>
      </c>
      <c r="K187" s="3" t="s">
        <v>1996</v>
      </c>
      <c r="L187" s="3" t="s">
        <v>1997</v>
      </c>
      <c r="M187" s="3" t="s">
        <v>1998</v>
      </c>
      <c r="N187" s="3" t="s">
        <v>13</v>
      </c>
      <c r="O187" s="3" t="s">
        <v>1813</v>
      </c>
      <c r="P187" s="3" t="s">
        <v>1814</v>
      </c>
      <c r="Q187" s="3" t="s">
        <v>1999</v>
      </c>
      <c r="R187" s="3">
        <v>4</v>
      </c>
      <c r="S187" s="3" t="s">
        <v>208</v>
      </c>
      <c r="T187" s="3">
        <v>15</v>
      </c>
      <c r="U187" s="3">
        <v>18</v>
      </c>
      <c r="V187" s="3" t="s">
        <v>2000</v>
      </c>
      <c r="W187" s="3" t="s">
        <v>210</v>
      </c>
      <c r="X187" s="3" t="s">
        <v>2001</v>
      </c>
      <c r="Y187" s="3" t="s">
        <v>65</v>
      </c>
      <c r="Z187" s="3" t="s">
        <v>1818</v>
      </c>
      <c r="AA187" s="3" t="s">
        <v>1819</v>
      </c>
      <c r="AB187" s="3" t="s">
        <v>68</v>
      </c>
      <c r="AC187" s="3" t="s">
        <v>2002</v>
      </c>
      <c r="AD187" s="3" t="s">
        <v>3849</v>
      </c>
      <c r="AE187" s="3" t="s">
        <v>70</v>
      </c>
      <c r="AF187" s="3" t="s">
        <v>71</v>
      </c>
      <c r="AG187" s="3" t="s">
        <v>2003</v>
      </c>
      <c r="AH187" s="3" t="s">
        <v>2004</v>
      </c>
      <c r="AI187" s="3" t="s">
        <v>74</v>
      </c>
      <c r="AJ187" s="3" t="s">
        <v>75</v>
      </c>
      <c r="AK187" s="3" t="s">
        <v>76</v>
      </c>
      <c r="AL187" s="3"/>
      <c r="AM187" s="3">
        <v>134</v>
      </c>
      <c r="AN187" s="3" t="s">
        <v>1991</v>
      </c>
      <c r="AO187" s="3" t="s">
        <v>3426</v>
      </c>
      <c r="AP187" s="3" t="s">
        <v>3549</v>
      </c>
      <c r="AQ187" s="3" t="s">
        <v>3429</v>
      </c>
      <c r="AR187" s="3" t="s">
        <v>3430</v>
      </c>
      <c r="AS187" s="3" t="s">
        <v>3169</v>
      </c>
      <c r="AT187" s="3" t="s">
        <v>3170</v>
      </c>
      <c r="AU187" s="3"/>
      <c r="AV187" s="3" t="s">
        <v>3190</v>
      </c>
      <c r="AW187" s="3" t="s">
        <v>3264</v>
      </c>
      <c r="AX187" s="3" t="s">
        <v>3265</v>
      </c>
      <c r="AY187" s="3" t="s">
        <v>3524</v>
      </c>
      <c r="AZ187" s="3" t="s">
        <v>3428</v>
      </c>
      <c r="BA187" s="3" t="s">
        <v>3525</v>
      </c>
      <c r="BB187" s="3" t="s">
        <v>3526</v>
      </c>
      <c r="BC187" s="3" t="s">
        <v>1893</v>
      </c>
      <c r="BD187" s="3" t="s">
        <v>1805</v>
      </c>
      <c r="BE187" s="3" t="s">
        <v>3209</v>
      </c>
      <c r="BF187" s="3" t="s">
        <v>1805</v>
      </c>
      <c r="BG187" s="3" t="s">
        <v>3525</v>
      </c>
      <c r="BH187" s="3" t="s">
        <v>3104</v>
      </c>
      <c r="BI187" s="3" t="s">
        <v>3105</v>
      </c>
      <c r="BJ187" s="3" t="s">
        <v>3106</v>
      </c>
      <c r="BK187" s="3" t="s">
        <v>3107</v>
      </c>
      <c r="BL187" s="3" t="s">
        <v>3108</v>
      </c>
      <c r="BM187" s="3" t="s">
        <v>3109</v>
      </c>
      <c r="BN187" s="3" t="s">
        <v>13</v>
      </c>
      <c r="BO187" s="3" t="s">
        <v>1991</v>
      </c>
      <c r="BQ187" s="46">
        <v>1</v>
      </c>
    </row>
    <row r="188" spans="1:69" ht="60" x14ac:dyDescent="0.25">
      <c r="A188" s="45">
        <v>135</v>
      </c>
      <c r="B188" s="3" t="s">
        <v>13</v>
      </c>
      <c r="C188" s="3" t="s">
        <v>2005</v>
      </c>
      <c r="D188" s="3" t="s">
        <v>78</v>
      </c>
      <c r="E188" s="3" t="s">
        <v>2006</v>
      </c>
      <c r="F188" s="3" t="s">
        <v>2007</v>
      </c>
      <c r="G188" s="3" t="s">
        <v>2008</v>
      </c>
      <c r="H188" s="3" t="s">
        <v>2009</v>
      </c>
      <c r="I188" s="3" t="s">
        <v>53</v>
      </c>
      <c r="J188" s="3" t="s">
        <v>54</v>
      </c>
      <c r="K188" s="3" t="s">
        <v>2010</v>
      </c>
      <c r="L188" s="3" t="s">
        <v>2011</v>
      </c>
      <c r="M188" s="3" t="s">
        <v>2012</v>
      </c>
      <c r="N188" s="3" t="s">
        <v>13</v>
      </c>
      <c r="O188" s="3" t="s">
        <v>1813</v>
      </c>
      <c r="P188" s="3" t="s">
        <v>1814</v>
      </c>
      <c r="Q188" s="3" t="s">
        <v>2013</v>
      </c>
      <c r="R188" s="3">
        <v>2</v>
      </c>
      <c r="S188" s="3" t="s">
        <v>87</v>
      </c>
      <c r="T188" s="3">
        <v>12</v>
      </c>
      <c r="U188" s="3">
        <v>15</v>
      </c>
      <c r="V188" s="3" t="s">
        <v>2014</v>
      </c>
      <c r="W188" s="3" t="s">
        <v>384</v>
      </c>
      <c r="X188" s="3" t="s">
        <v>2015</v>
      </c>
      <c r="Y188" s="3" t="s">
        <v>65</v>
      </c>
      <c r="Z188" s="3" t="s">
        <v>1818</v>
      </c>
      <c r="AA188" s="3" t="s">
        <v>1819</v>
      </c>
      <c r="AB188" s="3" t="s">
        <v>68</v>
      </c>
      <c r="AC188" s="3" t="s">
        <v>2016</v>
      </c>
      <c r="AD188" s="3" t="s">
        <v>3850</v>
      </c>
      <c r="AE188" s="3" t="s">
        <v>70</v>
      </c>
      <c r="AF188" s="3" t="s">
        <v>71</v>
      </c>
      <c r="AG188" s="3" t="s">
        <v>2017</v>
      </c>
      <c r="AH188" s="3" t="s">
        <v>2018</v>
      </c>
      <c r="AI188" s="3" t="s">
        <v>74</v>
      </c>
      <c r="AJ188" s="3" t="s">
        <v>75</v>
      </c>
      <c r="AK188" s="3" t="s">
        <v>76</v>
      </c>
      <c r="AL188" s="3"/>
      <c r="AM188" s="3">
        <v>135</v>
      </c>
      <c r="AN188" s="3" t="s">
        <v>2005</v>
      </c>
      <c r="AO188" s="3" t="s">
        <v>3550</v>
      </c>
      <c r="AP188" s="3" t="s">
        <v>3203</v>
      </c>
      <c r="AQ188" s="3" t="s">
        <v>3551</v>
      </c>
      <c r="AR188" s="3" t="s">
        <v>3204</v>
      </c>
      <c r="AS188" s="3" t="s">
        <v>3205</v>
      </c>
      <c r="AT188" s="3" t="s">
        <v>3169</v>
      </c>
      <c r="AU188" s="3" t="s">
        <v>3170</v>
      </c>
      <c r="AV188" s="3" t="s">
        <v>3190</v>
      </c>
      <c r="AW188" s="3" t="s">
        <v>3264</v>
      </c>
      <c r="AX188" s="3" t="s">
        <v>3265</v>
      </c>
      <c r="AY188" s="3" t="s">
        <v>3524</v>
      </c>
      <c r="AZ188" s="3" t="s">
        <v>3428</v>
      </c>
      <c r="BA188" s="3" t="s">
        <v>3525</v>
      </c>
      <c r="BB188" s="3" t="s">
        <v>3526</v>
      </c>
      <c r="BC188" s="3" t="s">
        <v>1893</v>
      </c>
      <c r="BD188" s="3" t="s">
        <v>1805</v>
      </c>
      <c r="BE188" s="3" t="s">
        <v>3209</v>
      </c>
      <c r="BF188" s="3" t="s">
        <v>1805</v>
      </c>
      <c r="BG188" s="3" t="s">
        <v>3525</v>
      </c>
      <c r="BH188" s="3" t="s">
        <v>3104</v>
      </c>
      <c r="BI188" s="3" t="s">
        <v>3105</v>
      </c>
      <c r="BJ188" s="3" t="s">
        <v>3106</v>
      </c>
      <c r="BK188" s="3" t="s">
        <v>3107</v>
      </c>
      <c r="BL188" s="3" t="s">
        <v>3108</v>
      </c>
      <c r="BM188" s="3" t="s">
        <v>3109</v>
      </c>
      <c r="BN188" s="3" t="s">
        <v>13</v>
      </c>
      <c r="BO188" s="3" t="s">
        <v>2005</v>
      </c>
      <c r="BQ188" s="46">
        <v>1</v>
      </c>
    </row>
    <row r="189" spans="1:69" ht="60" x14ac:dyDescent="0.25">
      <c r="A189" s="45">
        <v>136</v>
      </c>
      <c r="B189" s="3" t="s">
        <v>13</v>
      </c>
      <c r="C189" s="3" t="s">
        <v>2019</v>
      </c>
      <c r="D189" s="3" t="s">
        <v>108</v>
      </c>
      <c r="E189" s="3" t="s">
        <v>2020</v>
      </c>
      <c r="F189" s="3" t="s">
        <v>2021</v>
      </c>
      <c r="G189" s="3" t="s">
        <v>2022</v>
      </c>
      <c r="H189" s="3" t="s">
        <v>2023</v>
      </c>
      <c r="I189" s="3" t="s">
        <v>53</v>
      </c>
      <c r="J189" s="3" t="s">
        <v>54</v>
      </c>
      <c r="K189" s="3" t="s">
        <v>2024</v>
      </c>
      <c r="L189" s="3" t="s">
        <v>2025</v>
      </c>
      <c r="M189" s="3" t="s">
        <v>2026</v>
      </c>
      <c r="N189" s="3" t="s">
        <v>13</v>
      </c>
      <c r="O189" s="3" t="s">
        <v>1813</v>
      </c>
      <c r="P189" s="3" t="s">
        <v>1814</v>
      </c>
      <c r="Q189" s="3" t="s">
        <v>2027</v>
      </c>
      <c r="R189" s="3">
        <v>3</v>
      </c>
      <c r="S189" s="3" t="s">
        <v>117</v>
      </c>
      <c r="T189" s="3">
        <v>13</v>
      </c>
      <c r="U189" s="3">
        <v>17</v>
      </c>
      <c r="V189" s="3" t="s">
        <v>2028</v>
      </c>
      <c r="W189" s="3" t="s">
        <v>193</v>
      </c>
      <c r="X189" s="3" t="s">
        <v>2029</v>
      </c>
      <c r="Y189" s="3" t="s">
        <v>65</v>
      </c>
      <c r="Z189" s="3" t="s">
        <v>1818</v>
      </c>
      <c r="AA189" s="3" t="s">
        <v>1819</v>
      </c>
      <c r="AB189" s="3" t="s">
        <v>68</v>
      </c>
      <c r="AC189" s="3" t="s">
        <v>2030</v>
      </c>
      <c r="AD189" s="3" t="s">
        <v>3851</v>
      </c>
      <c r="AE189" s="3" t="s">
        <v>70</v>
      </c>
      <c r="AF189" s="3" t="s">
        <v>71</v>
      </c>
      <c r="AG189" s="3" t="s">
        <v>2031</v>
      </c>
      <c r="AH189" s="3" t="s">
        <v>2032</v>
      </c>
      <c r="AI189" s="3" t="s">
        <v>74</v>
      </c>
      <c r="AJ189" s="3" t="s">
        <v>75</v>
      </c>
      <c r="AK189" s="3" t="s">
        <v>76</v>
      </c>
      <c r="AL189" s="3"/>
      <c r="AM189" s="3">
        <v>136</v>
      </c>
      <c r="AN189" s="3" t="s">
        <v>2019</v>
      </c>
      <c r="AO189" s="3" t="s">
        <v>3090</v>
      </c>
      <c r="AP189" s="3" t="s">
        <v>3552</v>
      </c>
      <c r="AQ189" s="3" t="s">
        <v>3199</v>
      </c>
      <c r="AR189" s="3" t="s">
        <v>3110</v>
      </c>
      <c r="AS189" s="3"/>
      <c r="AT189" s="3"/>
      <c r="AU189" s="3"/>
      <c r="AV189" s="3" t="s">
        <v>3190</v>
      </c>
      <c r="AW189" s="3" t="s">
        <v>3264</v>
      </c>
      <c r="AX189" s="3" t="s">
        <v>3265</v>
      </c>
      <c r="AY189" s="3" t="s">
        <v>3524</v>
      </c>
      <c r="AZ189" s="3" t="s">
        <v>3428</v>
      </c>
      <c r="BA189" s="3" t="s">
        <v>3525</v>
      </c>
      <c r="BB189" s="3" t="s">
        <v>3526</v>
      </c>
      <c r="BC189" s="3" t="s">
        <v>1893</v>
      </c>
      <c r="BD189" s="3" t="s">
        <v>1805</v>
      </c>
      <c r="BE189" s="3" t="s">
        <v>3209</v>
      </c>
      <c r="BF189" s="3" t="s">
        <v>1805</v>
      </c>
      <c r="BG189" s="3" t="s">
        <v>3525</v>
      </c>
      <c r="BH189" s="3" t="s">
        <v>3104</v>
      </c>
      <c r="BI189" s="3" t="s">
        <v>3105</v>
      </c>
      <c r="BJ189" s="3" t="s">
        <v>3106</v>
      </c>
      <c r="BK189" s="3" t="s">
        <v>3107</v>
      </c>
      <c r="BL189" s="3" t="s">
        <v>3108</v>
      </c>
      <c r="BM189" s="3" t="s">
        <v>3109</v>
      </c>
      <c r="BN189" s="3" t="s">
        <v>13</v>
      </c>
      <c r="BO189" s="3" t="s">
        <v>2019</v>
      </c>
      <c r="BQ189" s="46">
        <v>1</v>
      </c>
    </row>
    <row r="190" spans="1:69" ht="60" x14ac:dyDescent="0.25">
      <c r="A190" s="45">
        <v>137</v>
      </c>
      <c r="B190" s="3" t="s">
        <v>13</v>
      </c>
      <c r="C190" s="3" t="s">
        <v>2033</v>
      </c>
      <c r="D190" s="3" t="s">
        <v>78</v>
      </c>
      <c r="E190" s="3" t="s">
        <v>2034</v>
      </c>
      <c r="F190" s="3" t="s">
        <v>2035</v>
      </c>
      <c r="G190" s="3" t="s">
        <v>2036</v>
      </c>
      <c r="H190" s="3" t="s">
        <v>2037</v>
      </c>
      <c r="I190" s="3" t="s">
        <v>53</v>
      </c>
      <c r="J190" s="3" t="s">
        <v>54</v>
      </c>
      <c r="K190" s="3" t="s">
        <v>2038</v>
      </c>
      <c r="L190" s="3" t="s">
        <v>2039</v>
      </c>
      <c r="M190" s="3" t="s">
        <v>2040</v>
      </c>
      <c r="N190" s="3" t="s">
        <v>13</v>
      </c>
      <c r="O190" s="3" t="s">
        <v>1813</v>
      </c>
      <c r="P190" s="3" t="s">
        <v>1814</v>
      </c>
      <c r="Q190" s="3" t="s">
        <v>2041</v>
      </c>
      <c r="R190" s="3">
        <v>2</v>
      </c>
      <c r="S190" s="3" t="s">
        <v>87</v>
      </c>
      <c r="T190" s="3">
        <v>12</v>
      </c>
      <c r="U190" s="3">
        <v>15</v>
      </c>
      <c r="V190" s="3" t="s">
        <v>2042</v>
      </c>
      <c r="W190" s="3" t="s">
        <v>895</v>
      </c>
      <c r="X190" s="3" t="s">
        <v>2043</v>
      </c>
      <c r="Y190" s="3" t="s">
        <v>65</v>
      </c>
      <c r="Z190" s="3" t="s">
        <v>1818</v>
      </c>
      <c r="AA190" s="3" t="s">
        <v>1819</v>
      </c>
      <c r="AB190" s="3" t="s">
        <v>68</v>
      </c>
      <c r="AC190" s="3" t="s">
        <v>2044</v>
      </c>
      <c r="AD190" s="3" t="s">
        <v>3852</v>
      </c>
      <c r="AE190" s="3" t="s">
        <v>70</v>
      </c>
      <c r="AF190" s="3" t="s">
        <v>71</v>
      </c>
      <c r="AG190" s="3" t="s">
        <v>2045</v>
      </c>
      <c r="AH190" s="3" t="s">
        <v>2046</v>
      </c>
      <c r="AI190" s="3" t="s">
        <v>74</v>
      </c>
      <c r="AJ190" s="3" t="s">
        <v>75</v>
      </c>
      <c r="AK190" s="3" t="s">
        <v>76</v>
      </c>
      <c r="AL190" s="3"/>
      <c r="AM190" s="3">
        <v>137</v>
      </c>
      <c r="AN190" s="3" t="s">
        <v>2033</v>
      </c>
      <c r="AO190" s="3" t="s">
        <v>3553</v>
      </c>
      <c r="AP190" s="3" t="s">
        <v>3554</v>
      </c>
      <c r="AQ190" s="3" t="s">
        <v>3555</v>
      </c>
      <c r="AR190" s="3" t="s">
        <v>3252</v>
      </c>
      <c r="AS190" s="3" t="s">
        <v>3253</v>
      </c>
      <c r="AT190" s="3"/>
      <c r="AU190" s="3"/>
      <c r="AV190" s="3" t="s">
        <v>3190</v>
      </c>
      <c r="AW190" s="3" t="s">
        <v>3264</v>
      </c>
      <c r="AX190" s="3" t="s">
        <v>3265</v>
      </c>
      <c r="AY190" s="3" t="s">
        <v>3524</v>
      </c>
      <c r="AZ190" s="3" t="s">
        <v>3428</v>
      </c>
      <c r="BA190" s="3" t="s">
        <v>3525</v>
      </c>
      <c r="BB190" s="3" t="s">
        <v>3526</v>
      </c>
      <c r="BC190" s="3" t="s">
        <v>1893</v>
      </c>
      <c r="BD190" s="3" t="s">
        <v>1805</v>
      </c>
      <c r="BE190" s="3" t="s">
        <v>3209</v>
      </c>
      <c r="BF190" s="3" t="s">
        <v>1805</v>
      </c>
      <c r="BG190" s="3" t="s">
        <v>3525</v>
      </c>
      <c r="BH190" s="3" t="s">
        <v>3104</v>
      </c>
      <c r="BI190" s="3" t="s">
        <v>3105</v>
      </c>
      <c r="BJ190" s="3" t="s">
        <v>3106</v>
      </c>
      <c r="BK190" s="3" t="s">
        <v>3107</v>
      </c>
      <c r="BL190" s="3" t="s">
        <v>3108</v>
      </c>
      <c r="BM190" s="3" t="s">
        <v>3109</v>
      </c>
      <c r="BN190" s="3" t="s">
        <v>13</v>
      </c>
      <c r="BO190" s="3" t="s">
        <v>2033</v>
      </c>
      <c r="BQ190" s="46">
        <v>1</v>
      </c>
    </row>
    <row r="191" spans="1:69" ht="60" x14ac:dyDescent="0.25">
      <c r="A191" s="45">
        <v>138</v>
      </c>
      <c r="B191" s="3" t="s">
        <v>13</v>
      </c>
      <c r="C191" s="3" t="s">
        <v>2047</v>
      </c>
      <c r="D191" s="3" t="s">
        <v>78</v>
      </c>
      <c r="E191" s="3" t="s">
        <v>2048</v>
      </c>
      <c r="F191" s="3" t="s">
        <v>2049</v>
      </c>
      <c r="G191" s="3" t="s">
        <v>2050</v>
      </c>
      <c r="H191" s="3" t="s">
        <v>2051</v>
      </c>
      <c r="I191" s="3" t="s">
        <v>53</v>
      </c>
      <c r="J191" s="3" t="s">
        <v>54</v>
      </c>
      <c r="K191" s="3" t="s">
        <v>2052</v>
      </c>
      <c r="L191" s="3" t="s">
        <v>2053</v>
      </c>
      <c r="M191" s="3" t="s">
        <v>2054</v>
      </c>
      <c r="N191" s="3" t="s">
        <v>13</v>
      </c>
      <c r="O191" s="3" t="s">
        <v>1813</v>
      </c>
      <c r="P191" s="3" t="s">
        <v>1814</v>
      </c>
      <c r="Q191" s="3" t="s">
        <v>2055</v>
      </c>
      <c r="R191" s="3">
        <v>2</v>
      </c>
      <c r="S191" s="3" t="s">
        <v>87</v>
      </c>
      <c r="T191" s="3">
        <v>12</v>
      </c>
      <c r="U191" s="3">
        <v>15</v>
      </c>
      <c r="V191" s="3" t="s">
        <v>2056</v>
      </c>
      <c r="W191" s="3" t="s">
        <v>895</v>
      </c>
      <c r="X191" s="3" t="s">
        <v>2057</v>
      </c>
      <c r="Y191" s="3" t="s">
        <v>65</v>
      </c>
      <c r="Z191" s="3" t="s">
        <v>1818</v>
      </c>
      <c r="AA191" s="3" t="s">
        <v>1819</v>
      </c>
      <c r="AB191" s="3" t="s">
        <v>68</v>
      </c>
      <c r="AC191" s="3" t="s">
        <v>2058</v>
      </c>
      <c r="AD191" s="3" t="s">
        <v>3853</v>
      </c>
      <c r="AE191" s="3" t="s">
        <v>70</v>
      </c>
      <c r="AF191" s="3" t="s">
        <v>71</v>
      </c>
      <c r="AG191" s="3" t="s">
        <v>2059</v>
      </c>
      <c r="AH191" s="3" t="s">
        <v>2060</v>
      </c>
      <c r="AI191" s="3" t="s">
        <v>74</v>
      </c>
      <c r="AJ191" s="3" t="s">
        <v>75</v>
      </c>
      <c r="AK191" s="3" t="s">
        <v>76</v>
      </c>
      <c r="AL191" s="3"/>
      <c r="AM191" s="3">
        <v>138</v>
      </c>
      <c r="AN191" s="3" t="s">
        <v>2047</v>
      </c>
      <c r="AO191" s="3" t="s">
        <v>3554</v>
      </c>
      <c r="AP191" s="3" t="s">
        <v>3330</v>
      </c>
      <c r="AQ191" s="3" t="s">
        <v>3385</v>
      </c>
      <c r="AR191" s="3" t="s">
        <v>3386</v>
      </c>
      <c r="AS191" s="3" t="s">
        <v>3553</v>
      </c>
      <c r="AT191" s="3" t="s">
        <v>3556</v>
      </c>
      <c r="AU191" s="3"/>
      <c r="AV191" s="3" t="s">
        <v>3190</v>
      </c>
      <c r="AW191" s="3" t="s">
        <v>3264</v>
      </c>
      <c r="AX191" s="3" t="s">
        <v>3265</v>
      </c>
      <c r="AY191" s="3" t="s">
        <v>3524</v>
      </c>
      <c r="AZ191" s="3" t="s">
        <v>3428</v>
      </c>
      <c r="BA191" s="3" t="s">
        <v>3525</v>
      </c>
      <c r="BB191" s="3" t="s">
        <v>3526</v>
      </c>
      <c r="BC191" s="3" t="s">
        <v>1893</v>
      </c>
      <c r="BD191" s="3" t="s">
        <v>1805</v>
      </c>
      <c r="BE191" s="3" t="s">
        <v>3209</v>
      </c>
      <c r="BF191" s="3" t="s">
        <v>1805</v>
      </c>
      <c r="BG191" s="3" t="s">
        <v>3525</v>
      </c>
      <c r="BH191" s="3" t="s">
        <v>3104</v>
      </c>
      <c r="BI191" s="3" t="s">
        <v>3105</v>
      </c>
      <c r="BJ191" s="3" t="s">
        <v>3106</v>
      </c>
      <c r="BK191" s="3" t="s">
        <v>3107</v>
      </c>
      <c r="BL191" s="3" t="s">
        <v>3108</v>
      </c>
      <c r="BM191" s="3" t="s">
        <v>3109</v>
      </c>
      <c r="BN191" s="3" t="s">
        <v>13</v>
      </c>
      <c r="BO191" s="3" t="s">
        <v>2047</v>
      </c>
      <c r="BQ191" s="46">
        <v>1</v>
      </c>
    </row>
    <row r="192" spans="1:69" ht="60" x14ac:dyDescent="0.25">
      <c r="A192" s="45">
        <v>139</v>
      </c>
      <c r="B192" s="3" t="s">
        <v>13</v>
      </c>
      <c r="C192" s="3" t="s">
        <v>2061</v>
      </c>
      <c r="D192" s="3" t="s">
        <v>168</v>
      </c>
      <c r="E192" s="3" t="s">
        <v>2062</v>
      </c>
      <c r="F192" s="3" t="s">
        <v>2063</v>
      </c>
      <c r="G192" s="3" t="s">
        <v>2064</v>
      </c>
      <c r="H192" s="3" t="s">
        <v>2065</v>
      </c>
      <c r="I192" s="3" t="s">
        <v>53</v>
      </c>
      <c r="J192" s="3" t="s">
        <v>54</v>
      </c>
      <c r="K192" s="3" t="s">
        <v>2066</v>
      </c>
      <c r="L192" s="3" t="s">
        <v>2067</v>
      </c>
      <c r="M192" s="3" t="s">
        <v>2068</v>
      </c>
      <c r="N192" s="3" t="s">
        <v>13</v>
      </c>
      <c r="O192" s="3" t="s">
        <v>1813</v>
      </c>
      <c r="P192" s="3" t="s">
        <v>1814</v>
      </c>
      <c r="Q192" s="3" t="s">
        <v>2069</v>
      </c>
      <c r="R192" s="3">
        <v>3</v>
      </c>
      <c r="S192" s="3" t="s">
        <v>117</v>
      </c>
      <c r="T192" s="3">
        <v>14</v>
      </c>
      <c r="U192" s="3">
        <v>17</v>
      </c>
      <c r="V192" s="3" t="s">
        <v>2070</v>
      </c>
      <c r="W192" s="3" t="s">
        <v>283</v>
      </c>
      <c r="X192" s="3" t="s">
        <v>2071</v>
      </c>
      <c r="Y192" s="3" t="s">
        <v>65</v>
      </c>
      <c r="Z192" s="3" t="s">
        <v>1818</v>
      </c>
      <c r="AA192" s="3" t="s">
        <v>1819</v>
      </c>
      <c r="AB192" s="3" t="s">
        <v>68</v>
      </c>
      <c r="AC192" s="3" t="s">
        <v>2072</v>
      </c>
      <c r="AD192" s="3" t="s">
        <v>3854</v>
      </c>
      <c r="AE192" s="3" t="s">
        <v>70</v>
      </c>
      <c r="AF192" s="3" t="s">
        <v>71</v>
      </c>
      <c r="AG192" s="3" t="s">
        <v>2073</v>
      </c>
      <c r="AH192" s="3" t="s">
        <v>2074</v>
      </c>
      <c r="AI192" s="3" t="s">
        <v>74</v>
      </c>
      <c r="AJ192" s="3" t="s">
        <v>75</v>
      </c>
      <c r="AK192" s="3" t="s">
        <v>76</v>
      </c>
      <c r="AL192" s="3"/>
      <c r="AM192" s="3">
        <v>139</v>
      </c>
      <c r="AN192" s="3" t="s">
        <v>2061</v>
      </c>
      <c r="AO192" s="3" t="s">
        <v>3557</v>
      </c>
      <c r="AP192" s="3" t="s">
        <v>3166</v>
      </c>
      <c r="AQ192" s="3" t="s">
        <v>3558</v>
      </c>
      <c r="AR192" s="3" t="s">
        <v>3559</v>
      </c>
      <c r="AS192" s="3" t="s">
        <v>3167</v>
      </c>
      <c r="AT192" s="3" t="s">
        <v>3168</v>
      </c>
      <c r="AU192" s="3" t="s">
        <v>3143</v>
      </c>
      <c r="AV192" s="3" t="s">
        <v>3190</v>
      </c>
      <c r="AW192" s="3" t="s">
        <v>3264</v>
      </c>
      <c r="AX192" s="3" t="s">
        <v>3265</v>
      </c>
      <c r="AY192" s="3" t="s">
        <v>3524</v>
      </c>
      <c r="AZ192" s="3" t="s">
        <v>3428</v>
      </c>
      <c r="BA192" s="3" t="s">
        <v>3525</v>
      </c>
      <c r="BB192" s="3" t="s">
        <v>3526</v>
      </c>
      <c r="BC192" s="3" t="s">
        <v>1893</v>
      </c>
      <c r="BD192" s="3" t="s">
        <v>1805</v>
      </c>
      <c r="BE192" s="3" t="s">
        <v>3209</v>
      </c>
      <c r="BF192" s="3" t="s">
        <v>1805</v>
      </c>
      <c r="BG192" s="3" t="s">
        <v>3525</v>
      </c>
      <c r="BH192" s="3" t="s">
        <v>3104</v>
      </c>
      <c r="BI192" s="3" t="s">
        <v>3105</v>
      </c>
      <c r="BJ192" s="3" t="s">
        <v>3106</v>
      </c>
      <c r="BK192" s="3" t="s">
        <v>3107</v>
      </c>
      <c r="BL192" s="3" t="s">
        <v>3108</v>
      </c>
      <c r="BM192" s="3" t="s">
        <v>3109</v>
      </c>
      <c r="BN192" s="3" t="s">
        <v>13</v>
      </c>
      <c r="BO192" s="3" t="s">
        <v>2061</v>
      </c>
      <c r="BQ192" s="46">
        <v>1</v>
      </c>
    </row>
    <row r="193" spans="1:69" ht="60" x14ac:dyDescent="0.25">
      <c r="A193" s="45">
        <v>140</v>
      </c>
      <c r="B193" s="3" t="s">
        <v>13</v>
      </c>
      <c r="C193" s="3" t="s">
        <v>2075</v>
      </c>
      <c r="D193" s="3" t="s">
        <v>78</v>
      </c>
      <c r="E193" s="3" t="s">
        <v>2076</v>
      </c>
      <c r="F193" s="3" t="s">
        <v>2077</v>
      </c>
      <c r="G193" s="3" t="s">
        <v>2078</v>
      </c>
      <c r="H193" s="3" t="s">
        <v>2079</v>
      </c>
      <c r="I193" s="3" t="s">
        <v>53</v>
      </c>
      <c r="J193" s="3" t="s">
        <v>54</v>
      </c>
      <c r="K193" s="3" t="s">
        <v>2080</v>
      </c>
      <c r="L193" s="3" t="s">
        <v>2081</v>
      </c>
      <c r="M193" s="3" t="s">
        <v>2082</v>
      </c>
      <c r="N193" s="3" t="s">
        <v>13</v>
      </c>
      <c r="O193" s="3" t="s">
        <v>1813</v>
      </c>
      <c r="P193" s="3" t="s">
        <v>1814</v>
      </c>
      <c r="Q193" s="3" t="s">
        <v>2083</v>
      </c>
      <c r="R193" s="3">
        <v>2</v>
      </c>
      <c r="S193" s="3" t="s">
        <v>87</v>
      </c>
      <c r="T193" s="3">
        <v>12</v>
      </c>
      <c r="U193" s="3">
        <v>15</v>
      </c>
      <c r="V193" s="3" t="s">
        <v>2084</v>
      </c>
      <c r="W193" s="3" t="s">
        <v>210</v>
      </c>
      <c r="X193" s="3" t="s">
        <v>2085</v>
      </c>
      <c r="Y193" s="3" t="s">
        <v>65</v>
      </c>
      <c r="Z193" s="3" t="s">
        <v>1818</v>
      </c>
      <c r="AA193" s="3" t="s">
        <v>1819</v>
      </c>
      <c r="AB193" s="3" t="s">
        <v>68</v>
      </c>
      <c r="AC193" s="3" t="s">
        <v>2086</v>
      </c>
      <c r="AD193" s="3" t="s">
        <v>3855</v>
      </c>
      <c r="AE193" s="3" t="s">
        <v>70</v>
      </c>
      <c r="AF193" s="3" t="s">
        <v>71</v>
      </c>
      <c r="AG193" s="3" t="s">
        <v>2087</v>
      </c>
      <c r="AH193" s="3" t="s">
        <v>2088</v>
      </c>
      <c r="AI193" s="3" t="s">
        <v>74</v>
      </c>
      <c r="AJ193" s="3" t="s">
        <v>75</v>
      </c>
      <c r="AK193" s="3" t="s">
        <v>76</v>
      </c>
      <c r="AL193" s="3"/>
      <c r="AM193" s="3">
        <v>140</v>
      </c>
      <c r="AN193" s="3" t="s">
        <v>2075</v>
      </c>
      <c r="AO193" s="3" t="s">
        <v>3560</v>
      </c>
      <c r="AP193" s="3" t="s">
        <v>3350</v>
      </c>
      <c r="AQ193" s="3" t="s">
        <v>3561</v>
      </c>
      <c r="AR193" s="3" t="s">
        <v>3562</v>
      </c>
      <c r="AS193" s="3" t="s">
        <v>3193</v>
      </c>
      <c r="AT193" s="3" t="s">
        <v>3195</v>
      </c>
      <c r="AU193" s="3" t="s">
        <v>3563</v>
      </c>
      <c r="AV193" s="3" t="s">
        <v>3190</v>
      </c>
      <c r="AW193" s="3" t="s">
        <v>3264</v>
      </c>
      <c r="AX193" s="3" t="s">
        <v>3265</v>
      </c>
      <c r="AY193" s="3" t="s">
        <v>3524</v>
      </c>
      <c r="AZ193" s="3" t="s">
        <v>3428</v>
      </c>
      <c r="BA193" s="3" t="s">
        <v>3525</v>
      </c>
      <c r="BB193" s="3" t="s">
        <v>3526</v>
      </c>
      <c r="BC193" s="3" t="s">
        <v>1893</v>
      </c>
      <c r="BD193" s="3" t="s">
        <v>1805</v>
      </c>
      <c r="BE193" s="3" t="s">
        <v>3209</v>
      </c>
      <c r="BF193" s="3" t="s">
        <v>1805</v>
      </c>
      <c r="BG193" s="3" t="s">
        <v>3525</v>
      </c>
      <c r="BH193" s="3" t="s">
        <v>3104</v>
      </c>
      <c r="BI193" s="3" t="s">
        <v>3105</v>
      </c>
      <c r="BJ193" s="3" t="s">
        <v>3106</v>
      </c>
      <c r="BK193" s="3" t="s">
        <v>3107</v>
      </c>
      <c r="BL193" s="3" t="s">
        <v>3108</v>
      </c>
      <c r="BM193" s="3" t="s">
        <v>3109</v>
      </c>
      <c r="BN193" s="3" t="s">
        <v>13</v>
      </c>
      <c r="BO193" s="3" t="s">
        <v>2075</v>
      </c>
      <c r="BQ193" s="46">
        <v>1</v>
      </c>
    </row>
    <row r="194" spans="1:69" ht="60" x14ac:dyDescent="0.25">
      <c r="A194" s="45">
        <v>141</v>
      </c>
      <c r="B194" s="3" t="s">
        <v>13</v>
      </c>
      <c r="C194" s="3" t="s">
        <v>2089</v>
      </c>
      <c r="D194" s="3" t="s">
        <v>108</v>
      </c>
      <c r="E194" s="3" t="s">
        <v>2090</v>
      </c>
      <c r="F194" s="3" t="s">
        <v>2091</v>
      </c>
      <c r="G194" s="3" t="s">
        <v>2092</v>
      </c>
      <c r="H194" s="3" t="s">
        <v>2093</v>
      </c>
      <c r="I194" s="3" t="s">
        <v>53</v>
      </c>
      <c r="J194" s="3" t="s">
        <v>54</v>
      </c>
      <c r="K194" s="3" t="s">
        <v>2094</v>
      </c>
      <c r="L194" s="3" t="s">
        <v>2095</v>
      </c>
      <c r="M194" s="3" t="s">
        <v>2096</v>
      </c>
      <c r="N194" s="3" t="s">
        <v>13</v>
      </c>
      <c r="O194" s="3" t="s">
        <v>1813</v>
      </c>
      <c r="P194" s="3" t="s">
        <v>1814</v>
      </c>
      <c r="Q194" s="3" t="s">
        <v>2097</v>
      </c>
      <c r="R194" s="3">
        <v>3</v>
      </c>
      <c r="S194" s="3" t="s">
        <v>117</v>
      </c>
      <c r="T194" s="3">
        <v>13</v>
      </c>
      <c r="U194" s="3">
        <v>17</v>
      </c>
      <c r="V194" s="3" t="s">
        <v>2098</v>
      </c>
      <c r="W194" s="3" t="s">
        <v>119</v>
      </c>
      <c r="X194" s="3" t="s">
        <v>2099</v>
      </c>
      <c r="Y194" s="3" t="s">
        <v>65</v>
      </c>
      <c r="Z194" s="3" t="s">
        <v>1818</v>
      </c>
      <c r="AA194" s="3" t="s">
        <v>1819</v>
      </c>
      <c r="AB194" s="3" t="s">
        <v>68</v>
      </c>
      <c r="AC194" s="3" t="s">
        <v>2100</v>
      </c>
      <c r="AD194" s="3" t="s">
        <v>3856</v>
      </c>
      <c r="AE194" s="3" t="s">
        <v>70</v>
      </c>
      <c r="AF194" s="3" t="s">
        <v>71</v>
      </c>
      <c r="AG194" s="3" t="s">
        <v>2101</v>
      </c>
      <c r="AH194" s="3" t="s">
        <v>2102</v>
      </c>
      <c r="AI194" s="3" t="s">
        <v>74</v>
      </c>
      <c r="AJ194" s="3" t="s">
        <v>75</v>
      </c>
      <c r="AK194" s="3" t="s">
        <v>76</v>
      </c>
      <c r="AL194" s="3"/>
      <c r="AM194" s="3">
        <v>141</v>
      </c>
      <c r="AN194" s="3" t="s">
        <v>2089</v>
      </c>
      <c r="AO194" s="3" t="s">
        <v>3564</v>
      </c>
      <c r="AP194" s="3" t="s">
        <v>3565</v>
      </c>
      <c r="AQ194" s="3" t="s">
        <v>3566</v>
      </c>
      <c r="AR194" s="3" t="s">
        <v>3264</v>
      </c>
      <c r="AS194" s="3" t="s">
        <v>3265</v>
      </c>
      <c r="AT194" s="3" t="s">
        <v>3428</v>
      </c>
      <c r="AU194" s="3" t="s">
        <v>3169</v>
      </c>
      <c r="AV194" s="3" t="s">
        <v>3190</v>
      </c>
      <c r="AW194" s="3" t="s">
        <v>3264</v>
      </c>
      <c r="AX194" s="3" t="s">
        <v>3265</v>
      </c>
      <c r="AY194" s="3" t="s">
        <v>3524</v>
      </c>
      <c r="AZ194" s="3" t="s">
        <v>3428</v>
      </c>
      <c r="BA194" s="3" t="s">
        <v>3525</v>
      </c>
      <c r="BB194" s="3" t="s">
        <v>3526</v>
      </c>
      <c r="BC194" s="3" t="s">
        <v>1893</v>
      </c>
      <c r="BD194" s="3" t="s">
        <v>1805</v>
      </c>
      <c r="BE194" s="3" t="s">
        <v>3209</v>
      </c>
      <c r="BF194" s="3" t="s">
        <v>1805</v>
      </c>
      <c r="BG194" s="3" t="s">
        <v>3525</v>
      </c>
      <c r="BH194" s="3" t="s">
        <v>3104</v>
      </c>
      <c r="BI194" s="3" t="s">
        <v>3105</v>
      </c>
      <c r="BJ194" s="3" t="s">
        <v>3106</v>
      </c>
      <c r="BK194" s="3" t="s">
        <v>3107</v>
      </c>
      <c r="BL194" s="3" t="s">
        <v>3108</v>
      </c>
      <c r="BM194" s="3" t="s">
        <v>3109</v>
      </c>
      <c r="BN194" s="3" t="s">
        <v>13</v>
      </c>
      <c r="BO194" s="3" t="s">
        <v>2089</v>
      </c>
      <c r="BQ194" s="46">
        <v>1</v>
      </c>
    </row>
    <row r="195" spans="1:69" ht="60" x14ac:dyDescent="0.25">
      <c r="A195" s="45">
        <v>142</v>
      </c>
      <c r="B195" s="3" t="s">
        <v>13</v>
      </c>
      <c r="C195" s="3" t="s">
        <v>2103</v>
      </c>
      <c r="D195" s="3" t="s">
        <v>78</v>
      </c>
      <c r="E195" s="3" t="s">
        <v>2104</v>
      </c>
      <c r="F195" s="3" t="s">
        <v>2105</v>
      </c>
      <c r="G195" s="3" t="s">
        <v>2106</v>
      </c>
      <c r="H195" s="3" t="s">
        <v>2107</v>
      </c>
      <c r="I195" s="3" t="s">
        <v>53</v>
      </c>
      <c r="J195" s="3" t="s">
        <v>54</v>
      </c>
      <c r="K195" s="3" t="s">
        <v>2108</v>
      </c>
      <c r="L195" s="3" t="s">
        <v>2109</v>
      </c>
      <c r="M195" s="3" t="s">
        <v>2110</v>
      </c>
      <c r="N195" s="3" t="s">
        <v>13</v>
      </c>
      <c r="O195" s="3" t="s">
        <v>1813</v>
      </c>
      <c r="P195" s="3" t="s">
        <v>1814</v>
      </c>
      <c r="Q195" s="3" t="s">
        <v>2111</v>
      </c>
      <c r="R195" s="3">
        <v>2</v>
      </c>
      <c r="S195" s="3" t="s">
        <v>87</v>
      </c>
      <c r="T195" s="3">
        <v>12</v>
      </c>
      <c r="U195" s="3">
        <v>15</v>
      </c>
      <c r="V195" s="3" t="s">
        <v>2112</v>
      </c>
      <c r="W195" s="3" t="s">
        <v>1074</v>
      </c>
      <c r="X195" s="3" t="s">
        <v>2113</v>
      </c>
      <c r="Y195" s="3" t="s">
        <v>65</v>
      </c>
      <c r="Z195" s="3" t="s">
        <v>1818</v>
      </c>
      <c r="AA195" s="3" t="s">
        <v>1819</v>
      </c>
      <c r="AB195" s="3" t="s">
        <v>68</v>
      </c>
      <c r="AC195" s="3" t="s">
        <v>2114</v>
      </c>
      <c r="AD195" s="3" t="s">
        <v>3857</v>
      </c>
      <c r="AE195" s="3" t="s">
        <v>70</v>
      </c>
      <c r="AF195" s="3" t="s">
        <v>71</v>
      </c>
      <c r="AG195" s="3" t="s">
        <v>2115</v>
      </c>
      <c r="AH195" s="3" t="s">
        <v>2116</v>
      </c>
      <c r="AI195" s="3" t="s">
        <v>74</v>
      </c>
      <c r="AJ195" s="3" t="s">
        <v>75</v>
      </c>
      <c r="AK195" s="3" t="s">
        <v>76</v>
      </c>
      <c r="AL195" s="3"/>
      <c r="AM195" s="3">
        <v>142</v>
      </c>
      <c r="AN195" s="3" t="s">
        <v>2103</v>
      </c>
      <c r="AO195" s="3" t="s">
        <v>3422</v>
      </c>
      <c r="AP195" s="3" t="s">
        <v>2766</v>
      </c>
      <c r="AQ195" s="3" t="s">
        <v>3533</v>
      </c>
      <c r="AR195" s="3" t="s">
        <v>3141</v>
      </c>
      <c r="AS195" s="3" t="s">
        <v>3142</v>
      </c>
      <c r="AT195" s="3"/>
      <c r="AU195" s="3"/>
      <c r="AV195" s="3" t="s">
        <v>3190</v>
      </c>
      <c r="AW195" s="3" t="s">
        <v>3264</v>
      </c>
      <c r="AX195" s="3" t="s">
        <v>3265</v>
      </c>
      <c r="AY195" s="3" t="s">
        <v>3524</v>
      </c>
      <c r="AZ195" s="3" t="s">
        <v>3428</v>
      </c>
      <c r="BA195" s="3" t="s">
        <v>3525</v>
      </c>
      <c r="BB195" s="3" t="s">
        <v>3526</v>
      </c>
      <c r="BC195" s="3" t="s">
        <v>1893</v>
      </c>
      <c r="BD195" s="3" t="s">
        <v>1805</v>
      </c>
      <c r="BE195" s="3" t="s">
        <v>3209</v>
      </c>
      <c r="BF195" s="3" t="s">
        <v>1805</v>
      </c>
      <c r="BG195" s="3" t="s">
        <v>3525</v>
      </c>
      <c r="BH195" s="3" t="s">
        <v>3104</v>
      </c>
      <c r="BI195" s="3" t="s">
        <v>3105</v>
      </c>
      <c r="BJ195" s="3" t="s">
        <v>3106</v>
      </c>
      <c r="BK195" s="3" t="s">
        <v>3107</v>
      </c>
      <c r="BL195" s="3" t="s">
        <v>3108</v>
      </c>
      <c r="BM195" s="3" t="s">
        <v>3109</v>
      </c>
      <c r="BN195" s="3" t="s">
        <v>13</v>
      </c>
      <c r="BO195" s="3" t="s">
        <v>2103</v>
      </c>
      <c r="BQ195" s="46">
        <v>1</v>
      </c>
    </row>
    <row r="196" spans="1:69" ht="60" x14ac:dyDescent="0.25">
      <c r="A196" s="45">
        <v>143</v>
      </c>
      <c r="B196" s="3" t="s">
        <v>13</v>
      </c>
      <c r="C196" s="3" t="s">
        <v>2117</v>
      </c>
      <c r="D196" s="3" t="s">
        <v>168</v>
      </c>
      <c r="E196" s="3" t="s">
        <v>2118</v>
      </c>
      <c r="F196" s="3" t="s">
        <v>2119</v>
      </c>
      <c r="G196" s="3" t="s">
        <v>2120</v>
      </c>
      <c r="H196" s="3" t="s">
        <v>2121</v>
      </c>
      <c r="I196" s="3" t="s">
        <v>53</v>
      </c>
      <c r="J196" s="3" t="s">
        <v>54</v>
      </c>
      <c r="K196" s="3" t="s">
        <v>2122</v>
      </c>
      <c r="L196" s="3" t="s">
        <v>2123</v>
      </c>
      <c r="M196" s="3" t="s">
        <v>2124</v>
      </c>
      <c r="N196" s="3" t="s">
        <v>13</v>
      </c>
      <c r="O196" s="3" t="s">
        <v>1813</v>
      </c>
      <c r="P196" s="3" t="s">
        <v>1814</v>
      </c>
      <c r="Q196" s="3" t="s">
        <v>2125</v>
      </c>
      <c r="R196" s="3">
        <v>3</v>
      </c>
      <c r="S196" s="3" t="s">
        <v>117</v>
      </c>
      <c r="T196" s="3">
        <v>14</v>
      </c>
      <c r="U196" s="3">
        <v>17</v>
      </c>
      <c r="V196" s="3" t="s">
        <v>2126</v>
      </c>
      <c r="W196" s="3" t="s">
        <v>2127</v>
      </c>
      <c r="X196" s="3" t="s">
        <v>2128</v>
      </c>
      <c r="Y196" s="3" t="s">
        <v>65</v>
      </c>
      <c r="Z196" s="3" t="s">
        <v>1818</v>
      </c>
      <c r="AA196" s="3" t="s">
        <v>1819</v>
      </c>
      <c r="AB196" s="3" t="s">
        <v>68</v>
      </c>
      <c r="AC196" s="3" t="s">
        <v>2129</v>
      </c>
      <c r="AD196" s="3" t="s">
        <v>3858</v>
      </c>
      <c r="AE196" s="3" t="s">
        <v>70</v>
      </c>
      <c r="AF196" s="3" t="s">
        <v>71</v>
      </c>
      <c r="AG196" s="3" t="s">
        <v>2130</v>
      </c>
      <c r="AH196" s="3" t="s">
        <v>2131</v>
      </c>
      <c r="AI196" s="3" t="s">
        <v>74</v>
      </c>
      <c r="AJ196" s="3" t="s">
        <v>75</v>
      </c>
      <c r="AK196" s="3" t="s">
        <v>76</v>
      </c>
      <c r="AL196" s="3"/>
      <c r="AM196" s="3">
        <v>143</v>
      </c>
      <c r="AN196" s="3" t="s">
        <v>2117</v>
      </c>
      <c r="AO196" s="3" t="s">
        <v>2766</v>
      </c>
      <c r="AP196" s="3" t="s">
        <v>3533</v>
      </c>
      <c r="AQ196" s="3" t="s">
        <v>977</v>
      </c>
      <c r="AR196" s="3" t="s">
        <v>962</v>
      </c>
      <c r="AS196" s="3"/>
      <c r="AT196" s="3"/>
      <c r="AU196" s="3"/>
      <c r="AV196" s="3" t="s">
        <v>3190</v>
      </c>
      <c r="AW196" s="3" t="s">
        <v>3264</v>
      </c>
      <c r="AX196" s="3" t="s">
        <v>3265</v>
      </c>
      <c r="AY196" s="3" t="s">
        <v>3524</v>
      </c>
      <c r="AZ196" s="3" t="s">
        <v>3428</v>
      </c>
      <c r="BA196" s="3" t="s">
        <v>3525</v>
      </c>
      <c r="BB196" s="3" t="s">
        <v>3526</v>
      </c>
      <c r="BC196" s="3" t="s">
        <v>1893</v>
      </c>
      <c r="BD196" s="3" t="s">
        <v>1805</v>
      </c>
      <c r="BE196" s="3" t="s">
        <v>3209</v>
      </c>
      <c r="BF196" s="3" t="s">
        <v>1805</v>
      </c>
      <c r="BG196" s="3" t="s">
        <v>3525</v>
      </c>
      <c r="BH196" s="3" t="s">
        <v>3104</v>
      </c>
      <c r="BI196" s="3" t="s">
        <v>3105</v>
      </c>
      <c r="BJ196" s="3" t="s">
        <v>3106</v>
      </c>
      <c r="BK196" s="3" t="s">
        <v>3107</v>
      </c>
      <c r="BL196" s="3" t="s">
        <v>3108</v>
      </c>
      <c r="BM196" s="3" t="s">
        <v>3109</v>
      </c>
      <c r="BN196" s="3" t="s">
        <v>13</v>
      </c>
      <c r="BO196" s="3" t="s">
        <v>2117</v>
      </c>
      <c r="BQ196" s="46">
        <v>1</v>
      </c>
    </row>
    <row r="197" spans="1:69" ht="60" x14ac:dyDescent="0.25">
      <c r="A197" s="45">
        <v>144</v>
      </c>
      <c r="B197" s="3" t="s">
        <v>13</v>
      </c>
      <c r="C197" s="3" t="s">
        <v>2132</v>
      </c>
      <c r="D197" s="3" t="s">
        <v>168</v>
      </c>
      <c r="E197" s="3" t="s">
        <v>2133</v>
      </c>
      <c r="F197" s="3" t="s">
        <v>2134</v>
      </c>
      <c r="G197" s="3" t="s">
        <v>2135</v>
      </c>
      <c r="H197" s="3" t="s">
        <v>2136</v>
      </c>
      <c r="I197" s="3" t="s">
        <v>53</v>
      </c>
      <c r="J197" s="3" t="s">
        <v>54</v>
      </c>
      <c r="K197" s="3" t="s">
        <v>2137</v>
      </c>
      <c r="L197" s="3" t="s">
        <v>2138</v>
      </c>
      <c r="M197" s="3" t="s">
        <v>2139</v>
      </c>
      <c r="N197" s="3" t="s">
        <v>13</v>
      </c>
      <c r="O197" s="3" t="s">
        <v>1813</v>
      </c>
      <c r="P197" s="3" t="s">
        <v>1814</v>
      </c>
      <c r="Q197" s="3" t="s">
        <v>2140</v>
      </c>
      <c r="R197" s="3">
        <v>3</v>
      </c>
      <c r="S197" s="3" t="s">
        <v>117</v>
      </c>
      <c r="T197" s="3">
        <v>14</v>
      </c>
      <c r="U197" s="3">
        <v>17</v>
      </c>
      <c r="V197" s="3" t="s">
        <v>2141</v>
      </c>
      <c r="W197" s="3" t="s">
        <v>1074</v>
      </c>
      <c r="X197" s="3" t="s">
        <v>2142</v>
      </c>
      <c r="Y197" s="3" t="s">
        <v>65</v>
      </c>
      <c r="Z197" s="3" t="s">
        <v>1818</v>
      </c>
      <c r="AA197" s="3" t="s">
        <v>1819</v>
      </c>
      <c r="AB197" s="3" t="s">
        <v>68</v>
      </c>
      <c r="AC197" s="3" t="s">
        <v>2143</v>
      </c>
      <c r="AD197" s="3" t="s">
        <v>3859</v>
      </c>
      <c r="AE197" s="3" t="s">
        <v>70</v>
      </c>
      <c r="AF197" s="3" t="s">
        <v>71</v>
      </c>
      <c r="AG197" s="3" t="s">
        <v>2144</v>
      </c>
      <c r="AH197" s="3" t="s">
        <v>2145</v>
      </c>
      <c r="AI197" s="3" t="s">
        <v>74</v>
      </c>
      <c r="AJ197" s="3" t="s">
        <v>75</v>
      </c>
      <c r="AK197" s="3" t="s">
        <v>76</v>
      </c>
      <c r="AL197" s="3"/>
      <c r="AM197" s="3">
        <v>144</v>
      </c>
      <c r="AN197" s="3" t="s">
        <v>2132</v>
      </c>
      <c r="AO197" s="3" t="s">
        <v>3567</v>
      </c>
      <c r="AP197" s="3" t="s">
        <v>2795</v>
      </c>
      <c r="AQ197" s="3" t="s">
        <v>3568</v>
      </c>
      <c r="AR197" s="3" t="s">
        <v>977</v>
      </c>
      <c r="AS197" s="3" t="s">
        <v>2776</v>
      </c>
      <c r="AT197" s="3" t="s">
        <v>962</v>
      </c>
      <c r="AU197" s="3" t="s">
        <v>3569</v>
      </c>
      <c r="AV197" s="3" t="s">
        <v>3190</v>
      </c>
      <c r="AW197" s="3" t="s">
        <v>3264</v>
      </c>
      <c r="AX197" s="3" t="s">
        <v>3265</v>
      </c>
      <c r="AY197" s="3" t="s">
        <v>3524</v>
      </c>
      <c r="AZ197" s="3" t="s">
        <v>3428</v>
      </c>
      <c r="BA197" s="3" t="s">
        <v>3525</v>
      </c>
      <c r="BB197" s="3" t="s">
        <v>3526</v>
      </c>
      <c r="BC197" s="3" t="s">
        <v>1893</v>
      </c>
      <c r="BD197" s="3" t="s">
        <v>1805</v>
      </c>
      <c r="BE197" s="3" t="s">
        <v>3209</v>
      </c>
      <c r="BF197" s="3" t="s">
        <v>1805</v>
      </c>
      <c r="BG197" s="3" t="s">
        <v>3525</v>
      </c>
      <c r="BH197" s="3" t="s">
        <v>3104</v>
      </c>
      <c r="BI197" s="3" t="s">
        <v>3105</v>
      </c>
      <c r="BJ197" s="3" t="s">
        <v>3106</v>
      </c>
      <c r="BK197" s="3" t="s">
        <v>3107</v>
      </c>
      <c r="BL197" s="3" t="s">
        <v>3108</v>
      </c>
      <c r="BM197" s="3" t="s">
        <v>3109</v>
      </c>
      <c r="BN197" s="3" t="s">
        <v>13</v>
      </c>
      <c r="BO197" s="3" t="s">
        <v>2132</v>
      </c>
      <c r="BQ197" s="46">
        <v>1</v>
      </c>
    </row>
    <row r="198" spans="1:69" ht="60" x14ac:dyDescent="0.25">
      <c r="A198" s="45">
        <v>145</v>
      </c>
      <c r="B198" s="3" t="s">
        <v>13</v>
      </c>
      <c r="C198" s="3" t="s">
        <v>2146</v>
      </c>
      <c r="D198" s="3" t="s">
        <v>78</v>
      </c>
      <c r="E198" s="3" t="s">
        <v>2147</v>
      </c>
      <c r="F198" s="3" t="s">
        <v>2148</v>
      </c>
      <c r="G198" s="3" t="s">
        <v>2149</v>
      </c>
      <c r="H198" s="3" t="s">
        <v>2150</v>
      </c>
      <c r="I198" s="3" t="s">
        <v>53</v>
      </c>
      <c r="J198" s="3" t="s">
        <v>54</v>
      </c>
      <c r="K198" s="3" t="s">
        <v>2151</v>
      </c>
      <c r="L198" s="3" t="s">
        <v>2152</v>
      </c>
      <c r="M198" s="3" t="s">
        <v>2153</v>
      </c>
      <c r="N198" s="3" t="s">
        <v>13</v>
      </c>
      <c r="O198" s="3" t="s">
        <v>1813</v>
      </c>
      <c r="P198" s="3" t="s">
        <v>1814</v>
      </c>
      <c r="Q198" s="3" t="s">
        <v>2154</v>
      </c>
      <c r="R198" s="3">
        <v>2</v>
      </c>
      <c r="S198" s="3" t="s">
        <v>87</v>
      </c>
      <c r="T198" s="3">
        <v>12</v>
      </c>
      <c r="U198" s="3">
        <v>15</v>
      </c>
      <c r="V198" s="3" t="s">
        <v>2155</v>
      </c>
      <c r="W198" s="3" t="s">
        <v>341</v>
      </c>
      <c r="X198" s="3" t="s">
        <v>2156</v>
      </c>
      <c r="Y198" s="3" t="s">
        <v>65</v>
      </c>
      <c r="Z198" s="3" t="s">
        <v>1818</v>
      </c>
      <c r="AA198" s="3" t="s">
        <v>1819</v>
      </c>
      <c r="AB198" s="3" t="s">
        <v>68</v>
      </c>
      <c r="AC198" s="3" t="s">
        <v>2157</v>
      </c>
      <c r="AD198" s="3" t="s">
        <v>3860</v>
      </c>
      <c r="AE198" s="3" t="s">
        <v>70</v>
      </c>
      <c r="AF198" s="3" t="s">
        <v>71</v>
      </c>
      <c r="AG198" s="3" t="s">
        <v>2158</v>
      </c>
      <c r="AH198" s="3" t="s">
        <v>2159</v>
      </c>
      <c r="AI198" s="3" t="s">
        <v>74</v>
      </c>
      <c r="AJ198" s="3" t="s">
        <v>75</v>
      </c>
      <c r="AK198" s="3" t="s">
        <v>76</v>
      </c>
      <c r="AL198" s="3"/>
      <c r="AM198" s="3">
        <v>145</v>
      </c>
      <c r="AN198" s="3" t="s">
        <v>2146</v>
      </c>
      <c r="AO198" s="3" t="s">
        <v>3570</v>
      </c>
      <c r="AP198" s="3" t="s">
        <v>3571</v>
      </c>
      <c r="AQ198" s="3" t="s">
        <v>3524</v>
      </c>
      <c r="AR198" s="3" t="s">
        <v>3529</v>
      </c>
      <c r="AS198" s="3" t="s">
        <v>3572</v>
      </c>
      <c r="AT198" s="3" t="s">
        <v>3573</v>
      </c>
      <c r="AU198" s="3" t="s">
        <v>3574</v>
      </c>
      <c r="AV198" s="3" t="s">
        <v>3190</v>
      </c>
      <c r="AW198" s="3" t="s">
        <v>3264</v>
      </c>
      <c r="AX198" s="3" t="s">
        <v>3265</v>
      </c>
      <c r="AY198" s="3" t="s">
        <v>3524</v>
      </c>
      <c r="AZ198" s="3" t="s">
        <v>3428</v>
      </c>
      <c r="BA198" s="3" t="s">
        <v>3525</v>
      </c>
      <c r="BB198" s="3" t="s">
        <v>3526</v>
      </c>
      <c r="BC198" s="3" t="s">
        <v>1893</v>
      </c>
      <c r="BD198" s="3" t="s">
        <v>1805</v>
      </c>
      <c r="BE198" s="3" t="s">
        <v>3209</v>
      </c>
      <c r="BF198" s="3" t="s">
        <v>1805</v>
      </c>
      <c r="BG198" s="3" t="s">
        <v>3525</v>
      </c>
      <c r="BH198" s="3" t="s">
        <v>3104</v>
      </c>
      <c r="BI198" s="3" t="s">
        <v>3105</v>
      </c>
      <c r="BJ198" s="3" t="s">
        <v>3106</v>
      </c>
      <c r="BK198" s="3" t="s">
        <v>3107</v>
      </c>
      <c r="BL198" s="3" t="s">
        <v>3108</v>
      </c>
      <c r="BM198" s="3" t="s">
        <v>3109</v>
      </c>
      <c r="BN198" s="3" t="s">
        <v>13</v>
      </c>
      <c r="BO198" s="3" t="s">
        <v>2146</v>
      </c>
      <c r="BQ198" s="46">
        <v>1</v>
      </c>
    </row>
    <row r="199" spans="1:69" ht="60" x14ac:dyDescent="0.25">
      <c r="A199" s="45">
        <v>146</v>
      </c>
      <c r="B199" s="3" t="s">
        <v>13</v>
      </c>
      <c r="C199" s="3" t="s">
        <v>2160</v>
      </c>
      <c r="D199" s="3" t="s">
        <v>78</v>
      </c>
      <c r="E199" s="3" t="s">
        <v>2161</v>
      </c>
      <c r="F199" s="3" t="s">
        <v>2162</v>
      </c>
      <c r="G199" s="3" t="s">
        <v>2163</v>
      </c>
      <c r="H199" s="3" t="s">
        <v>2164</v>
      </c>
      <c r="I199" s="3" t="s">
        <v>53</v>
      </c>
      <c r="J199" s="3" t="s">
        <v>54</v>
      </c>
      <c r="K199" s="3" t="s">
        <v>2165</v>
      </c>
      <c r="L199" s="3" t="s">
        <v>2166</v>
      </c>
      <c r="M199" s="3" t="s">
        <v>2167</v>
      </c>
      <c r="N199" s="3" t="s">
        <v>13</v>
      </c>
      <c r="O199" s="3" t="s">
        <v>1813</v>
      </c>
      <c r="P199" s="3" t="s">
        <v>1814</v>
      </c>
      <c r="Q199" s="3" t="s">
        <v>2168</v>
      </c>
      <c r="R199" s="3">
        <v>2</v>
      </c>
      <c r="S199" s="3" t="s">
        <v>87</v>
      </c>
      <c r="T199" s="3">
        <v>12</v>
      </c>
      <c r="U199" s="3">
        <v>15</v>
      </c>
      <c r="V199" s="3" t="s">
        <v>2169</v>
      </c>
      <c r="W199" s="3" t="s">
        <v>283</v>
      </c>
      <c r="X199" s="3" t="s">
        <v>2170</v>
      </c>
      <c r="Y199" s="3" t="s">
        <v>65</v>
      </c>
      <c r="Z199" s="3" t="s">
        <v>1818</v>
      </c>
      <c r="AA199" s="3" t="s">
        <v>1819</v>
      </c>
      <c r="AB199" s="3" t="s">
        <v>68</v>
      </c>
      <c r="AC199" s="3" t="s">
        <v>2171</v>
      </c>
      <c r="AD199" s="3" t="s">
        <v>3861</v>
      </c>
      <c r="AE199" s="3" t="s">
        <v>70</v>
      </c>
      <c r="AF199" s="3" t="s">
        <v>71</v>
      </c>
      <c r="AG199" s="3" t="s">
        <v>2172</v>
      </c>
      <c r="AH199" s="3" t="s">
        <v>2173</v>
      </c>
      <c r="AI199" s="3" t="s">
        <v>74</v>
      </c>
      <c r="AJ199" s="3" t="s">
        <v>75</v>
      </c>
      <c r="AK199" s="3" t="s">
        <v>76</v>
      </c>
      <c r="AL199" s="3"/>
      <c r="AM199" s="3">
        <v>146</v>
      </c>
      <c r="AN199" s="3" t="s">
        <v>2160</v>
      </c>
      <c r="AO199" s="3" t="s">
        <v>3575</v>
      </c>
      <c r="AP199" s="3" t="s">
        <v>3572</v>
      </c>
      <c r="AQ199" s="3" t="s">
        <v>3573</v>
      </c>
      <c r="AR199" s="3" t="s">
        <v>3576</v>
      </c>
      <c r="AS199" s="3" t="s">
        <v>3577</v>
      </c>
      <c r="AT199" s="3" t="s">
        <v>3578</v>
      </c>
      <c r="AU199" s="3" t="s">
        <v>3579</v>
      </c>
      <c r="AV199" s="3" t="s">
        <v>3190</v>
      </c>
      <c r="AW199" s="3" t="s">
        <v>3264</v>
      </c>
      <c r="AX199" s="3" t="s">
        <v>3265</v>
      </c>
      <c r="AY199" s="3" t="s">
        <v>3524</v>
      </c>
      <c r="AZ199" s="3" t="s">
        <v>3428</v>
      </c>
      <c r="BA199" s="3" t="s">
        <v>3525</v>
      </c>
      <c r="BB199" s="3" t="s">
        <v>3526</v>
      </c>
      <c r="BC199" s="3" t="s">
        <v>1893</v>
      </c>
      <c r="BD199" s="3" t="s">
        <v>1805</v>
      </c>
      <c r="BE199" s="3" t="s">
        <v>3209</v>
      </c>
      <c r="BF199" s="3" t="s">
        <v>1805</v>
      </c>
      <c r="BG199" s="3" t="s">
        <v>3525</v>
      </c>
      <c r="BH199" s="3" t="s">
        <v>3104</v>
      </c>
      <c r="BI199" s="3" t="s">
        <v>3105</v>
      </c>
      <c r="BJ199" s="3" t="s">
        <v>3106</v>
      </c>
      <c r="BK199" s="3" t="s">
        <v>3107</v>
      </c>
      <c r="BL199" s="3" t="s">
        <v>3108</v>
      </c>
      <c r="BM199" s="3" t="s">
        <v>3109</v>
      </c>
      <c r="BN199" s="3" t="s">
        <v>13</v>
      </c>
      <c r="BO199" s="3" t="s">
        <v>2160</v>
      </c>
      <c r="BQ199" s="46">
        <v>1</v>
      </c>
    </row>
    <row r="200" spans="1:69" ht="60" x14ac:dyDescent="0.25">
      <c r="A200" s="45">
        <v>147</v>
      </c>
      <c r="B200" s="3" t="s">
        <v>13</v>
      </c>
      <c r="C200" s="3" t="s">
        <v>2174</v>
      </c>
      <c r="D200" s="3" t="s">
        <v>108</v>
      </c>
      <c r="E200" s="3" t="s">
        <v>2175</v>
      </c>
      <c r="F200" s="3" t="s">
        <v>2176</v>
      </c>
      <c r="G200" s="3" t="s">
        <v>2177</v>
      </c>
      <c r="H200" s="3" t="s">
        <v>2178</v>
      </c>
      <c r="I200" s="3" t="s">
        <v>53</v>
      </c>
      <c r="J200" s="3" t="s">
        <v>54</v>
      </c>
      <c r="K200" s="3" t="s">
        <v>2179</v>
      </c>
      <c r="L200" s="3" t="s">
        <v>2180</v>
      </c>
      <c r="M200" s="3" t="s">
        <v>2181</v>
      </c>
      <c r="N200" s="3" t="s">
        <v>13</v>
      </c>
      <c r="O200" s="3" t="s">
        <v>1813</v>
      </c>
      <c r="P200" s="3" t="s">
        <v>1814</v>
      </c>
      <c r="Q200" s="3" t="s">
        <v>2182</v>
      </c>
      <c r="R200" s="3">
        <v>3</v>
      </c>
      <c r="S200" s="3" t="s">
        <v>117</v>
      </c>
      <c r="T200" s="3">
        <v>13</v>
      </c>
      <c r="U200" s="3">
        <v>17</v>
      </c>
      <c r="V200" s="3" t="s">
        <v>2183</v>
      </c>
      <c r="W200" s="3" t="s">
        <v>779</v>
      </c>
      <c r="X200" s="3" t="s">
        <v>2184</v>
      </c>
      <c r="Y200" s="3" t="s">
        <v>65</v>
      </c>
      <c r="Z200" s="3" t="s">
        <v>1818</v>
      </c>
      <c r="AA200" s="3" t="s">
        <v>1819</v>
      </c>
      <c r="AB200" s="3" t="s">
        <v>68</v>
      </c>
      <c r="AC200" s="3" t="s">
        <v>2185</v>
      </c>
      <c r="AD200" s="3" t="s">
        <v>3862</v>
      </c>
      <c r="AE200" s="3" t="s">
        <v>70</v>
      </c>
      <c r="AF200" s="3" t="s">
        <v>71</v>
      </c>
      <c r="AG200" s="3" t="s">
        <v>2186</v>
      </c>
      <c r="AH200" s="3" t="s">
        <v>2187</v>
      </c>
      <c r="AI200" s="3" t="s">
        <v>74</v>
      </c>
      <c r="AJ200" s="3" t="s">
        <v>75</v>
      </c>
      <c r="AK200" s="3" t="s">
        <v>76</v>
      </c>
      <c r="AL200" s="3"/>
      <c r="AM200" s="3">
        <v>147</v>
      </c>
      <c r="AN200" s="3" t="s">
        <v>2174</v>
      </c>
      <c r="AO200" s="3" t="s">
        <v>3580</v>
      </c>
      <c r="AP200" s="3" t="s">
        <v>3312</v>
      </c>
      <c r="AQ200" s="3" t="s">
        <v>3313</v>
      </c>
      <c r="AR200" s="3" t="s">
        <v>977</v>
      </c>
      <c r="AS200" s="3" t="s">
        <v>3310</v>
      </c>
      <c r="AT200" s="3" t="s">
        <v>3581</v>
      </c>
      <c r="AU200" s="3" t="s">
        <v>3582</v>
      </c>
      <c r="AV200" s="3" t="s">
        <v>3190</v>
      </c>
      <c r="AW200" s="3" t="s">
        <v>3264</v>
      </c>
      <c r="AX200" s="3" t="s">
        <v>3265</v>
      </c>
      <c r="AY200" s="3" t="s">
        <v>3524</v>
      </c>
      <c r="AZ200" s="3" t="s">
        <v>3428</v>
      </c>
      <c r="BA200" s="3" t="s">
        <v>3525</v>
      </c>
      <c r="BB200" s="3" t="s">
        <v>3526</v>
      </c>
      <c r="BC200" s="3" t="s">
        <v>1893</v>
      </c>
      <c r="BD200" s="3" t="s">
        <v>1805</v>
      </c>
      <c r="BE200" s="3" t="s">
        <v>3209</v>
      </c>
      <c r="BF200" s="3" t="s">
        <v>1805</v>
      </c>
      <c r="BG200" s="3" t="s">
        <v>3525</v>
      </c>
      <c r="BH200" s="3" t="s">
        <v>3104</v>
      </c>
      <c r="BI200" s="3" t="s">
        <v>3105</v>
      </c>
      <c r="BJ200" s="3" t="s">
        <v>3106</v>
      </c>
      <c r="BK200" s="3" t="s">
        <v>3107</v>
      </c>
      <c r="BL200" s="3" t="s">
        <v>3108</v>
      </c>
      <c r="BM200" s="3" t="s">
        <v>3109</v>
      </c>
      <c r="BN200" s="3" t="s">
        <v>13</v>
      </c>
      <c r="BO200" s="3" t="s">
        <v>2174</v>
      </c>
      <c r="BQ200" s="46">
        <v>1</v>
      </c>
    </row>
    <row r="201" spans="1:69" ht="60" x14ac:dyDescent="0.25">
      <c r="A201" s="45">
        <v>148</v>
      </c>
      <c r="B201" s="3" t="s">
        <v>13</v>
      </c>
      <c r="C201" s="3" t="s">
        <v>2188</v>
      </c>
      <c r="D201" s="3" t="s">
        <v>108</v>
      </c>
      <c r="E201" s="3" t="s">
        <v>2189</v>
      </c>
      <c r="F201" s="3" t="s">
        <v>2190</v>
      </c>
      <c r="G201" s="3" t="s">
        <v>2191</v>
      </c>
      <c r="H201" s="3" t="s">
        <v>2192</v>
      </c>
      <c r="I201" s="3" t="s">
        <v>53</v>
      </c>
      <c r="J201" s="3" t="s">
        <v>54</v>
      </c>
      <c r="K201" s="3" t="s">
        <v>2193</v>
      </c>
      <c r="L201" s="3" t="s">
        <v>2194</v>
      </c>
      <c r="M201" s="3" t="s">
        <v>2195</v>
      </c>
      <c r="N201" s="3" t="s">
        <v>13</v>
      </c>
      <c r="O201" s="3" t="s">
        <v>1813</v>
      </c>
      <c r="P201" s="3" t="s">
        <v>1814</v>
      </c>
      <c r="Q201" s="3" t="s">
        <v>2196</v>
      </c>
      <c r="R201" s="3">
        <v>3</v>
      </c>
      <c r="S201" s="3" t="s">
        <v>117</v>
      </c>
      <c r="T201" s="3">
        <v>13</v>
      </c>
      <c r="U201" s="3">
        <v>17</v>
      </c>
      <c r="V201" s="3" t="s">
        <v>2197</v>
      </c>
      <c r="W201" s="3" t="s">
        <v>341</v>
      </c>
      <c r="X201" s="3" t="s">
        <v>2198</v>
      </c>
      <c r="Y201" s="3" t="s">
        <v>65</v>
      </c>
      <c r="Z201" s="3" t="s">
        <v>1818</v>
      </c>
      <c r="AA201" s="3" t="s">
        <v>1819</v>
      </c>
      <c r="AB201" s="3" t="s">
        <v>68</v>
      </c>
      <c r="AC201" s="3" t="s">
        <v>2199</v>
      </c>
      <c r="AD201" s="3" t="s">
        <v>3863</v>
      </c>
      <c r="AE201" s="3" t="s">
        <v>70</v>
      </c>
      <c r="AF201" s="3" t="s">
        <v>71</v>
      </c>
      <c r="AG201" s="3" t="s">
        <v>2200</v>
      </c>
      <c r="AH201" s="3" t="s">
        <v>2201</v>
      </c>
      <c r="AI201" s="3" t="s">
        <v>74</v>
      </c>
      <c r="AJ201" s="3" t="s">
        <v>75</v>
      </c>
      <c r="AK201" s="3" t="s">
        <v>76</v>
      </c>
      <c r="AL201" s="3"/>
      <c r="AM201" s="3">
        <v>148</v>
      </c>
      <c r="AN201" s="3" t="s">
        <v>2188</v>
      </c>
      <c r="AO201" s="3" t="s">
        <v>3450</v>
      </c>
      <c r="AP201" s="3" t="s">
        <v>3485</v>
      </c>
      <c r="AQ201" s="3" t="s">
        <v>3583</v>
      </c>
      <c r="AR201" s="3" t="s">
        <v>3157</v>
      </c>
      <c r="AS201" s="3" t="s">
        <v>3545</v>
      </c>
      <c r="AT201" s="3"/>
      <c r="AU201" s="3"/>
      <c r="AV201" s="3" t="s">
        <v>3190</v>
      </c>
      <c r="AW201" s="3" t="s">
        <v>3264</v>
      </c>
      <c r="AX201" s="3" t="s">
        <v>3265</v>
      </c>
      <c r="AY201" s="3" t="s">
        <v>3524</v>
      </c>
      <c r="AZ201" s="3" t="s">
        <v>3428</v>
      </c>
      <c r="BA201" s="3" t="s">
        <v>3525</v>
      </c>
      <c r="BB201" s="3" t="s">
        <v>3526</v>
      </c>
      <c r="BC201" s="3" t="s">
        <v>1893</v>
      </c>
      <c r="BD201" s="3" t="s">
        <v>1805</v>
      </c>
      <c r="BE201" s="3" t="s">
        <v>3209</v>
      </c>
      <c r="BF201" s="3" t="s">
        <v>1805</v>
      </c>
      <c r="BG201" s="3" t="s">
        <v>3525</v>
      </c>
      <c r="BH201" s="3" t="s">
        <v>3104</v>
      </c>
      <c r="BI201" s="3" t="s">
        <v>3105</v>
      </c>
      <c r="BJ201" s="3" t="s">
        <v>3106</v>
      </c>
      <c r="BK201" s="3" t="s">
        <v>3107</v>
      </c>
      <c r="BL201" s="3" t="s">
        <v>3108</v>
      </c>
      <c r="BM201" s="3" t="s">
        <v>3109</v>
      </c>
      <c r="BN201" s="3" t="s">
        <v>13</v>
      </c>
      <c r="BO201" s="3" t="s">
        <v>2188</v>
      </c>
      <c r="BQ201" s="46">
        <v>1</v>
      </c>
    </row>
    <row r="202" spans="1:69" ht="60" x14ac:dyDescent="0.25">
      <c r="A202" s="45">
        <v>149</v>
      </c>
      <c r="B202" s="3" t="s">
        <v>13</v>
      </c>
      <c r="C202" s="3" t="s">
        <v>2202</v>
      </c>
      <c r="D202" s="3" t="s">
        <v>78</v>
      </c>
      <c r="E202" s="3" t="s">
        <v>2203</v>
      </c>
      <c r="F202" s="3" t="s">
        <v>2204</v>
      </c>
      <c r="G202" s="3" t="s">
        <v>2205</v>
      </c>
      <c r="H202" s="3" t="s">
        <v>2206</v>
      </c>
      <c r="I202" s="3" t="s">
        <v>53</v>
      </c>
      <c r="J202" s="3" t="s">
        <v>54</v>
      </c>
      <c r="K202" s="3" t="s">
        <v>2207</v>
      </c>
      <c r="L202" s="3" t="s">
        <v>2208</v>
      </c>
      <c r="M202" s="3" t="s">
        <v>2209</v>
      </c>
      <c r="N202" s="3" t="s">
        <v>13</v>
      </c>
      <c r="O202" s="3" t="s">
        <v>1813</v>
      </c>
      <c r="P202" s="3" t="s">
        <v>1814</v>
      </c>
      <c r="Q202" s="3" t="s">
        <v>2210</v>
      </c>
      <c r="R202" s="3">
        <v>2</v>
      </c>
      <c r="S202" s="3" t="s">
        <v>87</v>
      </c>
      <c r="T202" s="3">
        <v>12</v>
      </c>
      <c r="U202" s="3">
        <v>15</v>
      </c>
      <c r="V202" s="3" t="s">
        <v>2211</v>
      </c>
      <c r="W202" s="3" t="s">
        <v>283</v>
      </c>
      <c r="X202" s="3" t="s">
        <v>2212</v>
      </c>
      <c r="Y202" s="3" t="s">
        <v>65</v>
      </c>
      <c r="Z202" s="3" t="s">
        <v>1818</v>
      </c>
      <c r="AA202" s="3" t="s">
        <v>1819</v>
      </c>
      <c r="AB202" s="3" t="s">
        <v>68</v>
      </c>
      <c r="AC202" s="3" t="s">
        <v>2213</v>
      </c>
      <c r="AD202" s="3" t="s">
        <v>3864</v>
      </c>
      <c r="AE202" s="3" t="s">
        <v>70</v>
      </c>
      <c r="AF202" s="3" t="s">
        <v>71</v>
      </c>
      <c r="AG202" s="3" t="s">
        <v>2214</v>
      </c>
      <c r="AH202" s="3" t="s">
        <v>2215</v>
      </c>
      <c r="AI202" s="3" t="s">
        <v>74</v>
      </c>
      <c r="AJ202" s="3" t="s">
        <v>75</v>
      </c>
      <c r="AK202" s="3" t="s">
        <v>76</v>
      </c>
      <c r="AL202" s="3"/>
      <c r="AM202" s="3">
        <v>149</v>
      </c>
      <c r="AN202" s="3" t="s">
        <v>2202</v>
      </c>
      <c r="AO202" s="3" t="s">
        <v>3584</v>
      </c>
      <c r="AP202" s="3" t="s">
        <v>3176</v>
      </c>
      <c r="AQ202" s="3" t="s">
        <v>3169</v>
      </c>
      <c r="AR202" s="3" t="s">
        <v>3170</v>
      </c>
      <c r="AS202" s="3" t="s">
        <v>3130</v>
      </c>
      <c r="AT202" s="3" t="s">
        <v>3190</v>
      </c>
      <c r="AU202" s="3" t="s">
        <v>3168</v>
      </c>
      <c r="AV202" s="3" t="s">
        <v>3190</v>
      </c>
      <c r="AW202" s="3" t="s">
        <v>3264</v>
      </c>
      <c r="AX202" s="3" t="s">
        <v>3265</v>
      </c>
      <c r="AY202" s="3" t="s">
        <v>3524</v>
      </c>
      <c r="AZ202" s="3" t="s">
        <v>3428</v>
      </c>
      <c r="BA202" s="3" t="s">
        <v>3525</v>
      </c>
      <c r="BB202" s="3" t="s">
        <v>3526</v>
      </c>
      <c r="BC202" s="3" t="s">
        <v>1893</v>
      </c>
      <c r="BD202" s="3" t="s">
        <v>1805</v>
      </c>
      <c r="BE202" s="3" t="s">
        <v>3209</v>
      </c>
      <c r="BF202" s="3" t="s">
        <v>1805</v>
      </c>
      <c r="BG202" s="3" t="s">
        <v>3525</v>
      </c>
      <c r="BH202" s="3" t="s">
        <v>3104</v>
      </c>
      <c r="BI202" s="3" t="s">
        <v>3105</v>
      </c>
      <c r="BJ202" s="3" t="s">
        <v>3106</v>
      </c>
      <c r="BK202" s="3" t="s">
        <v>3107</v>
      </c>
      <c r="BL202" s="3" t="s">
        <v>3108</v>
      </c>
      <c r="BM202" s="3" t="s">
        <v>3109</v>
      </c>
      <c r="BN202" s="3" t="s">
        <v>13</v>
      </c>
      <c r="BO202" s="3" t="s">
        <v>2202</v>
      </c>
      <c r="BQ202" s="46">
        <v>1</v>
      </c>
    </row>
    <row r="203" spans="1:69" ht="60" x14ac:dyDescent="0.25">
      <c r="A203" s="45">
        <v>150</v>
      </c>
      <c r="B203" s="3" t="s">
        <v>13</v>
      </c>
      <c r="C203" s="3" t="s">
        <v>2216</v>
      </c>
      <c r="D203" s="3" t="s">
        <v>199</v>
      </c>
      <c r="E203" s="3" t="s">
        <v>2217</v>
      </c>
      <c r="F203" s="3" t="s">
        <v>2218</v>
      </c>
      <c r="G203" s="3" t="s">
        <v>2219</v>
      </c>
      <c r="H203" s="3" t="s">
        <v>2220</v>
      </c>
      <c r="I203" s="3" t="s">
        <v>53</v>
      </c>
      <c r="J203" s="3" t="s">
        <v>54</v>
      </c>
      <c r="K203" s="3" t="s">
        <v>2221</v>
      </c>
      <c r="L203" s="3" t="s">
        <v>2222</v>
      </c>
      <c r="M203" s="3" t="s">
        <v>2223</v>
      </c>
      <c r="N203" s="3" t="s">
        <v>13</v>
      </c>
      <c r="O203" s="3" t="s">
        <v>1813</v>
      </c>
      <c r="P203" s="3" t="s">
        <v>1814</v>
      </c>
      <c r="Q203" s="3" t="s">
        <v>2224</v>
      </c>
      <c r="R203" s="3">
        <v>4</v>
      </c>
      <c r="S203" s="3" t="s">
        <v>208</v>
      </c>
      <c r="T203" s="3">
        <v>15</v>
      </c>
      <c r="U203" s="3">
        <v>18</v>
      </c>
      <c r="V203" s="3" t="s">
        <v>2225</v>
      </c>
      <c r="W203" s="3" t="s">
        <v>2226</v>
      </c>
      <c r="X203" s="3" t="s">
        <v>2227</v>
      </c>
      <c r="Y203" s="3" t="s">
        <v>65</v>
      </c>
      <c r="Z203" s="3" t="s">
        <v>1818</v>
      </c>
      <c r="AA203" s="3" t="s">
        <v>1819</v>
      </c>
      <c r="AB203" s="3" t="s">
        <v>68</v>
      </c>
      <c r="AC203" s="3" t="s">
        <v>2228</v>
      </c>
      <c r="AD203" s="3" t="s">
        <v>3865</v>
      </c>
      <c r="AE203" s="3" t="s">
        <v>70</v>
      </c>
      <c r="AF203" s="3" t="s">
        <v>71</v>
      </c>
      <c r="AG203" s="3" t="s">
        <v>2229</v>
      </c>
      <c r="AH203" s="3" t="s">
        <v>2230</v>
      </c>
      <c r="AI203" s="3" t="s">
        <v>74</v>
      </c>
      <c r="AJ203" s="3" t="s">
        <v>75</v>
      </c>
      <c r="AK203" s="3" t="s">
        <v>76</v>
      </c>
      <c r="AL203" s="3"/>
      <c r="AM203" s="3">
        <v>150</v>
      </c>
      <c r="AN203" s="3" t="s">
        <v>2216</v>
      </c>
      <c r="AO203" s="3" t="s">
        <v>3585</v>
      </c>
      <c r="AP203" s="3" t="s">
        <v>3428</v>
      </c>
      <c r="AQ203" s="3" t="s">
        <v>3194</v>
      </c>
      <c r="AR203" s="3" t="s">
        <v>3195</v>
      </c>
      <c r="AS203" s="3" t="s">
        <v>3472</v>
      </c>
      <c r="AT203" s="3" t="s">
        <v>3473</v>
      </c>
      <c r="AU203" s="3"/>
      <c r="AV203" s="3" t="s">
        <v>3190</v>
      </c>
      <c r="AW203" s="3" t="s">
        <v>3264</v>
      </c>
      <c r="AX203" s="3" t="s">
        <v>3265</v>
      </c>
      <c r="AY203" s="3" t="s">
        <v>3524</v>
      </c>
      <c r="AZ203" s="3" t="s">
        <v>3428</v>
      </c>
      <c r="BA203" s="3" t="s">
        <v>3525</v>
      </c>
      <c r="BB203" s="3" t="s">
        <v>3526</v>
      </c>
      <c r="BC203" s="3" t="s">
        <v>1893</v>
      </c>
      <c r="BD203" s="3" t="s">
        <v>1805</v>
      </c>
      <c r="BE203" s="3" t="s">
        <v>3209</v>
      </c>
      <c r="BF203" s="3" t="s">
        <v>1805</v>
      </c>
      <c r="BG203" s="3" t="s">
        <v>3525</v>
      </c>
      <c r="BH203" s="3" t="s">
        <v>3104</v>
      </c>
      <c r="BI203" s="3" t="s">
        <v>3105</v>
      </c>
      <c r="BJ203" s="3" t="s">
        <v>3106</v>
      </c>
      <c r="BK203" s="3" t="s">
        <v>3107</v>
      </c>
      <c r="BL203" s="3" t="s">
        <v>3108</v>
      </c>
      <c r="BM203" s="3" t="s">
        <v>3109</v>
      </c>
      <c r="BN203" s="3" t="s">
        <v>13</v>
      </c>
      <c r="BO203" s="3" t="s">
        <v>2216</v>
      </c>
      <c r="BQ203" s="46">
        <v>1</v>
      </c>
    </row>
    <row r="204" spans="1:69" ht="60" x14ac:dyDescent="0.25">
      <c r="A204" s="45">
        <v>151</v>
      </c>
      <c r="B204" s="3" t="s">
        <v>14</v>
      </c>
      <c r="C204" s="3" t="s">
        <v>2231</v>
      </c>
      <c r="D204" s="3" t="s">
        <v>48</v>
      </c>
      <c r="E204" s="3" t="s">
        <v>2232</v>
      </c>
      <c r="F204" s="3" t="s">
        <v>2233</v>
      </c>
      <c r="G204" s="3" t="s">
        <v>2234</v>
      </c>
      <c r="H204" s="3" t="s">
        <v>2235</v>
      </c>
      <c r="I204" s="3" t="s">
        <v>53</v>
      </c>
      <c r="J204" s="3" t="s">
        <v>54</v>
      </c>
      <c r="K204" s="3" t="s">
        <v>2236</v>
      </c>
      <c r="L204" s="3" t="s">
        <v>2237</v>
      </c>
      <c r="M204" s="3" t="s">
        <v>2238</v>
      </c>
      <c r="N204" s="3" t="s">
        <v>14</v>
      </c>
      <c r="O204" s="3" t="s">
        <v>2239</v>
      </c>
      <c r="P204" s="3" t="s">
        <v>2240</v>
      </c>
      <c r="Q204" s="3" t="s">
        <v>2241</v>
      </c>
      <c r="R204" s="3">
        <v>1</v>
      </c>
      <c r="S204" s="3" t="s">
        <v>61</v>
      </c>
      <c r="T204" s="3">
        <v>10</v>
      </c>
      <c r="U204" s="3">
        <v>13</v>
      </c>
      <c r="V204" s="3" t="s">
        <v>2242</v>
      </c>
      <c r="W204" s="3" t="s">
        <v>1517</v>
      </c>
      <c r="X204" s="3" t="s">
        <v>2243</v>
      </c>
      <c r="Y204" s="3" t="s">
        <v>65</v>
      </c>
      <c r="Z204" s="3" t="s">
        <v>2244</v>
      </c>
      <c r="AA204" s="3" t="s">
        <v>2245</v>
      </c>
      <c r="AB204" s="3" t="s">
        <v>68</v>
      </c>
      <c r="AC204" s="3" t="s">
        <v>2246</v>
      </c>
      <c r="AD204" s="3" t="s">
        <v>3866</v>
      </c>
      <c r="AE204" s="3" t="s">
        <v>70</v>
      </c>
      <c r="AF204" s="3" t="s">
        <v>71</v>
      </c>
      <c r="AG204" s="3" t="s">
        <v>2247</v>
      </c>
      <c r="AH204" s="3" t="s">
        <v>2248</v>
      </c>
      <c r="AI204" s="3" t="s">
        <v>74</v>
      </c>
      <c r="AJ204" s="3" t="s">
        <v>75</v>
      </c>
      <c r="AK204" s="3" t="s">
        <v>76</v>
      </c>
      <c r="AL204" s="3"/>
      <c r="AM204" s="3">
        <v>151</v>
      </c>
      <c r="AN204" s="3" t="s">
        <v>2231</v>
      </c>
      <c r="AO204" s="3" t="s">
        <v>3156</v>
      </c>
      <c r="AP204" s="3" t="s">
        <v>3117</v>
      </c>
      <c r="AQ204" s="3" t="s">
        <v>3150</v>
      </c>
      <c r="AR204" s="3" t="s">
        <v>3586</v>
      </c>
      <c r="AS204" s="3"/>
      <c r="AT204" s="3"/>
      <c r="AU204" s="3"/>
      <c r="AV204" s="3" t="s">
        <v>3587</v>
      </c>
      <c r="AW204" s="3" t="s">
        <v>3588</v>
      </c>
      <c r="AX204" s="3" t="s">
        <v>3589</v>
      </c>
      <c r="AY204" s="3" t="s">
        <v>3343</v>
      </c>
      <c r="AZ204" s="3" t="s">
        <v>3122</v>
      </c>
      <c r="BA204" s="3" t="s">
        <v>2326</v>
      </c>
      <c r="BB204" s="3" t="s">
        <v>3590</v>
      </c>
      <c r="BC204" s="3" t="s">
        <v>2340</v>
      </c>
      <c r="BD204" s="3" t="s">
        <v>3591</v>
      </c>
      <c r="BE204" s="3" t="s">
        <v>3322</v>
      </c>
      <c r="BF204" s="3" t="s">
        <v>3592</v>
      </c>
      <c r="BG204" s="3" t="s">
        <v>3593</v>
      </c>
      <c r="BH204" s="3" t="s">
        <v>3104</v>
      </c>
      <c r="BI204" s="3" t="s">
        <v>3105</v>
      </c>
      <c r="BJ204" s="3" t="s">
        <v>3106</v>
      </c>
      <c r="BK204" s="3" t="s">
        <v>3107</v>
      </c>
      <c r="BL204" s="3" t="s">
        <v>3108</v>
      </c>
      <c r="BM204" s="3" t="s">
        <v>3109</v>
      </c>
      <c r="BN204" s="3" t="s">
        <v>14</v>
      </c>
      <c r="BO204" s="3" t="s">
        <v>2231</v>
      </c>
      <c r="BQ204" s="46">
        <v>1</v>
      </c>
    </row>
    <row r="205" spans="1:69" ht="60" x14ac:dyDescent="0.25">
      <c r="A205" s="45">
        <v>152</v>
      </c>
      <c r="B205" s="3" t="s">
        <v>14</v>
      </c>
      <c r="C205" s="3" t="s">
        <v>2249</v>
      </c>
      <c r="D205" s="3" t="s">
        <v>48</v>
      </c>
      <c r="E205" s="3" t="s">
        <v>2250</v>
      </c>
      <c r="F205" s="3" t="s">
        <v>2251</v>
      </c>
      <c r="G205" s="3" t="s">
        <v>2252</v>
      </c>
      <c r="H205" s="3" t="s">
        <v>2253</v>
      </c>
      <c r="I205" s="3" t="s">
        <v>53</v>
      </c>
      <c r="J205" s="3" t="s">
        <v>54</v>
      </c>
      <c r="K205" s="3" t="s">
        <v>2254</v>
      </c>
      <c r="L205" s="3" t="s">
        <v>2255</v>
      </c>
      <c r="M205" s="3" t="s">
        <v>2256</v>
      </c>
      <c r="N205" s="3" t="s">
        <v>14</v>
      </c>
      <c r="O205" s="3" t="s">
        <v>2239</v>
      </c>
      <c r="P205" s="3" t="s">
        <v>2240</v>
      </c>
      <c r="Q205" s="3" t="s">
        <v>2257</v>
      </c>
      <c r="R205" s="3">
        <v>1</v>
      </c>
      <c r="S205" s="3" t="s">
        <v>61</v>
      </c>
      <c r="T205" s="3">
        <v>10</v>
      </c>
      <c r="U205" s="3">
        <v>13</v>
      </c>
      <c r="V205" s="3" t="s">
        <v>2258</v>
      </c>
      <c r="W205" s="3" t="s">
        <v>1517</v>
      </c>
      <c r="X205" s="3" t="s">
        <v>2259</v>
      </c>
      <c r="Y205" s="3" t="s">
        <v>65</v>
      </c>
      <c r="Z205" s="3" t="s">
        <v>2244</v>
      </c>
      <c r="AA205" s="3" t="s">
        <v>2245</v>
      </c>
      <c r="AB205" s="3" t="s">
        <v>68</v>
      </c>
      <c r="AC205" s="3" t="s">
        <v>2260</v>
      </c>
      <c r="AD205" s="3" t="s">
        <v>3867</v>
      </c>
      <c r="AE205" s="3" t="s">
        <v>70</v>
      </c>
      <c r="AF205" s="3" t="s">
        <v>71</v>
      </c>
      <c r="AG205" s="3" t="s">
        <v>2261</v>
      </c>
      <c r="AH205" s="3" t="s">
        <v>2262</v>
      </c>
      <c r="AI205" s="3" t="s">
        <v>74</v>
      </c>
      <c r="AJ205" s="3" t="s">
        <v>75</v>
      </c>
      <c r="AK205" s="3" t="s">
        <v>76</v>
      </c>
      <c r="AL205" s="3"/>
      <c r="AM205" s="3">
        <v>152</v>
      </c>
      <c r="AN205" s="3" t="s">
        <v>2249</v>
      </c>
      <c r="AO205" s="3" t="s">
        <v>3322</v>
      </c>
      <c r="AP205" s="3" t="s">
        <v>3594</v>
      </c>
      <c r="AQ205" s="3" t="s">
        <v>3595</v>
      </c>
      <c r="AR205" s="3" t="s">
        <v>3194</v>
      </c>
      <c r="AS205" s="3"/>
      <c r="AT205" s="3"/>
      <c r="AU205" s="3"/>
      <c r="AV205" s="3" t="s">
        <v>3587</v>
      </c>
      <c r="AW205" s="3" t="s">
        <v>3588</v>
      </c>
      <c r="AX205" s="3" t="s">
        <v>3589</v>
      </c>
      <c r="AY205" s="3" t="s">
        <v>3343</v>
      </c>
      <c r="AZ205" s="3" t="s">
        <v>3122</v>
      </c>
      <c r="BA205" s="3" t="s">
        <v>2326</v>
      </c>
      <c r="BB205" s="3" t="s">
        <v>3590</v>
      </c>
      <c r="BC205" s="3" t="s">
        <v>2340</v>
      </c>
      <c r="BD205" s="3" t="s">
        <v>3591</v>
      </c>
      <c r="BE205" s="3" t="s">
        <v>3322</v>
      </c>
      <c r="BF205" s="3" t="s">
        <v>3592</v>
      </c>
      <c r="BG205" s="3" t="s">
        <v>3593</v>
      </c>
      <c r="BH205" s="3" t="s">
        <v>3104</v>
      </c>
      <c r="BI205" s="3" t="s">
        <v>3105</v>
      </c>
      <c r="BJ205" s="3" t="s">
        <v>3106</v>
      </c>
      <c r="BK205" s="3" t="s">
        <v>3107</v>
      </c>
      <c r="BL205" s="3" t="s">
        <v>3108</v>
      </c>
      <c r="BM205" s="3" t="s">
        <v>3109</v>
      </c>
      <c r="BN205" s="3" t="s">
        <v>14</v>
      </c>
      <c r="BO205" s="3" t="s">
        <v>2249</v>
      </c>
      <c r="BQ205" s="46">
        <v>1</v>
      </c>
    </row>
    <row r="206" spans="1:69" ht="60" x14ac:dyDescent="0.25">
      <c r="A206" s="45">
        <v>153</v>
      </c>
      <c r="B206" s="3" t="s">
        <v>14</v>
      </c>
      <c r="C206" s="3" t="s">
        <v>1536</v>
      </c>
      <c r="D206" s="3" t="s">
        <v>78</v>
      </c>
      <c r="E206" s="3" t="s">
        <v>2263</v>
      </c>
      <c r="F206" s="3" t="s">
        <v>1538</v>
      </c>
      <c r="G206" s="3" t="s">
        <v>1539</v>
      </c>
      <c r="H206" s="3" t="s">
        <v>2264</v>
      </c>
      <c r="I206" s="3" t="s">
        <v>53</v>
      </c>
      <c r="J206" s="3" t="s">
        <v>54</v>
      </c>
      <c r="K206" s="3" t="s">
        <v>2265</v>
      </c>
      <c r="L206" s="3" t="s">
        <v>2266</v>
      </c>
      <c r="M206" s="3" t="s">
        <v>2267</v>
      </c>
      <c r="N206" s="3" t="s">
        <v>14</v>
      </c>
      <c r="O206" s="3" t="s">
        <v>2239</v>
      </c>
      <c r="P206" s="3" t="s">
        <v>2240</v>
      </c>
      <c r="Q206" s="3" t="s">
        <v>1544</v>
      </c>
      <c r="R206" s="3">
        <v>2</v>
      </c>
      <c r="S206" s="3" t="s">
        <v>87</v>
      </c>
      <c r="T206" s="3">
        <v>12</v>
      </c>
      <c r="U206" s="3">
        <v>15</v>
      </c>
      <c r="V206" s="3" t="s">
        <v>2268</v>
      </c>
      <c r="W206" s="3" t="s">
        <v>1517</v>
      </c>
      <c r="X206" s="3" t="s">
        <v>1546</v>
      </c>
      <c r="Y206" s="3" t="s">
        <v>65</v>
      </c>
      <c r="Z206" s="3" t="s">
        <v>2244</v>
      </c>
      <c r="AA206" s="3" t="s">
        <v>2245</v>
      </c>
      <c r="AB206" s="3" t="s">
        <v>68</v>
      </c>
      <c r="AC206" s="3" t="s">
        <v>1547</v>
      </c>
      <c r="AD206" s="3" t="s">
        <v>3817</v>
      </c>
      <c r="AE206" s="3" t="s">
        <v>70</v>
      </c>
      <c r="AF206" s="3" t="s">
        <v>71</v>
      </c>
      <c r="AG206" s="3" t="s">
        <v>1548</v>
      </c>
      <c r="AH206" s="3" t="s">
        <v>1549</v>
      </c>
      <c r="AI206" s="3" t="s">
        <v>74</v>
      </c>
      <c r="AJ206" s="3" t="s">
        <v>75</v>
      </c>
      <c r="AK206" s="3" t="s">
        <v>76</v>
      </c>
      <c r="AL206" s="3"/>
      <c r="AM206" s="3">
        <v>153</v>
      </c>
      <c r="AN206" s="3" t="s">
        <v>1536</v>
      </c>
      <c r="AO206" s="3" t="s">
        <v>3500</v>
      </c>
      <c r="AP206" s="3" t="s">
        <v>3470</v>
      </c>
      <c r="AQ206" s="3" t="s">
        <v>3501</v>
      </c>
      <c r="AR206" s="3"/>
      <c r="AS206" s="3"/>
      <c r="AT206" s="3"/>
      <c r="AU206" s="3"/>
      <c r="AV206" s="3" t="s">
        <v>3587</v>
      </c>
      <c r="AW206" s="3" t="s">
        <v>3588</v>
      </c>
      <c r="AX206" s="3" t="s">
        <v>3589</v>
      </c>
      <c r="AY206" s="3" t="s">
        <v>3343</v>
      </c>
      <c r="AZ206" s="3" t="s">
        <v>3122</v>
      </c>
      <c r="BA206" s="3" t="s">
        <v>2326</v>
      </c>
      <c r="BB206" s="3" t="s">
        <v>3590</v>
      </c>
      <c r="BC206" s="3" t="s">
        <v>2340</v>
      </c>
      <c r="BD206" s="3" t="s">
        <v>3591</v>
      </c>
      <c r="BE206" s="3" t="s">
        <v>3322</v>
      </c>
      <c r="BF206" s="3" t="s">
        <v>3592</v>
      </c>
      <c r="BG206" s="3" t="s">
        <v>3593</v>
      </c>
      <c r="BH206" s="3" t="s">
        <v>3104</v>
      </c>
      <c r="BI206" s="3" t="s">
        <v>3105</v>
      </c>
      <c r="BJ206" s="3" t="s">
        <v>3106</v>
      </c>
      <c r="BK206" s="3" t="s">
        <v>3107</v>
      </c>
      <c r="BL206" s="3" t="s">
        <v>3108</v>
      </c>
      <c r="BM206" s="3" t="s">
        <v>3109</v>
      </c>
      <c r="BN206" s="3" t="s">
        <v>14</v>
      </c>
      <c r="BO206" s="3" t="s">
        <v>1536</v>
      </c>
      <c r="BQ206" s="46">
        <v>1</v>
      </c>
    </row>
    <row r="207" spans="1:69" ht="60" x14ac:dyDescent="0.25">
      <c r="A207" s="45">
        <v>154</v>
      </c>
      <c r="B207" s="3" t="s">
        <v>14</v>
      </c>
      <c r="C207" s="3" t="s">
        <v>2269</v>
      </c>
      <c r="D207" s="3" t="s">
        <v>108</v>
      </c>
      <c r="E207" s="3" t="s">
        <v>2270</v>
      </c>
      <c r="F207" s="3" t="s">
        <v>2271</v>
      </c>
      <c r="G207" s="3" t="s">
        <v>2272</v>
      </c>
      <c r="H207" s="3" t="s">
        <v>2273</v>
      </c>
      <c r="I207" s="3" t="s">
        <v>53</v>
      </c>
      <c r="J207" s="3" t="s">
        <v>54</v>
      </c>
      <c r="K207" s="3" t="s">
        <v>2274</v>
      </c>
      <c r="L207" s="3" t="s">
        <v>2275</v>
      </c>
      <c r="M207" s="3" t="s">
        <v>2276</v>
      </c>
      <c r="N207" s="3" t="s">
        <v>14</v>
      </c>
      <c r="O207" s="3" t="s">
        <v>2239</v>
      </c>
      <c r="P207" s="3" t="s">
        <v>2240</v>
      </c>
      <c r="Q207" s="3" t="s">
        <v>2277</v>
      </c>
      <c r="R207" s="3">
        <v>3</v>
      </c>
      <c r="S207" s="3" t="s">
        <v>117</v>
      </c>
      <c r="T207" s="3">
        <v>13</v>
      </c>
      <c r="U207" s="3">
        <v>17</v>
      </c>
      <c r="V207" s="3" t="s">
        <v>2278</v>
      </c>
      <c r="W207" s="3" t="s">
        <v>895</v>
      </c>
      <c r="X207" s="3" t="s">
        <v>2279</v>
      </c>
      <c r="Y207" s="3" t="s">
        <v>65</v>
      </c>
      <c r="Z207" s="3" t="s">
        <v>2244</v>
      </c>
      <c r="AA207" s="3" t="s">
        <v>2245</v>
      </c>
      <c r="AB207" s="3" t="s">
        <v>68</v>
      </c>
      <c r="AC207" s="3" t="s">
        <v>2280</v>
      </c>
      <c r="AD207" s="3" t="s">
        <v>3868</v>
      </c>
      <c r="AE207" s="3" t="s">
        <v>70</v>
      </c>
      <c r="AF207" s="3" t="s">
        <v>71</v>
      </c>
      <c r="AG207" s="3" t="s">
        <v>2281</v>
      </c>
      <c r="AH207" s="3" t="s">
        <v>2282</v>
      </c>
      <c r="AI207" s="3" t="s">
        <v>74</v>
      </c>
      <c r="AJ207" s="3" t="s">
        <v>75</v>
      </c>
      <c r="AK207" s="3" t="s">
        <v>76</v>
      </c>
      <c r="AL207" s="3"/>
      <c r="AM207" s="3">
        <v>154</v>
      </c>
      <c r="AN207" s="3" t="s">
        <v>2269</v>
      </c>
      <c r="AO207" s="3" t="s">
        <v>3596</v>
      </c>
      <c r="AP207" s="3" t="s">
        <v>3597</v>
      </c>
      <c r="AQ207" s="3" t="s">
        <v>3598</v>
      </c>
      <c r="AR207" s="3" t="s">
        <v>3599</v>
      </c>
      <c r="AS207" s="3" t="s">
        <v>3600</v>
      </c>
      <c r="AT207" s="3" t="s">
        <v>3537</v>
      </c>
      <c r="AU207" s="3"/>
      <c r="AV207" s="3" t="s">
        <v>3587</v>
      </c>
      <c r="AW207" s="3" t="s">
        <v>3588</v>
      </c>
      <c r="AX207" s="3" t="s">
        <v>3589</v>
      </c>
      <c r="AY207" s="3" t="s">
        <v>3343</v>
      </c>
      <c r="AZ207" s="3" t="s">
        <v>3122</v>
      </c>
      <c r="BA207" s="3" t="s">
        <v>2326</v>
      </c>
      <c r="BB207" s="3" t="s">
        <v>3590</v>
      </c>
      <c r="BC207" s="3" t="s">
        <v>2340</v>
      </c>
      <c r="BD207" s="3" t="s">
        <v>3591</v>
      </c>
      <c r="BE207" s="3" t="s">
        <v>3322</v>
      </c>
      <c r="BF207" s="3" t="s">
        <v>3592</v>
      </c>
      <c r="BG207" s="3" t="s">
        <v>3593</v>
      </c>
      <c r="BH207" s="3" t="s">
        <v>3104</v>
      </c>
      <c r="BI207" s="3" t="s">
        <v>3105</v>
      </c>
      <c r="BJ207" s="3" t="s">
        <v>3106</v>
      </c>
      <c r="BK207" s="3" t="s">
        <v>3107</v>
      </c>
      <c r="BL207" s="3" t="s">
        <v>3108</v>
      </c>
      <c r="BM207" s="3" t="s">
        <v>3109</v>
      </c>
      <c r="BN207" s="3" t="s">
        <v>14</v>
      </c>
      <c r="BO207" s="3" t="s">
        <v>2269</v>
      </c>
      <c r="BQ207" s="46">
        <v>1</v>
      </c>
    </row>
    <row r="208" spans="1:69" ht="60" x14ac:dyDescent="0.25">
      <c r="A208" s="45">
        <v>155</v>
      </c>
      <c r="B208" s="3" t="s">
        <v>14</v>
      </c>
      <c r="C208" s="3" t="s">
        <v>2283</v>
      </c>
      <c r="D208" s="3" t="s">
        <v>168</v>
      </c>
      <c r="E208" s="3" t="s">
        <v>2284</v>
      </c>
      <c r="F208" s="3" t="s">
        <v>2285</v>
      </c>
      <c r="G208" s="3" t="s">
        <v>2286</v>
      </c>
      <c r="H208" s="3" t="s">
        <v>2287</v>
      </c>
      <c r="I208" s="3" t="s">
        <v>53</v>
      </c>
      <c r="J208" s="3" t="s">
        <v>54</v>
      </c>
      <c r="K208" s="3" t="s">
        <v>2288</v>
      </c>
      <c r="L208" s="3" t="s">
        <v>2289</v>
      </c>
      <c r="M208" s="3" t="s">
        <v>2290</v>
      </c>
      <c r="N208" s="3" t="s">
        <v>14</v>
      </c>
      <c r="O208" s="3" t="s">
        <v>2239</v>
      </c>
      <c r="P208" s="3" t="s">
        <v>2240</v>
      </c>
      <c r="Q208" s="3" t="s">
        <v>2291</v>
      </c>
      <c r="R208" s="3">
        <v>3</v>
      </c>
      <c r="S208" s="3" t="s">
        <v>117</v>
      </c>
      <c r="T208" s="3">
        <v>14</v>
      </c>
      <c r="U208" s="3">
        <v>17</v>
      </c>
      <c r="V208" s="3" t="s">
        <v>2292</v>
      </c>
      <c r="W208" s="3" t="s">
        <v>2293</v>
      </c>
      <c r="X208" s="3" t="s">
        <v>2294</v>
      </c>
      <c r="Y208" s="3" t="s">
        <v>65</v>
      </c>
      <c r="Z208" s="3" t="s">
        <v>2244</v>
      </c>
      <c r="AA208" s="3" t="s">
        <v>2245</v>
      </c>
      <c r="AB208" s="3" t="s">
        <v>68</v>
      </c>
      <c r="AC208" s="3" t="s">
        <v>2295</v>
      </c>
      <c r="AD208" s="3" t="s">
        <v>3869</v>
      </c>
      <c r="AE208" s="3" t="s">
        <v>70</v>
      </c>
      <c r="AF208" s="3" t="s">
        <v>71</v>
      </c>
      <c r="AG208" s="3" t="s">
        <v>2296</v>
      </c>
      <c r="AH208" s="3" t="s">
        <v>2297</v>
      </c>
      <c r="AI208" s="3" t="s">
        <v>74</v>
      </c>
      <c r="AJ208" s="3" t="s">
        <v>75</v>
      </c>
      <c r="AK208" s="3" t="s">
        <v>76</v>
      </c>
      <c r="AL208" s="3"/>
      <c r="AM208" s="3">
        <v>155</v>
      </c>
      <c r="AN208" s="3" t="s">
        <v>2283</v>
      </c>
      <c r="AO208" s="3" t="s">
        <v>3601</v>
      </c>
      <c r="AP208" s="3" t="s">
        <v>3209</v>
      </c>
      <c r="AQ208" s="3" t="s">
        <v>3599</v>
      </c>
      <c r="AR208" s="3" t="s">
        <v>3600</v>
      </c>
      <c r="AS208" s="3" t="s">
        <v>3250</v>
      </c>
      <c r="AT208" s="3" t="s">
        <v>3525</v>
      </c>
      <c r="AU208" s="3"/>
      <c r="AV208" s="3" t="s">
        <v>3587</v>
      </c>
      <c r="AW208" s="3" t="s">
        <v>3588</v>
      </c>
      <c r="AX208" s="3" t="s">
        <v>3589</v>
      </c>
      <c r="AY208" s="3" t="s">
        <v>3343</v>
      </c>
      <c r="AZ208" s="3" t="s">
        <v>3122</v>
      </c>
      <c r="BA208" s="3" t="s">
        <v>2326</v>
      </c>
      <c r="BB208" s="3" t="s">
        <v>3590</v>
      </c>
      <c r="BC208" s="3" t="s">
        <v>2340</v>
      </c>
      <c r="BD208" s="3" t="s">
        <v>3591</v>
      </c>
      <c r="BE208" s="3" t="s">
        <v>3322</v>
      </c>
      <c r="BF208" s="3" t="s">
        <v>3592</v>
      </c>
      <c r="BG208" s="3" t="s">
        <v>3593</v>
      </c>
      <c r="BH208" s="3" t="s">
        <v>3104</v>
      </c>
      <c r="BI208" s="3" t="s">
        <v>3105</v>
      </c>
      <c r="BJ208" s="3" t="s">
        <v>3106</v>
      </c>
      <c r="BK208" s="3" t="s">
        <v>3107</v>
      </c>
      <c r="BL208" s="3" t="s">
        <v>3108</v>
      </c>
      <c r="BM208" s="3" t="s">
        <v>3109</v>
      </c>
      <c r="BN208" s="3" t="s">
        <v>14</v>
      </c>
      <c r="BO208" s="3" t="s">
        <v>2283</v>
      </c>
      <c r="BQ208" s="46">
        <v>1</v>
      </c>
    </row>
    <row r="209" spans="1:69" ht="60" x14ac:dyDescent="0.25">
      <c r="A209" s="45">
        <v>156</v>
      </c>
      <c r="B209" s="3" t="s">
        <v>14</v>
      </c>
      <c r="C209" s="3" t="s">
        <v>2298</v>
      </c>
      <c r="D209" s="3" t="s">
        <v>78</v>
      </c>
      <c r="E209" s="3" t="s">
        <v>2299</v>
      </c>
      <c r="F209" s="3" t="s">
        <v>2300</v>
      </c>
      <c r="G209" s="3" t="s">
        <v>2301</v>
      </c>
      <c r="H209" s="3" t="s">
        <v>2302</v>
      </c>
      <c r="I209" s="3" t="s">
        <v>53</v>
      </c>
      <c r="J209" s="3" t="s">
        <v>54</v>
      </c>
      <c r="K209" s="3" t="s">
        <v>2303</v>
      </c>
      <c r="L209" s="3" t="s">
        <v>2304</v>
      </c>
      <c r="M209" s="3" t="s">
        <v>2305</v>
      </c>
      <c r="N209" s="3" t="s">
        <v>14</v>
      </c>
      <c r="O209" s="3" t="s">
        <v>2239</v>
      </c>
      <c r="P209" s="3" t="s">
        <v>2240</v>
      </c>
      <c r="Q209" s="3" t="s">
        <v>2306</v>
      </c>
      <c r="R209" s="3">
        <v>2</v>
      </c>
      <c r="S209" s="3" t="s">
        <v>87</v>
      </c>
      <c r="T209" s="3">
        <v>12</v>
      </c>
      <c r="U209" s="3">
        <v>15</v>
      </c>
      <c r="V209" s="3" t="s">
        <v>2307</v>
      </c>
      <c r="W209" s="3" t="s">
        <v>210</v>
      </c>
      <c r="X209" s="3" t="s">
        <v>2308</v>
      </c>
      <c r="Y209" s="3" t="s">
        <v>65</v>
      </c>
      <c r="Z209" s="3" t="s">
        <v>2244</v>
      </c>
      <c r="AA209" s="3" t="s">
        <v>2245</v>
      </c>
      <c r="AB209" s="3" t="s">
        <v>68</v>
      </c>
      <c r="AC209" s="3" t="s">
        <v>2309</v>
      </c>
      <c r="AD209" s="3" t="s">
        <v>3870</v>
      </c>
      <c r="AE209" s="3" t="s">
        <v>70</v>
      </c>
      <c r="AF209" s="3" t="s">
        <v>71</v>
      </c>
      <c r="AG209" s="3" t="s">
        <v>2310</v>
      </c>
      <c r="AH209" s="3" t="s">
        <v>2311</v>
      </c>
      <c r="AI209" s="3" t="s">
        <v>74</v>
      </c>
      <c r="AJ209" s="3" t="s">
        <v>75</v>
      </c>
      <c r="AK209" s="3" t="s">
        <v>76</v>
      </c>
      <c r="AL209" s="3"/>
      <c r="AM209" s="3">
        <v>156</v>
      </c>
      <c r="AN209" s="3" t="s">
        <v>2298</v>
      </c>
      <c r="AO209" s="3" t="s">
        <v>3602</v>
      </c>
      <c r="AP209" s="3" t="s">
        <v>3478</v>
      </c>
      <c r="AQ209" s="3" t="s">
        <v>3157</v>
      </c>
      <c r="AR209" s="3" t="s">
        <v>3195</v>
      </c>
      <c r="AS209" s="3" t="s">
        <v>3194</v>
      </c>
      <c r="AT209" s="3" t="s">
        <v>3205</v>
      </c>
      <c r="AU209" s="3"/>
      <c r="AV209" s="3" t="s">
        <v>3587</v>
      </c>
      <c r="AW209" s="3" t="s">
        <v>3588</v>
      </c>
      <c r="AX209" s="3" t="s">
        <v>3589</v>
      </c>
      <c r="AY209" s="3" t="s">
        <v>3343</v>
      </c>
      <c r="AZ209" s="3" t="s">
        <v>3122</v>
      </c>
      <c r="BA209" s="3" t="s">
        <v>2326</v>
      </c>
      <c r="BB209" s="3" t="s">
        <v>3590</v>
      </c>
      <c r="BC209" s="3" t="s">
        <v>2340</v>
      </c>
      <c r="BD209" s="3" t="s">
        <v>3591</v>
      </c>
      <c r="BE209" s="3" t="s">
        <v>3322</v>
      </c>
      <c r="BF209" s="3" t="s">
        <v>3592</v>
      </c>
      <c r="BG209" s="3" t="s">
        <v>3593</v>
      </c>
      <c r="BH209" s="3" t="s">
        <v>3104</v>
      </c>
      <c r="BI209" s="3" t="s">
        <v>3105</v>
      </c>
      <c r="BJ209" s="3" t="s">
        <v>3106</v>
      </c>
      <c r="BK209" s="3" t="s">
        <v>3107</v>
      </c>
      <c r="BL209" s="3" t="s">
        <v>3108</v>
      </c>
      <c r="BM209" s="3" t="s">
        <v>3109</v>
      </c>
      <c r="BN209" s="3" t="s">
        <v>14</v>
      </c>
      <c r="BO209" s="3" t="s">
        <v>2298</v>
      </c>
      <c r="BQ209" s="46">
        <v>1</v>
      </c>
    </row>
    <row r="210" spans="1:69" ht="60" x14ac:dyDescent="0.25">
      <c r="A210" s="45">
        <v>157</v>
      </c>
      <c r="B210" s="3" t="s">
        <v>14</v>
      </c>
      <c r="C210" s="3" t="s">
        <v>2312</v>
      </c>
      <c r="D210" s="3" t="s">
        <v>78</v>
      </c>
      <c r="E210" s="3" t="s">
        <v>2313</v>
      </c>
      <c r="F210" s="3" t="s">
        <v>2314</v>
      </c>
      <c r="G210" s="3" t="s">
        <v>2315</v>
      </c>
      <c r="H210" s="3" t="s">
        <v>2316</v>
      </c>
      <c r="I210" s="3" t="s">
        <v>53</v>
      </c>
      <c r="J210" s="3" t="s">
        <v>54</v>
      </c>
      <c r="K210" s="3" t="s">
        <v>2317</v>
      </c>
      <c r="L210" s="3" t="s">
        <v>2318</v>
      </c>
      <c r="M210" s="3" t="s">
        <v>2319</v>
      </c>
      <c r="N210" s="3" t="s">
        <v>14</v>
      </c>
      <c r="O210" s="3" t="s">
        <v>2239</v>
      </c>
      <c r="P210" s="3" t="s">
        <v>2240</v>
      </c>
      <c r="Q210" s="3" t="s">
        <v>2320</v>
      </c>
      <c r="R210" s="3">
        <v>2</v>
      </c>
      <c r="S210" s="3" t="s">
        <v>87</v>
      </c>
      <c r="T210" s="3">
        <v>12</v>
      </c>
      <c r="U210" s="3">
        <v>15</v>
      </c>
      <c r="V210" s="3" t="s">
        <v>2321</v>
      </c>
      <c r="W210" s="3" t="s">
        <v>210</v>
      </c>
      <c r="X210" s="3" t="s">
        <v>2322</v>
      </c>
      <c r="Y210" s="3" t="s">
        <v>65</v>
      </c>
      <c r="Z210" s="3" t="s">
        <v>2244</v>
      </c>
      <c r="AA210" s="3" t="s">
        <v>2245</v>
      </c>
      <c r="AB210" s="3" t="s">
        <v>68</v>
      </c>
      <c r="AC210" s="3" t="s">
        <v>2323</v>
      </c>
      <c r="AD210" s="3" t="s">
        <v>3871</v>
      </c>
      <c r="AE210" s="3" t="s">
        <v>70</v>
      </c>
      <c r="AF210" s="3" t="s">
        <v>71</v>
      </c>
      <c r="AG210" s="3" t="s">
        <v>2324</v>
      </c>
      <c r="AH210" s="3" t="s">
        <v>2325</v>
      </c>
      <c r="AI210" s="3" t="s">
        <v>74</v>
      </c>
      <c r="AJ210" s="3" t="s">
        <v>75</v>
      </c>
      <c r="AK210" s="3" t="s">
        <v>76</v>
      </c>
      <c r="AL210" s="3"/>
      <c r="AM210" s="3">
        <v>157</v>
      </c>
      <c r="AN210" s="3" t="s">
        <v>2312</v>
      </c>
      <c r="AO210" s="3" t="s">
        <v>3590</v>
      </c>
      <c r="AP210" s="3" t="s">
        <v>3470</v>
      </c>
      <c r="AQ210" s="3" t="s">
        <v>3102</v>
      </c>
      <c r="AR210" s="3" t="s">
        <v>3194</v>
      </c>
      <c r="AS210" s="3" t="s">
        <v>3117</v>
      </c>
      <c r="AT210" s="3"/>
      <c r="AU210" s="3"/>
      <c r="AV210" s="3" t="s">
        <v>3587</v>
      </c>
      <c r="AW210" s="3" t="s">
        <v>3588</v>
      </c>
      <c r="AX210" s="3" t="s">
        <v>3589</v>
      </c>
      <c r="AY210" s="3" t="s">
        <v>3343</v>
      </c>
      <c r="AZ210" s="3" t="s">
        <v>3122</v>
      </c>
      <c r="BA210" s="3" t="s">
        <v>2326</v>
      </c>
      <c r="BB210" s="3" t="s">
        <v>3590</v>
      </c>
      <c r="BC210" s="3" t="s">
        <v>2340</v>
      </c>
      <c r="BD210" s="3" t="s">
        <v>3591</v>
      </c>
      <c r="BE210" s="3" t="s">
        <v>3322</v>
      </c>
      <c r="BF210" s="3" t="s">
        <v>3592</v>
      </c>
      <c r="BG210" s="3" t="s">
        <v>3593</v>
      </c>
      <c r="BH210" s="3" t="s">
        <v>3104</v>
      </c>
      <c r="BI210" s="3" t="s">
        <v>3105</v>
      </c>
      <c r="BJ210" s="3" t="s">
        <v>3106</v>
      </c>
      <c r="BK210" s="3" t="s">
        <v>3107</v>
      </c>
      <c r="BL210" s="3" t="s">
        <v>3108</v>
      </c>
      <c r="BM210" s="3" t="s">
        <v>3109</v>
      </c>
      <c r="BN210" s="3" t="s">
        <v>14</v>
      </c>
      <c r="BO210" s="3" t="s">
        <v>2312</v>
      </c>
      <c r="BQ210" s="46">
        <v>1</v>
      </c>
    </row>
    <row r="211" spans="1:69" ht="60" x14ac:dyDescent="0.25">
      <c r="A211" s="45">
        <v>158</v>
      </c>
      <c r="B211" s="3" t="s">
        <v>14</v>
      </c>
      <c r="C211" s="3" t="s">
        <v>2326</v>
      </c>
      <c r="D211" s="3" t="s">
        <v>78</v>
      </c>
      <c r="E211" s="3" t="s">
        <v>2327</v>
      </c>
      <c r="F211" s="3" t="s">
        <v>2328</v>
      </c>
      <c r="G211" s="3" t="s">
        <v>2329</v>
      </c>
      <c r="H211" s="3" t="s">
        <v>2330</v>
      </c>
      <c r="I211" s="3" t="s">
        <v>53</v>
      </c>
      <c r="J211" s="3" t="s">
        <v>54</v>
      </c>
      <c r="K211" s="3" t="s">
        <v>2331</v>
      </c>
      <c r="L211" s="3" t="s">
        <v>2332</v>
      </c>
      <c r="M211" s="3" t="s">
        <v>2333</v>
      </c>
      <c r="N211" s="3" t="s">
        <v>14</v>
      </c>
      <c r="O211" s="3" t="s">
        <v>2239</v>
      </c>
      <c r="P211" s="3" t="s">
        <v>2240</v>
      </c>
      <c r="Q211" s="3" t="s">
        <v>2334</v>
      </c>
      <c r="R211" s="3">
        <v>2</v>
      </c>
      <c r="S211" s="3" t="s">
        <v>87</v>
      </c>
      <c r="T211" s="3">
        <v>12</v>
      </c>
      <c r="U211" s="3">
        <v>15</v>
      </c>
      <c r="V211" s="3" t="s">
        <v>2335</v>
      </c>
      <c r="W211" s="3" t="s">
        <v>399</v>
      </c>
      <c r="X211" s="3" t="s">
        <v>2336</v>
      </c>
      <c r="Y211" s="3" t="s">
        <v>65</v>
      </c>
      <c r="Z211" s="3" t="s">
        <v>2244</v>
      </c>
      <c r="AA211" s="3" t="s">
        <v>2245</v>
      </c>
      <c r="AB211" s="3" t="s">
        <v>68</v>
      </c>
      <c r="AC211" s="3" t="s">
        <v>2337</v>
      </c>
      <c r="AD211" s="3" t="s">
        <v>3872</v>
      </c>
      <c r="AE211" s="3" t="s">
        <v>70</v>
      </c>
      <c r="AF211" s="3" t="s">
        <v>71</v>
      </c>
      <c r="AG211" s="3" t="s">
        <v>2338</v>
      </c>
      <c r="AH211" s="3" t="s">
        <v>2339</v>
      </c>
      <c r="AI211" s="3" t="s">
        <v>74</v>
      </c>
      <c r="AJ211" s="3" t="s">
        <v>75</v>
      </c>
      <c r="AK211" s="3" t="s">
        <v>76</v>
      </c>
      <c r="AL211" s="3"/>
      <c r="AM211" s="3">
        <v>158</v>
      </c>
      <c r="AN211" s="3" t="s">
        <v>2326</v>
      </c>
      <c r="AO211" s="3" t="s">
        <v>3603</v>
      </c>
      <c r="AP211" s="3" t="s">
        <v>3176</v>
      </c>
      <c r="AQ211" s="3" t="s">
        <v>3122</v>
      </c>
      <c r="AR211" s="3" t="s">
        <v>3123</v>
      </c>
      <c r="AS211" s="3" t="s">
        <v>3604</v>
      </c>
      <c r="AT211" s="3"/>
      <c r="AU211" s="3"/>
      <c r="AV211" s="3" t="s">
        <v>3587</v>
      </c>
      <c r="AW211" s="3" t="s">
        <v>3588</v>
      </c>
      <c r="AX211" s="3" t="s">
        <v>3589</v>
      </c>
      <c r="AY211" s="3" t="s">
        <v>3343</v>
      </c>
      <c r="AZ211" s="3" t="s">
        <v>3122</v>
      </c>
      <c r="BA211" s="3" t="s">
        <v>2326</v>
      </c>
      <c r="BB211" s="3" t="s">
        <v>3590</v>
      </c>
      <c r="BC211" s="3" t="s">
        <v>2340</v>
      </c>
      <c r="BD211" s="3" t="s">
        <v>3591</v>
      </c>
      <c r="BE211" s="3" t="s">
        <v>3322</v>
      </c>
      <c r="BF211" s="3" t="s">
        <v>3592</v>
      </c>
      <c r="BG211" s="3" t="s">
        <v>3593</v>
      </c>
      <c r="BH211" s="3" t="s">
        <v>3104</v>
      </c>
      <c r="BI211" s="3" t="s">
        <v>3105</v>
      </c>
      <c r="BJ211" s="3" t="s">
        <v>3106</v>
      </c>
      <c r="BK211" s="3" t="s">
        <v>3107</v>
      </c>
      <c r="BL211" s="3" t="s">
        <v>3108</v>
      </c>
      <c r="BM211" s="3" t="s">
        <v>3109</v>
      </c>
      <c r="BN211" s="3" t="s">
        <v>14</v>
      </c>
      <c r="BO211" s="3" t="s">
        <v>2326</v>
      </c>
      <c r="BQ211" s="46">
        <v>1</v>
      </c>
    </row>
    <row r="212" spans="1:69" ht="60" x14ac:dyDescent="0.25">
      <c r="A212" s="45">
        <v>159</v>
      </c>
      <c r="B212" s="3" t="s">
        <v>14</v>
      </c>
      <c r="C212" s="3" t="s">
        <v>2340</v>
      </c>
      <c r="D212" s="3" t="s">
        <v>78</v>
      </c>
      <c r="E212" s="3" t="s">
        <v>2341</v>
      </c>
      <c r="F212" s="3" t="s">
        <v>2342</v>
      </c>
      <c r="G212" s="3" t="s">
        <v>2343</v>
      </c>
      <c r="H212" s="3" t="s">
        <v>2344</v>
      </c>
      <c r="I212" s="3" t="s">
        <v>53</v>
      </c>
      <c r="J212" s="3" t="s">
        <v>54</v>
      </c>
      <c r="K212" s="3" t="s">
        <v>2345</v>
      </c>
      <c r="L212" s="3" t="s">
        <v>2346</v>
      </c>
      <c r="M212" s="3" t="s">
        <v>2347</v>
      </c>
      <c r="N212" s="3" t="s">
        <v>14</v>
      </c>
      <c r="O212" s="3" t="s">
        <v>2239</v>
      </c>
      <c r="P212" s="3" t="s">
        <v>2240</v>
      </c>
      <c r="Q212" s="3" t="s">
        <v>2348</v>
      </c>
      <c r="R212" s="3">
        <v>2</v>
      </c>
      <c r="S212" s="3" t="s">
        <v>87</v>
      </c>
      <c r="T212" s="3">
        <v>12</v>
      </c>
      <c r="U212" s="3">
        <v>15</v>
      </c>
      <c r="V212" s="3" t="s">
        <v>2349</v>
      </c>
      <c r="W212" s="3" t="s">
        <v>2226</v>
      </c>
      <c r="X212" s="3" t="s">
        <v>2350</v>
      </c>
      <c r="Y212" s="3" t="s">
        <v>65</v>
      </c>
      <c r="Z212" s="3" t="s">
        <v>2244</v>
      </c>
      <c r="AA212" s="3" t="s">
        <v>2245</v>
      </c>
      <c r="AB212" s="3" t="s">
        <v>68</v>
      </c>
      <c r="AC212" s="3" t="s">
        <v>2351</v>
      </c>
      <c r="AD212" s="3" t="s">
        <v>3873</v>
      </c>
      <c r="AE212" s="3" t="s">
        <v>70</v>
      </c>
      <c r="AF212" s="3" t="s">
        <v>71</v>
      </c>
      <c r="AG212" s="3" t="s">
        <v>2352</v>
      </c>
      <c r="AH212" s="3" t="s">
        <v>2353</v>
      </c>
      <c r="AI212" s="3" t="s">
        <v>74</v>
      </c>
      <c r="AJ212" s="3" t="s">
        <v>75</v>
      </c>
      <c r="AK212" s="3" t="s">
        <v>76</v>
      </c>
      <c r="AL212" s="3"/>
      <c r="AM212" s="3">
        <v>159</v>
      </c>
      <c r="AN212" s="3" t="s">
        <v>2340</v>
      </c>
      <c r="AO212" s="3" t="s">
        <v>3343</v>
      </c>
      <c r="AP212" s="3" t="s">
        <v>3605</v>
      </c>
      <c r="AQ212" s="3" t="s">
        <v>3606</v>
      </c>
      <c r="AR212" s="3" t="s">
        <v>3607</v>
      </c>
      <c r="AS212" s="3" t="s">
        <v>3608</v>
      </c>
      <c r="AT212" s="3"/>
      <c r="AU212" s="3"/>
      <c r="AV212" s="3" t="s">
        <v>3587</v>
      </c>
      <c r="AW212" s="3" t="s">
        <v>3588</v>
      </c>
      <c r="AX212" s="3" t="s">
        <v>3589</v>
      </c>
      <c r="AY212" s="3" t="s">
        <v>3343</v>
      </c>
      <c r="AZ212" s="3" t="s">
        <v>3122</v>
      </c>
      <c r="BA212" s="3" t="s">
        <v>2326</v>
      </c>
      <c r="BB212" s="3" t="s">
        <v>3590</v>
      </c>
      <c r="BC212" s="3" t="s">
        <v>2340</v>
      </c>
      <c r="BD212" s="3" t="s">
        <v>3591</v>
      </c>
      <c r="BE212" s="3" t="s">
        <v>3322</v>
      </c>
      <c r="BF212" s="3" t="s">
        <v>3592</v>
      </c>
      <c r="BG212" s="3" t="s">
        <v>3593</v>
      </c>
      <c r="BH212" s="3" t="s">
        <v>3104</v>
      </c>
      <c r="BI212" s="3" t="s">
        <v>3105</v>
      </c>
      <c r="BJ212" s="3" t="s">
        <v>3106</v>
      </c>
      <c r="BK212" s="3" t="s">
        <v>3107</v>
      </c>
      <c r="BL212" s="3" t="s">
        <v>3108</v>
      </c>
      <c r="BM212" s="3" t="s">
        <v>3109</v>
      </c>
      <c r="BN212" s="3" t="s">
        <v>14</v>
      </c>
      <c r="BO212" s="3" t="s">
        <v>2340</v>
      </c>
      <c r="BQ212" s="46">
        <v>1</v>
      </c>
    </row>
    <row r="213" spans="1:69" ht="60" x14ac:dyDescent="0.25">
      <c r="A213" s="45">
        <v>160</v>
      </c>
      <c r="B213" s="3" t="s">
        <v>14</v>
      </c>
      <c r="C213" s="3" t="s">
        <v>2354</v>
      </c>
      <c r="D213" s="3" t="s">
        <v>108</v>
      </c>
      <c r="E213" s="3" t="s">
        <v>2355</v>
      </c>
      <c r="F213" s="3" t="s">
        <v>2356</v>
      </c>
      <c r="G213" s="3" t="s">
        <v>2357</v>
      </c>
      <c r="H213" s="3" t="s">
        <v>2358</v>
      </c>
      <c r="I213" s="3" t="s">
        <v>53</v>
      </c>
      <c r="J213" s="3" t="s">
        <v>54</v>
      </c>
      <c r="K213" s="3" t="s">
        <v>2359</v>
      </c>
      <c r="L213" s="3" t="s">
        <v>2360</v>
      </c>
      <c r="M213" s="3" t="s">
        <v>2361</v>
      </c>
      <c r="N213" s="3" t="s">
        <v>14</v>
      </c>
      <c r="O213" s="3" t="s">
        <v>2239</v>
      </c>
      <c r="P213" s="3" t="s">
        <v>2240</v>
      </c>
      <c r="Q213" s="3" t="s">
        <v>2362</v>
      </c>
      <c r="R213" s="3">
        <v>3</v>
      </c>
      <c r="S213" s="3" t="s">
        <v>117</v>
      </c>
      <c r="T213" s="3">
        <v>13</v>
      </c>
      <c r="U213" s="3">
        <v>17</v>
      </c>
      <c r="V213" s="3" t="s">
        <v>2363</v>
      </c>
      <c r="W213" s="3" t="s">
        <v>442</v>
      </c>
      <c r="X213" s="3" t="s">
        <v>2364</v>
      </c>
      <c r="Y213" s="3" t="s">
        <v>65</v>
      </c>
      <c r="Z213" s="3" t="s">
        <v>2244</v>
      </c>
      <c r="AA213" s="3" t="s">
        <v>2245</v>
      </c>
      <c r="AB213" s="3" t="s">
        <v>68</v>
      </c>
      <c r="AC213" s="3" t="s">
        <v>2365</v>
      </c>
      <c r="AD213" s="3" t="s">
        <v>3874</v>
      </c>
      <c r="AE213" s="3" t="s">
        <v>70</v>
      </c>
      <c r="AF213" s="3" t="s">
        <v>71</v>
      </c>
      <c r="AG213" s="3" t="s">
        <v>2366</v>
      </c>
      <c r="AH213" s="3" t="s">
        <v>2367</v>
      </c>
      <c r="AI213" s="3" t="s">
        <v>74</v>
      </c>
      <c r="AJ213" s="3" t="s">
        <v>75</v>
      </c>
      <c r="AK213" s="3" t="s">
        <v>76</v>
      </c>
      <c r="AL213" s="3"/>
      <c r="AM213" s="3">
        <v>160</v>
      </c>
      <c r="AN213" s="3" t="s">
        <v>2354</v>
      </c>
      <c r="AO213" s="3" t="s">
        <v>3350</v>
      </c>
      <c r="AP213" s="3" t="s">
        <v>3589</v>
      </c>
      <c r="AQ213" s="3" t="s">
        <v>3609</v>
      </c>
      <c r="AR213" s="3" t="s">
        <v>3610</v>
      </c>
      <c r="AS213" s="3" t="s">
        <v>3611</v>
      </c>
      <c r="AT213" s="3"/>
      <c r="AU213" s="3"/>
      <c r="AV213" s="3" t="s">
        <v>3587</v>
      </c>
      <c r="AW213" s="3" t="s">
        <v>3588</v>
      </c>
      <c r="AX213" s="3" t="s">
        <v>3589</v>
      </c>
      <c r="AY213" s="3" t="s">
        <v>3343</v>
      </c>
      <c r="AZ213" s="3" t="s">
        <v>3122</v>
      </c>
      <c r="BA213" s="3" t="s">
        <v>2326</v>
      </c>
      <c r="BB213" s="3" t="s">
        <v>3590</v>
      </c>
      <c r="BC213" s="3" t="s">
        <v>2340</v>
      </c>
      <c r="BD213" s="3" t="s">
        <v>3591</v>
      </c>
      <c r="BE213" s="3" t="s">
        <v>3322</v>
      </c>
      <c r="BF213" s="3" t="s">
        <v>3592</v>
      </c>
      <c r="BG213" s="3" t="s">
        <v>3593</v>
      </c>
      <c r="BH213" s="3" t="s">
        <v>3104</v>
      </c>
      <c r="BI213" s="3" t="s">
        <v>3105</v>
      </c>
      <c r="BJ213" s="3" t="s">
        <v>3106</v>
      </c>
      <c r="BK213" s="3" t="s">
        <v>3107</v>
      </c>
      <c r="BL213" s="3" t="s">
        <v>3108</v>
      </c>
      <c r="BM213" s="3" t="s">
        <v>3109</v>
      </c>
      <c r="BN213" s="3" t="s">
        <v>14</v>
      </c>
      <c r="BO213" s="3" t="s">
        <v>2354</v>
      </c>
      <c r="BQ213" s="46">
        <v>1</v>
      </c>
    </row>
    <row r="214" spans="1:69" ht="60" x14ac:dyDescent="0.25">
      <c r="A214" s="45">
        <v>161</v>
      </c>
      <c r="B214" s="3" t="s">
        <v>14</v>
      </c>
      <c r="C214" s="3" t="s">
        <v>2368</v>
      </c>
      <c r="D214" s="3" t="s">
        <v>108</v>
      </c>
      <c r="E214" s="3" t="s">
        <v>2369</v>
      </c>
      <c r="F214" s="3" t="s">
        <v>2370</v>
      </c>
      <c r="G214" s="3" t="s">
        <v>2371</v>
      </c>
      <c r="H214" s="3" t="s">
        <v>2372</v>
      </c>
      <c r="I214" s="3" t="s">
        <v>53</v>
      </c>
      <c r="J214" s="3" t="s">
        <v>54</v>
      </c>
      <c r="K214" s="3" t="s">
        <v>2373</v>
      </c>
      <c r="L214" s="3" t="s">
        <v>2374</v>
      </c>
      <c r="M214" s="3" t="s">
        <v>2375</v>
      </c>
      <c r="N214" s="3" t="s">
        <v>14</v>
      </c>
      <c r="O214" s="3" t="s">
        <v>2239</v>
      </c>
      <c r="P214" s="3" t="s">
        <v>2240</v>
      </c>
      <c r="Q214" s="3" t="s">
        <v>2376</v>
      </c>
      <c r="R214" s="3">
        <v>3</v>
      </c>
      <c r="S214" s="3" t="s">
        <v>117</v>
      </c>
      <c r="T214" s="3">
        <v>13</v>
      </c>
      <c r="U214" s="3">
        <v>17</v>
      </c>
      <c r="V214" s="3" t="s">
        <v>2377</v>
      </c>
      <c r="W214" s="3" t="s">
        <v>119</v>
      </c>
      <c r="X214" s="3" t="s">
        <v>2378</v>
      </c>
      <c r="Y214" s="3" t="s">
        <v>65</v>
      </c>
      <c r="Z214" s="3" t="s">
        <v>2244</v>
      </c>
      <c r="AA214" s="3" t="s">
        <v>2245</v>
      </c>
      <c r="AB214" s="3" t="s">
        <v>68</v>
      </c>
      <c r="AC214" s="3" t="s">
        <v>2379</v>
      </c>
      <c r="AD214" s="3" t="s">
        <v>3875</v>
      </c>
      <c r="AE214" s="3" t="s">
        <v>70</v>
      </c>
      <c r="AF214" s="3" t="s">
        <v>71</v>
      </c>
      <c r="AG214" s="3" t="s">
        <v>2380</v>
      </c>
      <c r="AH214" s="3" t="s">
        <v>2381</v>
      </c>
      <c r="AI214" s="3" t="s">
        <v>74</v>
      </c>
      <c r="AJ214" s="3" t="s">
        <v>75</v>
      </c>
      <c r="AK214" s="3" t="s">
        <v>76</v>
      </c>
      <c r="AL214" s="3"/>
      <c r="AM214" s="3">
        <v>161</v>
      </c>
      <c r="AN214" s="3" t="s">
        <v>2368</v>
      </c>
      <c r="AO214" s="3" t="s">
        <v>3220</v>
      </c>
      <c r="AP214" s="3" t="s">
        <v>3095</v>
      </c>
      <c r="AQ214" s="3" t="s">
        <v>3223</v>
      </c>
      <c r="AR214" s="3" t="s">
        <v>3224</v>
      </c>
      <c r="AS214" s="3" t="s">
        <v>3221</v>
      </c>
      <c r="AT214" s="3" t="s">
        <v>3222</v>
      </c>
      <c r="AU214" s="3" t="s">
        <v>3612</v>
      </c>
      <c r="AV214" s="3" t="s">
        <v>3587</v>
      </c>
      <c r="AW214" s="3" t="s">
        <v>3588</v>
      </c>
      <c r="AX214" s="3" t="s">
        <v>3589</v>
      </c>
      <c r="AY214" s="3" t="s">
        <v>3343</v>
      </c>
      <c r="AZ214" s="3" t="s">
        <v>3122</v>
      </c>
      <c r="BA214" s="3" t="s">
        <v>2326</v>
      </c>
      <c r="BB214" s="3" t="s">
        <v>3590</v>
      </c>
      <c r="BC214" s="3" t="s">
        <v>2340</v>
      </c>
      <c r="BD214" s="3" t="s">
        <v>3591</v>
      </c>
      <c r="BE214" s="3" t="s">
        <v>3322</v>
      </c>
      <c r="BF214" s="3" t="s">
        <v>3592</v>
      </c>
      <c r="BG214" s="3" t="s">
        <v>3593</v>
      </c>
      <c r="BH214" s="3" t="s">
        <v>3104</v>
      </c>
      <c r="BI214" s="3" t="s">
        <v>3105</v>
      </c>
      <c r="BJ214" s="3" t="s">
        <v>3106</v>
      </c>
      <c r="BK214" s="3" t="s">
        <v>3107</v>
      </c>
      <c r="BL214" s="3" t="s">
        <v>3108</v>
      </c>
      <c r="BM214" s="3" t="s">
        <v>3109</v>
      </c>
      <c r="BN214" s="3" t="s">
        <v>14</v>
      </c>
      <c r="BO214" s="3" t="s">
        <v>2368</v>
      </c>
      <c r="BQ214" s="46">
        <v>1</v>
      </c>
    </row>
    <row r="215" spans="1:69" ht="60" x14ac:dyDescent="0.25">
      <c r="A215" s="45">
        <v>162</v>
      </c>
      <c r="B215" s="3" t="s">
        <v>14</v>
      </c>
      <c r="C215" s="3" t="s">
        <v>2382</v>
      </c>
      <c r="D215" s="3" t="s">
        <v>78</v>
      </c>
      <c r="E215" s="3" t="s">
        <v>2383</v>
      </c>
      <c r="F215" s="3" t="s">
        <v>2384</v>
      </c>
      <c r="G215" s="3" t="s">
        <v>2385</v>
      </c>
      <c r="H215" s="3" t="s">
        <v>2386</v>
      </c>
      <c r="I215" s="3" t="s">
        <v>53</v>
      </c>
      <c r="J215" s="3" t="s">
        <v>54</v>
      </c>
      <c r="K215" s="3" t="s">
        <v>2387</v>
      </c>
      <c r="L215" s="3" t="s">
        <v>2388</v>
      </c>
      <c r="M215" s="3" t="s">
        <v>2389</v>
      </c>
      <c r="N215" s="3" t="s">
        <v>14</v>
      </c>
      <c r="O215" s="3" t="s">
        <v>2239</v>
      </c>
      <c r="P215" s="3" t="s">
        <v>2240</v>
      </c>
      <c r="Q215" s="3" t="s">
        <v>2390</v>
      </c>
      <c r="R215" s="3">
        <v>2</v>
      </c>
      <c r="S215" s="3" t="s">
        <v>87</v>
      </c>
      <c r="T215" s="3">
        <v>12</v>
      </c>
      <c r="U215" s="3">
        <v>15</v>
      </c>
      <c r="V215" s="3" t="s">
        <v>2391</v>
      </c>
      <c r="W215" s="3" t="s">
        <v>399</v>
      </c>
      <c r="X215" s="3" t="s">
        <v>2392</v>
      </c>
      <c r="Y215" s="3" t="s">
        <v>65</v>
      </c>
      <c r="Z215" s="3" t="s">
        <v>2244</v>
      </c>
      <c r="AA215" s="3" t="s">
        <v>2245</v>
      </c>
      <c r="AB215" s="3" t="s">
        <v>68</v>
      </c>
      <c r="AC215" s="3" t="s">
        <v>2393</v>
      </c>
      <c r="AD215" s="3" t="s">
        <v>3876</v>
      </c>
      <c r="AE215" s="3" t="s">
        <v>70</v>
      </c>
      <c r="AF215" s="3" t="s">
        <v>71</v>
      </c>
      <c r="AG215" s="3" t="s">
        <v>2394</v>
      </c>
      <c r="AH215" s="3" t="s">
        <v>2395</v>
      </c>
      <c r="AI215" s="3" t="s">
        <v>74</v>
      </c>
      <c r="AJ215" s="3" t="s">
        <v>75</v>
      </c>
      <c r="AK215" s="3" t="s">
        <v>76</v>
      </c>
      <c r="AL215" s="3"/>
      <c r="AM215" s="3">
        <v>162</v>
      </c>
      <c r="AN215" s="3" t="s">
        <v>2382</v>
      </c>
      <c r="AO215" s="3" t="s">
        <v>3613</v>
      </c>
      <c r="AP215" s="3" t="s">
        <v>3176</v>
      </c>
      <c r="AQ215" s="3" t="s">
        <v>3502</v>
      </c>
      <c r="AR215" s="3" t="s">
        <v>3614</v>
      </c>
      <c r="AS215" s="3" t="s">
        <v>3615</v>
      </c>
      <c r="AT215" s="3" t="s">
        <v>3190</v>
      </c>
      <c r="AU215" s="3" t="s">
        <v>3194</v>
      </c>
      <c r="AV215" s="3" t="s">
        <v>3587</v>
      </c>
      <c r="AW215" s="3" t="s">
        <v>3588</v>
      </c>
      <c r="AX215" s="3" t="s">
        <v>3589</v>
      </c>
      <c r="AY215" s="3" t="s">
        <v>3343</v>
      </c>
      <c r="AZ215" s="3" t="s">
        <v>3122</v>
      </c>
      <c r="BA215" s="3" t="s">
        <v>2326</v>
      </c>
      <c r="BB215" s="3" t="s">
        <v>3590</v>
      </c>
      <c r="BC215" s="3" t="s">
        <v>2340</v>
      </c>
      <c r="BD215" s="3" t="s">
        <v>3591</v>
      </c>
      <c r="BE215" s="3" t="s">
        <v>3322</v>
      </c>
      <c r="BF215" s="3" t="s">
        <v>3592</v>
      </c>
      <c r="BG215" s="3" t="s">
        <v>3593</v>
      </c>
      <c r="BH215" s="3" t="s">
        <v>3104</v>
      </c>
      <c r="BI215" s="3" t="s">
        <v>3105</v>
      </c>
      <c r="BJ215" s="3" t="s">
        <v>3106</v>
      </c>
      <c r="BK215" s="3" t="s">
        <v>3107</v>
      </c>
      <c r="BL215" s="3" t="s">
        <v>3108</v>
      </c>
      <c r="BM215" s="3" t="s">
        <v>3109</v>
      </c>
      <c r="BN215" s="3" t="s">
        <v>14</v>
      </c>
      <c r="BO215" s="3" t="s">
        <v>2382</v>
      </c>
      <c r="BQ215" s="46">
        <v>1</v>
      </c>
    </row>
    <row r="216" spans="1:69" ht="60" x14ac:dyDescent="0.25">
      <c r="A216" s="45">
        <v>163</v>
      </c>
      <c r="B216" s="3" t="s">
        <v>14</v>
      </c>
      <c r="C216" s="3" t="s">
        <v>2396</v>
      </c>
      <c r="D216" s="3" t="s">
        <v>108</v>
      </c>
      <c r="E216" s="3" t="s">
        <v>2397</v>
      </c>
      <c r="F216" s="3" t="s">
        <v>2398</v>
      </c>
      <c r="G216" s="3" t="s">
        <v>2399</v>
      </c>
      <c r="H216" s="3" t="s">
        <v>2400</v>
      </c>
      <c r="I216" s="3" t="s">
        <v>53</v>
      </c>
      <c r="J216" s="3" t="s">
        <v>54</v>
      </c>
      <c r="K216" s="3" t="s">
        <v>2401</v>
      </c>
      <c r="L216" s="3" t="s">
        <v>2402</v>
      </c>
      <c r="M216" s="3" t="s">
        <v>2403</v>
      </c>
      <c r="N216" s="3" t="s">
        <v>14</v>
      </c>
      <c r="O216" s="3" t="s">
        <v>2239</v>
      </c>
      <c r="P216" s="3" t="s">
        <v>2240</v>
      </c>
      <c r="Q216" s="3" t="s">
        <v>2404</v>
      </c>
      <c r="R216" s="3">
        <v>3</v>
      </c>
      <c r="S216" s="3" t="s">
        <v>117</v>
      </c>
      <c r="T216" s="3">
        <v>13</v>
      </c>
      <c r="U216" s="3">
        <v>17</v>
      </c>
      <c r="V216" s="3" t="s">
        <v>2405</v>
      </c>
      <c r="W216" s="3" t="s">
        <v>10</v>
      </c>
      <c r="X216" s="3" t="s">
        <v>2406</v>
      </c>
      <c r="Y216" s="3" t="s">
        <v>65</v>
      </c>
      <c r="Z216" s="3" t="s">
        <v>2244</v>
      </c>
      <c r="AA216" s="3" t="s">
        <v>2245</v>
      </c>
      <c r="AB216" s="3" t="s">
        <v>68</v>
      </c>
      <c r="AC216" s="3" t="s">
        <v>2407</v>
      </c>
      <c r="AD216" s="3" t="s">
        <v>3877</v>
      </c>
      <c r="AE216" s="3" t="s">
        <v>70</v>
      </c>
      <c r="AF216" s="3" t="s">
        <v>71</v>
      </c>
      <c r="AG216" s="3" t="s">
        <v>2408</v>
      </c>
      <c r="AH216" s="3" t="s">
        <v>2409</v>
      </c>
      <c r="AI216" s="3" t="s">
        <v>74</v>
      </c>
      <c r="AJ216" s="3" t="s">
        <v>75</v>
      </c>
      <c r="AK216" s="3" t="s">
        <v>76</v>
      </c>
      <c r="AL216" s="3"/>
      <c r="AM216" s="3">
        <v>163</v>
      </c>
      <c r="AN216" s="3" t="s">
        <v>2396</v>
      </c>
      <c r="AO216" s="3" t="s">
        <v>3340</v>
      </c>
      <c r="AP216" s="3" t="s">
        <v>3321</v>
      </c>
      <c r="AQ216" s="3" t="s">
        <v>3522</v>
      </c>
      <c r="AR216" s="3" t="s">
        <v>3163</v>
      </c>
      <c r="AS216" s="3" t="s">
        <v>3164</v>
      </c>
      <c r="AT216" s="3" t="s">
        <v>3122</v>
      </c>
      <c r="AU216" s="3"/>
      <c r="AV216" s="3" t="s">
        <v>3587</v>
      </c>
      <c r="AW216" s="3" t="s">
        <v>3588</v>
      </c>
      <c r="AX216" s="3" t="s">
        <v>3589</v>
      </c>
      <c r="AY216" s="3" t="s">
        <v>3343</v>
      </c>
      <c r="AZ216" s="3" t="s">
        <v>3122</v>
      </c>
      <c r="BA216" s="3" t="s">
        <v>2326</v>
      </c>
      <c r="BB216" s="3" t="s">
        <v>3590</v>
      </c>
      <c r="BC216" s="3" t="s">
        <v>2340</v>
      </c>
      <c r="BD216" s="3" t="s">
        <v>3591</v>
      </c>
      <c r="BE216" s="3" t="s">
        <v>3322</v>
      </c>
      <c r="BF216" s="3" t="s">
        <v>3592</v>
      </c>
      <c r="BG216" s="3" t="s">
        <v>3593</v>
      </c>
      <c r="BH216" s="3" t="s">
        <v>3104</v>
      </c>
      <c r="BI216" s="3" t="s">
        <v>3105</v>
      </c>
      <c r="BJ216" s="3" t="s">
        <v>3106</v>
      </c>
      <c r="BK216" s="3" t="s">
        <v>3107</v>
      </c>
      <c r="BL216" s="3" t="s">
        <v>3108</v>
      </c>
      <c r="BM216" s="3" t="s">
        <v>3109</v>
      </c>
      <c r="BN216" s="3" t="s">
        <v>14</v>
      </c>
      <c r="BO216" s="3" t="s">
        <v>2396</v>
      </c>
      <c r="BQ216" s="46">
        <v>1</v>
      </c>
    </row>
    <row r="217" spans="1:69" ht="60" x14ac:dyDescent="0.25">
      <c r="A217" s="45">
        <v>164</v>
      </c>
      <c r="B217" s="3" t="s">
        <v>14</v>
      </c>
      <c r="C217" s="3" t="s">
        <v>2410</v>
      </c>
      <c r="D217" s="3" t="s">
        <v>108</v>
      </c>
      <c r="E217" s="3" t="s">
        <v>2411</v>
      </c>
      <c r="F217" s="3" t="s">
        <v>2412</v>
      </c>
      <c r="G217" s="3" t="s">
        <v>2413</v>
      </c>
      <c r="H217" s="3" t="s">
        <v>2414</v>
      </c>
      <c r="I217" s="3" t="s">
        <v>53</v>
      </c>
      <c r="J217" s="3" t="s">
        <v>54</v>
      </c>
      <c r="K217" s="3" t="s">
        <v>2415</v>
      </c>
      <c r="L217" s="3" t="s">
        <v>2416</v>
      </c>
      <c r="M217" s="3" t="s">
        <v>2417</v>
      </c>
      <c r="N217" s="3" t="s">
        <v>14</v>
      </c>
      <c r="O217" s="3" t="s">
        <v>2239</v>
      </c>
      <c r="P217" s="3" t="s">
        <v>2240</v>
      </c>
      <c r="Q217" s="3" t="s">
        <v>2418</v>
      </c>
      <c r="R217" s="3">
        <v>3</v>
      </c>
      <c r="S217" s="3" t="s">
        <v>117</v>
      </c>
      <c r="T217" s="3">
        <v>13</v>
      </c>
      <c r="U217" s="3">
        <v>17</v>
      </c>
      <c r="V217" s="3" t="s">
        <v>2419</v>
      </c>
      <c r="W217" s="3" t="s">
        <v>225</v>
      </c>
      <c r="X217" s="3" t="s">
        <v>2420</v>
      </c>
      <c r="Y217" s="3" t="s">
        <v>65</v>
      </c>
      <c r="Z217" s="3" t="s">
        <v>2244</v>
      </c>
      <c r="AA217" s="3" t="s">
        <v>2245</v>
      </c>
      <c r="AB217" s="3" t="s">
        <v>68</v>
      </c>
      <c r="AC217" s="3" t="s">
        <v>2421</v>
      </c>
      <c r="AD217" s="3" t="s">
        <v>3878</v>
      </c>
      <c r="AE217" s="3" t="s">
        <v>70</v>
      </c>
      <c r="AF217" s="3" t="s">
        <v>71</v>
      </c>
      <c r="AG217" s="3" t="s">
        <v>2422</v>
      </c>
      <c r="AH217" s="3" t="s">
        <v>2423</v>
      </c>
      <c r="AI217" s="3" t="s">
        <v>74</v>
      </c>
      <c r="AJ217" s="3" t="s">
        <v>75</v>
      </c>
      <c r="AK217" s="3" t="s">
        <v>76</v>
      </c>
      <c r="AL217" s="3"/>
      <c r="AM217" s="3">
        <v>164</v>
      </c>
      <c r="AN217" s="3" t="s">
        <v>2410</v>
      </c>
      <c r="AO217" s="3" t="s">
        <v>3443</v>
      </c>
      <c r="AP217" s="3" t="s">
        <v>3342</v>
      </c>
      <c r="AQ217" s="3" t="s">
        <v>3117</v>
      </c>
      <c r="AR217" s="3" t="s">
        <v>3616</v>
      </c>
      <c r="AS217" s="3" t="s">
        <v>3122</v>
      </c>
      <c r="AT217" s="3"/>
      <c r="AU217" s="3"/>
      <c r="AV217" s="3" t="s">
        <v>3587</v>
      </c>
      <c r="AW217" s="3" t="s">
        <v>3588</v>
      </c>
      <c r="AX217" s="3" t="s">
        <v>3589</v>
      </c>
      <c r="AY217" s="3" t="s">
        <v>3343</v>
      </c>
      <c r="AZ217" s="3" t="s">
        <v>3122</v>
      </c>
      <c r="BA217" s="3" t="s">
        <v>2326</v>
      </c>
      <c r="BB217" s="3" t="s">
        <v>3590</v>
      </c>
      <c r="BC217" s="3" t="s">
        <v>2340</v>
      </c>
      <c r="BD217" s="3" t="s">
        <v>3591</v>
      </c>
      <c r="BE217" s="3" t="s">
        <v>3322</v>
      </c>
      <c r="BF217" s="3" t="s">
        <v>3592</v>
      </c>
      <c r="BG217" s="3" t="s">
        <v>3593</v>
      </c>
      <c r="BH217" s="3" t="s">
        <v>3104</v>
      </c>
      <c r="BI217" s="3" t="s">
        <v>3105</v>
      </c>
      <c r="BJ217" s="3" t="s">
        <v>3106</v>
      </c>
      <c r="BK217" s="3" t="s">
        <v>3107</v>
      </c>
      <c r="BL217" s="3" t="s">
        <v>3108</v>
      </c>
      <c r="BM217" s="3" t="s">
        <v>3109</v>
      </c>
      <c r="BN217" s="3" t="s">
        <v>14</v>
      </c>
      <c r="BO217" s="3" t="s">
        <v>2410</v>
      </c>
      <c r="BQ217" s="46">
        <v>1</v>
      </c>
    </row>
    <row r="218" spans="1:69" ht="60" x14ac:dyDescent="0.25">
      <c r="A218" s="45">
        <v>165</v>
      </c>
      <c r="B218" s="3" t="s">
        <v>14</v>
      </c>
      <c r="C218" s="3" t="s">
        <v>2424</v>
      </c>
      <c r="D218" s="3" t="s">
        <v>108</v>
      </c>
      <c r="E218" s="3" t="s">
        <v>2425</v>
      </c>
      <c r="F218" s="3" t="s">
        <v>2426</v>
      </c>
      <c r="G218" s="3" t="s">
        <v>2427</v>
      </c>
      <c r="H218" s="3" t="s">
        <v>2428</v>
      </c>
      <c r="I218" s="3" t="s">
        <v>53</v>
      </c>
      <c r="J218" s="3" t="s">
        <v>54</v>
      </c>
      <c r="K218" s="3" t="s">
        <v>2429</v>
      </c>
      <c r="L218" s="3" t="s">
        <v>2430</v>
      </c>
      <c r="M218" s="3" t="s">
        <v>2431</v>
      </c>
      <c r="N218" s="3" t="s">
        <v>14</v>
      </c>
      <c r="O218" s="3" t="s">
        <v>2239</v>
      </c>
      <c r="P218" s="3" t="s">
        <v>2240</v>
      </c>
      <c r="Q218" s="3" t="s">
        <v>2432</v>
      </c>
      <c r="R218" s="3">
        <v>3</v>
      </c>
      <c r="S218" s="3" t="s">
        <v>117</v>
      </c>
      <c r="T218" s="3">
        <v>13</v>
      </c>
      <c r="U218" s="3">
        <v>17</v>
      </c>
      <c r="V218" s="3" t="s">
        <v>2433</v>
      </c>
      <c r="W218" s="3" t="s">
        <v>13</v>
      </c>
      <c r="X218" s="3" t="s">
        <v>2434</v>
      </c>
      <c r="Y218" s="3" t="s">
        <v>65</v>
      </c>
      <c r="Z218" s="3" t="s">
        <v>2244</v>
      </c>
      <c r="AA218" s="3" t="s">
        <v>2245</v>
      </c>
      <c r="AB218" s="3" t="s">
        <v>68</v>
      </c>
      <c r="AC218" s="3" t="s">
        <v>2435</v>
      </c>
      <c r="AD218" s="3" t="s">
        <v>3879</v>
      </c>
      <c r="AE218" s="3" t="s">
        <v>70</v>
      </c>
      <c r="AF218" s="3" t="s">
        <v>71</v>
      </c>
      <c r="AG218" s="3" t="s">
        <v>2436</v>
      </c>
      <c r="AH218" s="3" t="s">
        <v>2437</v>
      </c>
      <c r="AI218" s="3" t="s">
        <v>74</v>
      </c>
      <c r="AJ218" s="3" t="s">
        <v>75</v>
      </c>
      <c r="AK218" s="3" t="s">
        <v>76</v>
      </c>
      <c r="AL218" s="3"/>
      <c r="AM218" s="3">
        <v>165</v>
      </c>
      <c r="AN218" s="3" t="s">
        <v>2424</v>
      </c>
      <c r="AO218" s="3" t="s">
        <v>3545</v>
      </c>
      <c r="AP218" s="3" t="s">
        <v>3489</v>
      </c>
      <c r="AQ218" s="3" t="s">
        <v>3524</v>
      </c>
      <c r="AR218" s="3" t="s">
        <v>3529</v>
      </c>
      <c r="AS218" s="3" t="s">
        <v>3141</v>
      </c>
      <c r="AT218" s="3" t="s">
        <v>3142</v>
      </c>
      <c r="AU218" s="3" t="s">
        <v>3122</v>
      </c>
      <c r="AV218" s="3" t="s">
        <v>3587</v>
      </c>
      <c r="AW218" s="3" t="s">
        <v>3588</v>
      </c>
      <c r="AX218" s="3" t="s">
        <v>3589</v>
      </c>
      <c r="AY218" s="3" t="s">
        <v>3343</v>
      </c>
      <c r="AZ218" s="3" t="s">
        <v>3122</v>
      </c>
      <c r="BA218" s="3" t="s">
        <v>2326</v>
      </c>
      <c r="BB218" s="3" t="s">
        <v>3590</v>
      </c>
      <c r="BC218" s="3" t="s">
        <v>2340</v>
      </c>
      <c r="BD218" s="3" t="s">
        <v>3591</v>
      </c>
      <c r="BE218" s="3" t="s">
        <v>3322</v>
      </c>
      <c r="BF218" s="3" t="s">
        <v>3592</v>
      </c>
      <c r="BG218" s="3" t="s">
        <v>3593</v>
      </c>
      <c r="BH218" s="3" t="s">
        <v>3104</v>
      </c>
      <c r="BI218" s="3" t="s">
        <v>3105</v>
      </c>
      <c r="BJ218" s="3" t="s">
        <v>3106</v>
      </c>
      <c r="BK218" s="3" t="s">
        <v>3107</v>
      </c>
      <c r="BL218" s="3" t="s">
        <v>3108</v>
      </c>
      <c r="BM218" s="3" t="s">
        <v>3109</v>
      </c>
      <c r="BN218" s="3" t="s">
        <v>14</v>
      </c>
      <c r="BO218" s="3" t="s">
        <v>2424</v>
      </c>
      <c r="BQ218" s="46">
        <v>1</v>
      </c>
    </row>
    <row r="219" spans="1:69" ht="60" x14ac:dyDescent="0.25">
      <c r="A219" s="45">
        <v>166</v>
      </c>
      <c r="B219" s="3" t="s">
        <v>14</v>
      </c>
      <c r="C219" s="3" t="s">
        <v>2438</v>
      </c>
      <c r="D219" s="3" t="s">
        <v>168</v>
      </c>
      <c r="E219" s="3" t="s">
        <v>2439</v>
      </c>
      <c r="F219" s="3" t="s">
        <v>2440</v>
      </c>
      <c r="G219" s="3" t="s">
        <v>2441</v>
      </c>
      <c r="H219" s="3" t="s">
        <v>2442</v>
      </c>
      <c r="I219" s="3" t="s">
        <v>53</v>
      </c>
      <c r="J219" s="3" t="s">
        <v>54</v>
      </c>
      <c r="K219" s="3" t="s">
        <v>2443</v>
      </c>
      <c r="L219" s="3" t="s">
        <v>2444</v>
      </c>
      <c r="M219" s="3" t="s">
        <v>2445</v>
      </c>
      <c r="N219" s="3" t="s">
        <v>14</v>
      </c>
      <c r="O219" s="3" t="s">
        <v>2239</v>
      </c>
      <c r="P219" s="3" t="s">
        <v>2240</v>
      </c>
      <c r="Q219" s="3" t="s">
        <v>2446</v>
      </c>
      <c r="R219" s="3">
        <v>3</v>
      </c>
      <c r="S219" s="3" t="s">
        <v>117</v>
      </c>
      <c r="T219" s="3">
        <v>14</v>
      </c>
      <c r="U219" s="3">
        <v>17</v>
      </c>
      <c r="V219" s="3" t="s">
        <v>2447</v>
      </c>
      <c r="W219" s="3" t="s">
        <v>2448</v>
      </c>
      <c r="X219" s="3" t="s">
        <v>2449</v>
      </c>
      <c r="Y219" s="3" t="s">
        <v>65</v>
      </c>
      <c r="Z219" s="3" t="s">
        <v>2244</v>
      </c>
      <c r="AA219" s="3" t="s">
        <v>2245</v>
      </c>
      <c r="AB219" s="3" t="s">
        <v>68</v>
      </c>
      <c r="AC219" s="3" t="s">
        <v>2450</v>
      </c>
      <c r="AD219" s="3" t="s">
        <v>3880</v>
      </c>
      <c r="AE219" s="3" t="s">
        <v>70</v>
      </c>
      <c r="AF219" s="3" t="s">
        <v>71</v>
      </c>
      <c r="AG219" s="3" t="s">
        <v>2451</v>
      </c>
      <c r="AH219" s="3" t="s">
        <v>2452</v>
      </c>
      <c r="AI219" s="3" t="s">
        <v>74</v>
      </c>
      <c r="AJ219" s="3" t="s">
        <v>75</v>
      </c>
      <c r="AK219" s="3" t="s">
        <v>76</v>
      </c>
      <c r="AL219" s="3"/>
      <c r="AM219" s="3">
        <v>166</v>
      </c>
      <c r="AN219" s="3" t="s">
        <v>2438</v>
      </c>
      <c r="AO219" s="3" t="s">
        <v>3617</v>
      </c>
      <c r="AP219" s="3" t="s">
        <v>3167</v>
      </c>
      <c r="AQ219" s="3" t="s">
        <v>3168</v>
      </c>
      <c r="AR219" s="3" t="s">
        <v>3166</v>
      </c>
      <c r="AS219" s="3" t="s">
        <v>3618</v>
      </c>
      <c r="AT219" s="3" t="s">
        <v>3122</v>
      </c>
      <c r="AU219" s="3" t="s">
        <v>3619</v>
      </c>
      <c r="AV219" s="3" t="s">
        <v>3587</v>
      </c>
      <c r="AW219" s="3" t="s">
        <v>3588</v>
      </c>
      <c r="AX219" s="3" t="s">
        <v>3589</v>
      </c>
      <c r="AY219" s="3" t="s">
        <v>3343</v>
      </c>
      <c r="AZ219" s="3" t="s">
        <v>3122</v>
      </c>
      <c r="BA219" s="3" t="s">
        <v>2326</v>
      </c>
      <c r="BB219" s="3" t="s">
        <v>3590</v>
      </c>
      <c r="BC219" s="3" t="s">
        <v>2340</v>
      </c>
      <c r="BD219" s="3" t="s">
        <v>3591</v>
      </c>
      <c r="BE219" s="3" t="s">
        <v>3322</v>
      </c>
      <c r="BF219" s="3" t="s">
        <v>3592</v>
      </c>
      <c r="BG219" s="3" t="s">
        <v>3593</v>
      </c>
      <c r="BH219" s="3" t="s">
        <v>3104</v>
      </c>
      <c r="BI219" s="3" t="s">
        <v>3105</v>
      </c>
      <c r="BJ219" s="3" t="s">
        <v>3106</v>
      </c>
      <c r="BK219" s="3" t="s">
        <v>3107</v>
      </c>
      <c r="BL219" s="3" t="s">
        <v>3108</v>
      </c>
      <c r="BM219" s="3" t="s">
        <v>3109</v>
      </c>
      <c r="BN219" s="3" t="s">
        <v>14</v>
      </c>
      <c r="BO219" s="3" t="s">
        <v>2438</v>
      </c>
      <c r="BQ219" s="46">
        <v>1</v>
      </c>
    </row>
    <row r="220" spans="1:69" ht="60" x14ac:dyDescent="0.25">
      <c r="A220" s="45">
        <v>167</v>
      </c>
      <c r="B220" s="3" t="s">
        <v>14</v>
      </c>
      <c r="C220" s="3" t="s">
        <v>2453</v>
      </c>
      <c r="D220" s="3" t="s">
        <v>199</v>
      </c>
      <c r="E220" s="3" t="s">
        <v>2454</v>
      </c>
      <c r="F220" s="3" t="s">
        <v>2455</v>
      </c>
      <c r="G220" s="3" t="s">
        <v>2456</v>
      </c>
      <c r="H220" s="3" t="s">
        <v>2457</v>
      </c>
      <c r="I220" s="3" t="s">
        <v>53</v>
      </c>
      <c r="J220" s="3" t="s">
        <v>54</v>
      </c>
      <c r="K220" s="3" t="s">
        <v>2458</v>
      </c>
      <c r="L220" s="3" t="s">
        <v>2459</v>
      </c>
      <c r="M220" s="3" t="s">
        <v>2460</v>
      </c>
      <c r="N220" s="3" t="s">
        <v>14</v>
      </c>
      <c r="O220" s="3" t="s">
        <v>2239</v>
      </c>
      <c r="P220" s="3" t="s">
        <v>2240</v>
      </c>
      <c r="Q220" s="3" t="s">
        <v>2461</v>
      </c>
      <c r="R220" s="3">
        <v>4</v>
      </c>
      <c r="S220" s="3" t="s">
        <v>208</v>
      </c>
      <c r="T220" s="3">
        <v>15</v>
      </c>
      <c r="U220" s="3">
        <v>18</v>
      </c>
      <c r="V220" s="3" t="s">
        <v>2462</v>
      </c>
      <c r="W220" s="3" t="s">
        <v>2463</v>
      </c>
      <c r="X220" s="3" t="s">
        <v>2464</v>
      </c>
      <c r="Y220" s="3" t="s">
        <v>65</v>
      </c>
      <c r="Z220" s="3" t="s">
        <v>2244</v>
      </c>
      <c r="AA220" s="3" t="s">
        <v>2245</v>
      </c>
      <c r="AB220" s="3" t="s">
        <v>68</v>
      </c>
      <c r="AC220" s="3" t="s">
        <v>2465</v>
      </c>
      <c r="AD220" s="3" t="s">
        <v>3881</v>
      </c>
      <c r="AE220" s="3" t="s">
        <v>70</v>
      </c>
      <c r="AF220" s="3" t="s">
        <v>71</v>
      </c>
      <c r="AG220" s="3" t="s">
        <v>2466</v>
      </c>
      <c r="AH220" s="3" t="s">
        <v>2467</v>
      </c>
      <c r="AI220" s="3" t="s">
        <v>74</v>
      </c>
      <c r="AJ220" s="3" t="s">
        <v>75</v>
      </c>
      <c r="AK220" s="3" t="s">
        <v>76</v>
      </c>
      <c r="AL220" s="3"/>
      <c r="AM220" s="3">
        <v>167</v>
      </c>
      <c r="AN220" s="3" t="s">
        <v>2453</v>
      </c>
      <c r="AO220" s="3" t="s">
        <v>3620</v>
      </c>
      <c r="AP220" s="3" t="s">
        <v>3621</v>
      </c>
      <c r="AQ220" s="3" t="s">
        <v>3622</v>
      </c>
      <c r="AR220" s="3" t="s">
        <v>3623</v>
      </c>
      <c r="AS220" s="3" t="s">
        <v>3624</v>
      </c>
      <c r="AT220" s="3" t="s">
        <v>3615</v>
      </c>
      <c r="AU220" s="3"/>
      <c r="AV220" s="3" t="s">
        <v>3587</v>
      </c>
      <c r="AW220" s="3" t="s">
        <v>3588</v>
      </c>
      <c r="AX220" s="3" t="s">
        <v>3589</v>
      </c>
      <c r="AY220" s="3" t="s">
        <v>3343</v>
      </c>
      <c r="AZ220" s="3" t="s">
        <v>3122</v>
      </c>
      <c r="BA220" s="3" t="s">
        <v>2326</v>
      </c>
      <c r="BB220" s="3" t="s">
        <v>3590</v>
      </c>
      <c r="BC220" s="3" t="s">
        <v>2340</v>
      </c>
      <c r="BD220" s="3" t="s">
        <v>3591</v>
      </c>
      <c r="BE220" s="3" t="s">
        <v>3322</v>
      </c>
      <c r="BF220" s="3" t="s">
        <v>3592</v>
      </c>
      <c r="BG220" s="3" t="s">
        <v>3593</v>
      </c>
      <c r="BH220" s="3" t="s">
        <v>3104</v>
      </c>
      <c r="BI220" s="3" t="s">
        <v>3105</v>
      </c>
      <c r="BJ220" s="3" t="s">
        <v>3106</v>
      </c>
      <c r="BK220" s="3" t="s">
        <v>3107</v>
      </c>
      <c r="BL220" s="3" t="s">
        <v>3108</v>
      </c>
      <c r="BM220" s="3" t="s">
        <v>3109</v>
      </c>
      <c r="BN220" s="3" t="s">
        <v>14</v>
      </c>
      <c r="BO220" s="3" t="s">
        <v>2453</v>
      </c>
      <c r="BQ220" s="46">
        <v>1</v>
      </c>
    </row>
    <row r="221" spans="1:69" ht="60" x14ac:dyDescent="0.25">
      <c r="A221" s="45">
        <v>168</v>
      </c>
      <c r="B221" s="3" t="s">
        <v>14</v>
      </c>
      <c r="C221" s="3" t="s">
        <v>2468</v>
      </c>
      <c r="D221" s="3" t="s">
        <v>199</v>
      </c>
      <c r="E221" s="3" t="s">
        <v>2469</v>
      </c>
      <c r="F221" s="3" t="s">
        <v>2470</v>
      </c>
      <c r="G221" s="3" t="s">
        <v>2471</v>
      </c>
      <c r="H221" s="3" t="s">
        <v>2472</v>
      </c>
      <c r="I221" s="3" t="s">
        <v>53</v>
      </c>
      <c r="J221" s="3" t="s">
        <v>54</v>
      </c>
      <c r="K221" s="3" t="s">
        <v>2473</v>
      </c>
      <c r="L221" s="3" t="s">
        <v>2474</v>
      </c>
      <c r="M221" s="3" t="s">
        <v>2475</v>
      </c>
      <c r="N221" s="3" t="s">
        <v>14</v>
      </c>
      <c r="O221" s="3" t="s">
        <v>2239</v>
      </c>
      <c r="P221" s="3" t="s">
        <v>2240</v>
      </c>
      <c r="Q221" s="3" t="s">
        <v>2476</v>
      </c>
      <c r="R221" s="3">
        <v>4</v>
      </c>
      <c r="S221" s="3" t="s">
        <v>208</v>
      </c>
      <c r="T221" s="3">
        <v>15</v>
      </c>
      <c r="U221" s="3">
        <v>18</v>
      </c>
      <c r="V221" s="3" t="s">
        <v>2477</v>
      </c>
      <c r="W221" s="3" t="s">
        <v>119</v>
      </c>
      <c r="X221" s="3" t="s">
        <v>2478</v>
      </c>
      <c r="Y221" s="3" t="s">
        <v>65</v>
      </c>
      <c r="Z221" s="3" t="s">
        <v>2244</v>
      </c>
      <c r="AA221" s="3" t="s">
        <v>2245</v>
      </c>
      <c r="AB221" s="3" t="s">
        <v>68</v>
      </c>
      <c r="AC221" s="3" t="s">
        <v>2479</v>
      </c>
      <c r="AD221" s="3" t="s">
        <v>3882</v>
      </c>
      <c r="AE221" s="3" t="s">
        <v>70</v>
      </c>
      <c r="AF221" s="3" t="s">
        <v>71</v>
      </c>
      <c r="AG221" s="3" t="s">
        <v>2480</v>
      </c>
      <c r="AH221" s="3" t="s">
        <v>2481</v>
      </c>
      <c r="AI221" s="3" t="s">
        <v>74</v>
      </c>
      <c r="AJ221" s="3" t="s">
        <v>75</v>
      </c>
      <c r="AK221" s="3" t="s">
        <v>76</v>
      </c>
      <c r="AL221" s="3"/>
      <c r="AM221" s="3">
        <v>168</v>
      </c>
      <c r="AN221" s="3" t="s">
        <v>2468</v>
      </c>
      <c r="AO221" s="3" t="s">
        <v>3625</v>
      </c>
      <c r="AP221" s="3" t="s">
        <v>3233</v>
      </c>
      <c r="AQ221" s="3" t="s">
        <v>3234</v>
      </c>
      <c r="AR221" s="3" t="s">
        <v>3626</v>
      </c>
      <c r="AS221" s="3" t="s">
        <v>3236</v>
      </c>
      <c r="AT221" s="3" t="s">
        <v>3237</v>
      </c>
      <c r="AU221" s="3" t="s">
        <v>3238</v>
      </c>
      <c r="AV221" s="3" t="s">
        <v>3587</v>
      </c>
      <c r="AW221" s="3" t="s">
        <v>3588</v>
      </c>
      <c r="AX221" s="3" t="s">
        <v>3589</v>
      </c>
      <c r="AY221" s="3" t="s">
        <v>3343</v>
      </c>
      <c r="AZ221" s="3" t="s">
        <v>3122</v>
      </c>
      <c r="BA221" s="3" t="s">
        <v>2326</v>
      </c>
      <c r="BB221" s="3" t="s">
        <v>3590</v>
      </c>
      <c r="BC221" s="3" t="s">
        <v>2340</v>
      </c>
      <c r="BD221" s="3" t="s">
        <v>3591</v>
      </c>
      <c r="BE221" s="3" t="s">
        <v>3322</v>
      </c>
      <c r="BF221" s="3" t="s">
        <v>3592</v>
      </c>
      <c r="BG221" s="3" t="s">
        <v>3593</v>
      </c>
      <c r="BH221" s="3" t="s">
        <v>3104</v>
      </c>
      <c r="BI221" s="3" t="s">
        <v>3105</v>
      </c>
      <c r="BJ221" s="3" t="s">
        <v>3106</v>
      </c>
      <c r="BK221" s="3" t="s">
        <v>3107</v>
      </c>
      <c r="BL221" s="3" t="s">
        <v>3108</v>
      </c>
      <c r="BM221" s="3" t="s">
        <v>3109</v>
      </c>
      <c r="BN221" s="3" t="s">
        <v>14</v>
      </c>
      <c r="BO221" s="3" t="s">
        <v>2468</v>
      </c>
      <c r="BQ221" s="46">
        <v>1</v>
      </c>
    </row>
    <row r="222" spans="1:69" ht="60" x14ac:dyDescent="0.25">
      <c r="A222" s="45">
        <v>169</v>
      </c>
      <c r="B222" s="3" t="s">
        <v>14</v>
      </c>
      <c r="C222" s="3" t="s">
        <v>2482</v>
      </c>
      <c r="D222" s="3" t="s">
        <v>199</v>
      </c>
      <c r="E222" s="3" t="s">
        <v>2483</v>
      </c>
      <c r="F222" s="3" t="s">
        <v>2484</v>
      </c>
      <c r="G222" s="3" t="s">
        <v>2485</v>
      </c>
      <c r="H222" s="3" t="s">
        <v>2486</v>
      </c>
      <c r="I222" s="3" t="s">
        <v>53</v>
      </c>
      <c r="J222" s="3" t="s">
        <v>54</v>
      </c>
      <c r="K222" s="3" t="s">
        <v>2487</v>
      </c>
      <c r="L222" s="3" t="s">
        <v>2488</v>
      </c>
      <c r="M222" s="3" t="s">
        <v>2489</v>
      </c>
      <c r="N222" s="3" t="s">
        <v>14</v>
      </c>
      <c r="O222" s="3" t="s">
        <v>2239</v>
      </c>
      <c r="P222" s="3" t="s">
        <v>2240</v>
      </c>
      <c r="Q222" s="3" t="s">
        <v>2490</v>
      </c>
      <c r="R222" s="3">
        <v>4</v>
      </c>
      <c r="S222" s="3" t="s">
        <v>208</v>
      </c>
      <c r="T222" s="3">
        <v>15</v>
      </c>
      <c r="U222" s="3">
        <v>18</v>
      </c>
      <c r="V222" s="3" t="s">
        <v>2491</v>
      </c>
      <c r="W222" s="3" t="s">
        <v>442</v>
      </c>
      <c r="X222" s="3" t="s">
        <v>2492</v>
      </c>
      <c r="Y222" s="3" t="s">
        <v>65</v>
      </c>
      <c r="Z222" s="3" t="s">
        <v>2244</v>
      </c>
      <c r="AA222" s="3" t="s">
        <v>2245</v>
      </c>
      <c r="AB222" s="3" t="s">
        <v>68</v>
      </c>
      <c r="AC222" s="3" t="s">
        <v>2493</v>
      </c>
      <c r="AD222" s="3" t="s">
        <v>3883</v>
      </c>
      <c r="AE222" s="3" t="s">
        <v>70</v>
      </c>
      <c r="AF222" s="3" t="s">
        <v>71</v>
      </c>
      <c r="AG222" s="3" t="s">
        <v>2494</v>
      </c>
      <c r="AH222" s="3" t="s">
        <v>2495</v>
      </c>
      <c r="AI222" s="3" t="s">
        <v>74</v>
      </c>
      <c r="AJ222" s="3" t="s">
        <v>75</v>
      </c>
      <c r="AK222" s="3" t="s">
        <v>76</v>
      </c>
      <c r="AL222" s="3"/>
      <c r="AM222" s="3">
        <v>169</v>
      </c>
      <c r="AN222" s="3" t="s">
        <v>2482</v>
      </c>
      <c r="AO222" s="3" t="s">
        <v>3102</v>
      </c>
      <c r="AP222" s="3" t="s">
        <v>3134</v>
      </c>
      <c r="AQ222" s="3" t="s">
        <v>3228</v>
      </c>
      <c r="AR222" s="3" t="s">
        <v>3200</v>
      </c>
      <c r="AS222" s="3" t="s">
        <v>3627</v>
      </c>
      <c r="AT222" s="3" t="s">
        <v>3628</v>
      </c>
      <c r="AU222" s="3"/>
      <c r="AV222" s="3" t="s">
        <v>3587</v>
      </c>
      <c r="AW222" s="3" t="s">
        <v>3588</v>
      </c>
      <c r="AX222" s="3" t="s">
        <v>3589</v>
      </c>
      <c r="AY222" s="3" t="s">
        <v>3343</v>
      </c>
      <c r="AZ222" s="3" t="s">
        <v>3122</v>
      </c>
      <c r="BA222" s="3" t="s">
        <v>2326</v>
      </c>
      <c r="BB222" s="3" t="s">
        <v>3590</v>
      </c>
      <c r="BC222" s="3" t="s">
        <v>2340</v>
      </c>
      <c r="BD222" s="3" t="s">
        <v>3591</v>
      </c>
      <c r="BE222" s="3" t="s">
        <v>3322</v>
      </c>
      <c r="BF222" s="3" t="s">
        <v>3592</v>
      </c>
      <c r="BG222" s="3" t="s">
        <v>3593</v>
      </c>
      <c r="BH222" s="3" t="s">
        <v>3104</v>
      </c>
      <c r="BI222" s="3" t="s">
        <v>3105</v>
      </c>
      <c r="BJ222" s="3" t="s">
        <v>3106</v>
      </c>
      <c r="BK222" s="3" t="s">
        <v>3107</v>
      </c>
      <c r="BL222" s="3" t="s">
        <v>3108</v>
      </c>
      <c r="BM222" s="3" t="s">
        <v>3109</v>
      </c>
      <c r="BN222" s="3" t="s">
        <v>14</v>
      </c>
      <c r="BO222" s="3" t="s">
        <v>2482</v>
      </c>
      <c r="BQ222" s="46">
        <v>1</v>
      </c>
    </row>
    <row r="223" spans="1:69" ht="60" x14ac:dyDescent="0.25">
      <c r="A223" s="45">
        <v>170</v>
      </c>
      <c r="B223" s="3" t="s">
        <v>14</v>
      </c>
      <c r="C223" s="3" t="s">
        <v>2496</v>
      </c>
      <c r="D223" s="3" t="s">
        <v>78</v>
      </c>
      <c r="E223" s="3" t="s">
        <v>2497</v>
      </c>
      <c r="F223" s="3" t="s">
        <v>2498</v>
      </c>
      <c r="G223" s="3" t="s">
        <v>2499</v>
      </c>
      <c r="H223" s="3" t="s">
        <v>2500</v>
      </c>
      <c r="I223" s="3" t="s">
        <v>53</v>
      </c>
      <c r="J223" s="3" t="s">
        <v>54</v>
      </c>
      <c r="K223" s="3" t="s">
        <v>2501</v>
      </c>
      <c r="L223" s="3" t="s">
        <v>2502</v>
      </c>
      <c r="M223" s="3" t="s">
        <v>2503</v>
      </c>
      <c r="N223" s="3" t="s">
        <v>14</v>
      </c>
      <c r="O223" s="3" t="s">
        <v>2239</v>
      </c>
      <c r="P223" s="3" t="s">
        <v>2240</v>
      </c>
      <c r="Q223" s="3" t="s">
        <v>2504</v>
      </c>
      <c r="R223" s="3">
        <v>2</v>
      </c>
      <c r="S223" s="3" t="s">
        <v>87</v>
      </c>
      <c r="T223" s="3">
        <v>12</v>
      </c>
      <c r="U223" s="3">
        <v>15</v>
      </c>
      <c r="V223" s="3" t="s">
        <v>2505</v>
      </c>
      <c r="W223" s="3" t="s">
        <v>178</v>
      </c>
      <c r="X223" s="3" t="s">
        <v>2506</v>
      </c>
      <c r="Y223" s="3" t="s">
        <v>65</v>
      </c>
      <c r="Z223" s="3" t="s">
        <v>2244</v>
      </c>
      <c r="AA223" s="3" t="s">
        <v>2245</v>
      </c>
      <c r="AB223" s="3" t="s">
        <v>68</v>
      </c>
      <c r="AC223" s="3" t="s">
        <v>2507</v>
      </c>
      <c r="AD223" s="3" t="s">
        <v>3884</v>
      </c>
      <c r="AE223" s="3" t="s">
        <v>70</v>
      </c>
      <c r="AF223" s="3" t="s">
        <v>71</v>
      </c>
      <c r="AG223" s="3" t="s">
        <v>2508</v>
      </c>
      <c r="AH223" s="3" t="s">
        <v>2509</v>
      </c>
      <c r="AI223" s="3" t="s">
        <v>74</v>
      </c>
      <c r="AJ223" s="3" t="s">
        <v>75</v>
      </c>
      <c r="AK223" s="3" t="s">
        <v>76</v>
      </c>
      <c r="AL223" s="3"/>
      <c r="AM223" s="3">
        <v>170</v>
      </c>
      <c r="AN223" s="3" t="s">
        <v>2496</v>
      </c>
      <c r="AO223" s="3" t="s">
        <v>3629</v>
      </c>
      <c r="AP223" s="3" t="s">
        <v>3193</v>
      </c>
      <c r="AQ223" s="3" t="s">
        <v>3320</v>
      </c>
      <c r="AR223" s="3" t="s">
        <v>3630</v>
      </c>
      <c r="AS223" s="3" t="s">
        <v>3610</v>
      </c>
      <c r="AT223" s="3" t="s">
        <v>3611</v>
      </c>
      <c r="AU223" s="3" t="s">
        <v>3111</v>
      </c>
      <c r="AV223" s="3" t="s">
        <v>3587</v>
      </c>
      <c r="AW223" s="3" t="s">
        <v>3588</v>
      </c>
      <c r="AX223" s="3" t="s">
        <v>3589</v>
      </c>
      <c r="AY223" s="3" t="s">
        <v>3343</v>
      </c>
      <c r="AZ223" s="3" t="s">
        <v>3122</v>
      </c>
      <c r="BA223" s="3" t="s">
        <v>2326</v>
      </c>
      <c r="BB223" s="3" t="s">
        <v>3590</v>
      </c>
      <c r="BC223" s="3" t="s">
        <v>2340</v>
      </c>
      <c r="BD223" s="3" t="s">
        <v>3591</v>
      </c>
      <c r="BE223" s="3" t="s">
        <v>3322</v>
      </c>
      <c r="BF223" s="3" t="s">
        <v>3592</v>
      </c>
      <c r="BG223" s="3" t="s">
        <v>3593</v>
      </c>
      <c r="BH223" s="3" t="s">
        <v>3104</v>
      </c>
      <c r="BI223" s="3" t="s">
        <v>3105</v>
      </c>
      <c r="BJ223" s="3" t="s">
        <v>3106</v>
      </c>
      <c r="BK223" s="3" t="s">
        <v>3107</v>
      </c>
      <c r="BL223" s="3" t="s">
        <v>3108</v>
      </c>
      <c r="BM223" s="3" t="s">
        <v>3109</v>
      </c>
      <c r="BN223" s="3" t="s">
        <v>14</v>
      </c>
      <c r="BO223" s="3" t="s">
        <v>2496</v>
      </c>
      <c r="BQ223" s="46">
        <v>1</v>
      </c>
    </row>
    <row r="224" spans="1:69" ht="60" x14ac:dyDescent="0.25">
      <c r="A224" s="45">
        <v>171</v>
      </c>
      <c r="B224" s="3" t="s">
        <v>14</v>
      </c>
      <c r="C224" s="3" t="s">
        <v>2510</v>
      </c>
      <c r="D224" s="3" t="s">
        <v>108</v>
      </c>
      <c r="E224" s="3" t="s">
        <v>2511</v>
      </c>
      <c r="F224" s="3" t="s">
        <v>2512</v>
      </c>
      <c r="G224" s="3" t="s">
        <v>2513</v>
      </c>
      <c r="H224" s="3" t="s">
        <v>2514</v>
      </c>
      <c r="I224" s="3" t="s">
        <v>53</v>
      </c>
      <c r="J224" s="3" t="s">
        <v>54</v>
      </c>
      <c r="K224" s="3" t="s">
        <v>2515</v>
      </c>
      <c r="L224" s="3" t="s">
        <v>2516</v>
      </c>
      <c r="M224" s="3" t="s">
        <v>2517</v>
      </c>
      <c r="N224" s="3" t="s">
        <v>14</v>
      </c>
      <c r="O224" s="3" t="s">
        <v>2239</v>
      </c>
      <c r="P224" s="3" t="s">
        <v>2240</v>
      </c>
      <c r="Q224" s="3" t="s">
        <v>2518</v>
      </c>
      <c r="R224" s="3">
        <v>3</v>
      </c>
      <c r="S224" s="3" t="s">
        <v>117</v>
      </c>
      <c r="T224" s="3">
        <v>13</v>
      </c>
      <c r="U224" s="3">
        <v>17</v>
      </c>
      <c r="V224" s="3" t="s">
        <v>2519</v>
      </c>
      <c r="W224" s="3" t="s">
        <v>2463</v>
      </c>
      <c r="X224" s="3" t="s">
        <v>2520</v>
      </c>
      <c r="Y224" s="3" t="s">
        <v>65</v>
      </c>
      <c r="Z224" s="3" t="s">
        <v>2244</v>
      </c>
      <c r="AA224" s="3" t="s">
        <v>2245</v>
      </c>
      <c r="AB224" s="3" t="s">
        <v>68</v>
      </c>
      <c r="AC224" s="3" t="s">
        <v>2521</v>
      </c>
      <c r="AD224" s="3" t="s">
        <v>3885</v>
      </c>
      <c r="AE224" s="3" t="s">
        <v>70</v>
      </c>
      <c r="AF224" s="3" t="s">
        <v>71</v>
      </c>
      <c r="AG224" s="3" t="s">
        <v>2522</v>
      </c>
      <c r="AH224" s="3" t="s">
        <v>2523</v>
      </c>
      <c r="AI224" s="3" t="s">
        <v>74</v>
      </c>
      <c r="AJ224" s="3" t="s">
        <v>75</v>
      </c>
      <c r="AK224" s="3" t="s">
        <v>76</v>
      </c>
      <c r="AL224" s="3"/>
      <c r="AM224" s="3">
        <v>171</v>
      </c>
      <c r="AN224" s="3" t="s">
        <v>2510</v>
      </c>
      <c r="AO224" s="3" t="s">
        <v>3589</v>
      </c>
      <c r="AP224" s="3" t="s">
        <v>3143</v>
      </c>
      <c r="AQ224" s="3" t="s">
        <v>3144</v>
      </c>
      <c r="AR224" s="3" t="s">
        <v>3146</v>
      </c>
      <c r="AS224" s="3" t="s">
        <v>3147</v>
      </c>
      <c r="AT224" s="3" t="s">
        <v>2249</v>
      </c>
      <c r="AU224" s="3" t="s">
        <v>3631</v>
      </c>
      <c r="AV224" s="3" t="s">
        <v>3587</v>
      </c>
      <c r="AW224" s="3" t="s">
        <v>3588</v>
      </c>
      <c r="AX224" s="3" t="s">
        <v>3589</v>
      </c>
      <c r="AY224" s="3" t="s">
        <v>3343</v>
      </c>
      <c r="AZ224" s="3" t="s">
        <v>3122</v>
      </c>
      <c r="BA224" s="3" t="s">
        <v>2326</v>
      </c>
      <c r="BB224" s="3" t="s">
        <v>3590</v>
      </c>
      <c r="BC224" s="3" t="s">
        <v>2340</v>
      </c>
      <c r="BD224" s="3" t="s">
        <v>3591</v>
      </c>
      <c r="BE224" s="3" t="s">
        <v>3322</v>
      </c>
      <c r="BF224" s="3" t="s">
        <v>3592</v>
      </c>
      <c r="BG224" s="3" t="s">
        <v>3593</v>
      </c>
      <c r="BH224" s="3" t="s">
        <v>3104</v>
      </c>
      <c r="BI224" s="3" t="s">
        <v>3105</v>
      </c>
      <c r="BJ224" s="3" t="s">
        <v>3106</v>
      </c>
      <c r="BK224" s="3" t="s">
        <v>3107</v>
      </c>
      <c r="BL224" s="3" t="s">
        <v>3108</v>
      </c>
      <c r="BM224" s="3" t="s">
        <v>3109</v>
      </c>
      <c r="BN224" s="3" t="s">
        <v>14</v>
      </c>
      <c r="BO224" s="3" t="s">
        <v>2510</v>
      </c>
      <c r="BQ224" s="46">
        <v>1</v>
      </c>
    </row>
    <row r="225" spans="1:69" ht="60" x14ac:dyDescent="0.25">
      <c r="A225" s="45">
        <v>172</v>
      </c>
      <c r="B225" s="3" t="s">
        <v>14</v>
      </c>
      <c r="C225" s="3" t="s">
        <v>2524</v>
      </c>
      <c r="D225" s="3" t="s">
        <v>168</v>
      </c>
      <c r="E225" s="3" t="s">
        <v>2525</v>
      </c>
      <c r="F225" s="3" t="s">
        <v>2526</v>
      </c>
      <c r="G225" s="3" t="s">
        <v>2527</v>
      </c>
      <c r="H225" s="3" t="s">
        <v>2528</v>
      </c>
      <c r="I225" s="3" t="s">
        <v>53</v>
      </c>
      <c r="J225" s="3" t="s">
        <v>54</v>
      </c>
      <c r="K225" s="3" t="s">
        <v>2529</v>
      </c>
      <c r="L225" s="3" t="s">
        <v>2530</v>
      </c>
      <c r="M225" s="3" t="s">
        <v>2531</v>
      </c>
      <c r="N225" s="3" t="s">
        <v>14</v>
      </c>
      <c r="O225" s="3" t="s">
        <v>2239</v>
      </c>
      <c r="P225" s="3" t="s">
        <v>2240</v>
      </c>
      <c r="Q225" s="3" t="s">
        <v>2532</v>
      </c>
      <c r="R225" s="3">
        <v>3</v>
      </c>
      <c r="S225" s="3" t="s">
        <v>117</v>
      </c>
      <c r="T225" s="3">
        <v>14</v>
      </c>
      <c r="U225" s="3">
        <v>17</v>
      </c>
      <c r="V225" s="3" t="s">
        <v>2533</v>
      </c>
      <c r="W225" s="3" t="s">
        <v>2293</v>
      </c>
      <c r="X225" s="3" t="s">
        <v>2534</v>
      </c>
      <c r="Y225" s="3" t="s">
        <v>65</v>
      </c>
      <c r="Z225" s="3" t="s">
        <v>2244</v>
      </c>
      <c r="AA225" s="3" t="s">
        <v>2245</v>
      </c>
      <c r="AB225" s="3" t="s">
        <v>68</v>
      </c>
      <c r="AC225" s="3" t="s">
        <v>2535</v>
      </c>
      <c r="AD225" s="3" t="s">
        <v>3886</v>
      </c>
      <c r="AE225" s="3" t="s">
        <v>70</v>
      </c>
      <c r="AF225" s="3" t="s">
        <v>71</v>
      </c>
      <c r="AG225" s="3" t="s">
        <v>2536</v>
      </c>
      <c r="AH225" s="3" t="s">
        <v>2537</v>
      </c>
      <c r="AI225" s="3" t="s">
        <v>74</v>
      </c>
      <c r="AJ225" s="3" t="s">
        <v>75</v>
      </c>
      <c r="AK225" s="3" t="s">
        <v>76</v>
      </c>
      <c r="AL225" s="3"/>
      <c r="AM225" s="3">
        <v>172</v>
      </c>
      <c r="AN225" s="3" t="s">
        <v>2524</v>
      </c>
      <c r="AO225" s="3" t="s">
        <v>3632</v>
      </c>
      <c r="AP225" s="3" t="s">
        <v>3633</v>
      </c>
      <c r="AQ225" s="3" t="s">
        <v>3522</v>
      </c>
      <c r="AR225" s="3" t="s">
        <v>1536</v>
      </c>
      <c r="AS225" s="3"/>
      <c r="AT225" s="3"/>
      <c r="AU225" s="3"/>
      <c r="AV225" s="3" t="s">
        <v>3587</v>
      </c>
      <c r="AW225" s="3" t="s">
        <v>3588</v>
      </c>
      <c r="AX225" s="3" t="s">
        <v>3589</v>
      </c>
      <c r="AY225" s="3" t="s">
        <v>3343</v>
      </c>
      <c r="AZ225" s="3" t="s">
        <v>3122</v>
      </c>
      <c r="BA225" s="3" t="s">
        <v>2326</v>
      </c>
      <c r="BB225" s="3" t="s">
        <v>3590</v>
      </c>
      <c r="BC225" s="3" t="s">
        <v>2340</v>
      </c>
      <c r="BD225" s="3" t="s">
        <v>3591</v>
      </c>
      <c r="BE225" s="3" t="s">
        <v>3322</v>
      </c>
      <c r="BF225" s="3" t="s">
        <v>3592</v>
      </c>
      <c r="BG225" s="3" t="s">
        <v>3593</v>
      </c>
      <c r="BH225" s="3" t="s">
        <v>3104</v>
      </c>
      <c r="BI225" s="3" t="s">
        <v>3105</v>
      </c>
      <c r="BJ225" s="3" t="s">
        <v>3106</v>
      </c>
      <c r="BK225" s="3" t="s">
        <v>3107</v>
      </c>
      <c r="BL225" s="3" t="s">
        <v>3108</v>
      </c>
      <c r="BM225" s="3" t="s">
        <v>3109</v>
      </c>
      <c r="BN225" s="3" t="s">
        <v>14</v>
      </c>
      <c r="BO225" s="3" t="s">
        <v>2524</v>
      </c>
      <c r="BQ225" s="46">
        <v>1</v>
      </c>
    </row>
    <row r="226" spans="1:69" ht="60" x14ac:dyDescent="0.25">
      <c r="A226" s="45">
        <v>173</v>
      </c>
      <c r="B226" s="3" t="s">
        <v>14</v>
      </c>
      <c r="C226" s="3" t="s">
        <v>2538</v>
      </c>
      <c r="D226" s="3" t="s">
        <v>78</v>
      </c>
      <c r="E226" s="3" t="s">
        <v>2539</v>
      </c>
      <c r="F226" s="3" t="s">
        <v>2540</v>
      </c>
      <c r="G226" s="3" t="s">
        <v>2541</v>
      </c>
      <c r="H226" s="3" t="s">
        <v>2542</v>
      </c>
      <c r="I226" s="3" t="s">
        <v>53</v>
      </c>
      <c r="J226" s="3" t="s">
        <v>54</v>
      </c>
      <c r="K226" s="3" t="s">
        <v>2543</v>
      </c>
      <c r="L226" s="3" t="s">
        <v>2544</v>
      </c>
      <c r="M226" s="3" t="s">
        <v>2545</v>
      </c>
      <c r="N226" s="3" t="s">
        <v>14</v>
      </c>
      <c r="O226" s="3" t="s">
        <v>2239</v>
      </c>
      <c r="P226" s="3" t="s">
        <v>2240</v>
      </c>
      <c r="Q226" s="3" t="s">
        <v>2546</v>
      </c>
      <c r="R226" s="3">
        <v>2</v>
      </c>
      <c r="S226" s="3" t="s">
        <v>87</v>
      </c>
      <c r="T226" s="3">
        <v>12</v>
      </c>
      <c r="U226" s="3">
        <v>15</v>
      </c>
      <c r="V226" s="3" t="s">
        <v>2547</v>
      </c>
      <c r="W226" s="3" t="s">
        <v>341</v>
      </c>
      <c r="X226" s="3" t="s">
        <v>2548</v>
      </c>
      <c r="Y226" s="3" t="s">
        <v>65</v>
      </c>
      <c r="Z226" s="3" t="s">
        <v>2244</v>
      </c>
      <c r="AA226" s="3" t="s">
        <v>2245</v>
      </c>
      <c r="AB226" s="3" t="s">
        <v>68</v>
      </c>
      <c r="AC226" s="3" t="s">
        <v>2549</v>
      </c>
      <c r="AD226" s="3" t="s">
        <v>3887</v>
      </c>
      <c r="AE226" s="3" t="s">
        <v>70</v>
      </c>
      <c r="AF226" s="3" t="s">
        <v>71</v>
      </c>
      <c r="AG226" s="3" t="s">
        <v>2550</v>
      </c>
      <c r="AH226" s="3" t="s">
        <v>2551</v>
      </c>
      <c r="AI226" s="3" t="s">
        <v>74</v>
      </c>
      <c r="AJ226" s="3" t="s">
        <v>75</v>
      </c>
      <c r="AK226" s="3" t="s">
        <v>76</v>
      </c>
      <c r="AL226" s="3"/>
      <c r="AM226" s="3">
        <v>173</v>
      </c>
      <c r="AN226" s="3" t="s">
        <v>2538</v>
      </c>
      <c r="AO226" s="3" t="s">
        <v>3634</v>
      </c>
      <c r="AP226" s="3" t="s">
        <v>3635</v>
      </c>
      <c r="AQ226" s="3" t="s">
        <v>3204</v>
      </c>
      <c r="AR226" s="3" t="s">
        <v>3205</v>
      </c>
      <c r="AS226" s="3" t="s">
        <v>3607</v>
      </c>
      <c r="AT226" s="3" t="s">
        <v>3123</v>
      </c>
      <c r="AU226" s="3"/>
      <c r="AV226" s="3" t="s">
        <v>3587</v>
      </c>
      <c r="AW226" s="3" t="s">
        <v>3588</v>
      </c>
      <c r="AX226" s="3" t="s">
        <v>3589</v>
      </c>
      <c r="AY226" s="3" t="s">
        <v>3343</v>
      </c>
      <c r="AZ226" s="3" t="s">
        <v>3122</v>
      </c>
      <c r="BA226" s="3" t="s">
        <v>2326</v>
      </c>
      <c r="BB226" s="3" t="s">
        <v>3590</v>
      </c>
      <c r="BC226" s="3" t="s">
        <v>2340</v>
      </c>
      <c r="BD226" s="3" t="s">
        <v>3591</v>
      </c>
      <c r="BE226" s="3" t="s">
        <v>3322</v>
      </c>
      <c r="BF226" s="3" t="s">
        <v>3592</v>
      </c>
      <c r="BG226" s="3" t="s">
        <v>3593</v>
      </c>
      <c r="BH226" s="3" t="s">
        <v>3104</v>
      </c>
      <c r="BI226" s="3" t="s">
        <v>3105</v>
      </c>
      <c r="BJ226" s="3" t="s">
        <v>3106</v>
      </c>
      <c r="BK226" s="3" t="s">
        <v>3107</v>
      </c>
      <c r="BL226" s="3" t="s">
        <v>3108</v>
      </c>
      <c r="BM226" s="3" t="s">
        <v>3109</v>
      </c>
      <c r="BN226" s="3" t="s">
        <v>14</v>
      </c>
      <c r="BO226" s="3" t="s">
        <v>2538</v>
      </c>
      <c r="BQ226" s="46">
        <v>1</v>
      </c>
    </row>
    <row r="227" spans="1:69" ht="60" x14ac:dyDescent="0.25">
      <c r="A227" s="45">
        <v>174</v>
      </c>
      <c r="B227" s="3" t="s">
        <v>14</v>
      </c>
      <c r="C227" s="3" t="s">
        <v>2552</v>
      </c>
      <c r="D227" s="3" t="s">
        <v>108</v>
      </c>
      <c r="E227" s="3" t="s">
        <v>2553</v>
      </c>
      <c r="F227" s="3" t="s">
        <v>2554</v>
      </c>
      <c r="G227" s="3" t="s">
        <v>2555</v>
      </c>
      <c r="H227" s="3" t="s">
        <v>2556</v>
      </c>
      <c r="I227" s="3" t="s">
        <v>53</v>
      </c>
      <c r="J227" s="3" t="s">
        <v>54</v>
      </c>
      <c r="K227" s="3" t="s">
        <v>2557</v>
      </c>
      <c r="L227" s="3" t="s">
        <v>2558</v>
      </c>
      <c r="M227" s="3" t="s">
        <v>2559</v>
      </c>
      <c r="N227" s="3" t="s">
        <v>14</v>
      </c>
      <c r="O227" s="3" t="s">
        <v>2239</v>
      </c>
      <c r="P227" s="3" t="s">
        <v>2240</v>
      </c>
      <c r="Q227" s="3" t="s">
        <v>2560</v>
      </c>
      <c r="R227" s="3">
        <v>3</v>
      </c>
      <c r="S227" s="3" t="s">
        <v>117</v>
      </c>
      <c r="T227" s="3">
        <v>13</v>
      </c>
      <c r="U227" s="3">
        <v>17</v>
      </c>
      <c r="V227" s="3" t="s">
        <v>2561</v>
      </c>
      <c r="W227" s="3" t="s">
        <v>119</v>
      </c>
      <c r="X227" s="3" t="s">
        <v>2562</v>
      </c>
      <c r="Y227" s="3" t="s">
        <v>65</v>
      </c>
      <c r="Z227" s="3" t="s">
        <v>2244</v>
      </c>
      <c r="AA227" s="3" t="s">
        <v>2245</v>
      </c>
      <c r="AB227" s="3" t="s">
        <v>68</v>
      </c>
      <c r="AC227" s="3" t="s">
        <v>2563</v>
      </c>
      <c r="AD227" s="3" t="s">
        <v>3888</v>
      </c>
      <c r="AE227" s="3" t="s">
        <v>70</v>
      </c>
      <c r="AF227" s="3" t="s">
        <v>71</v>
      </c>
      <c r="AG227" s="3" t="s">
        <v>2564</v>
      </c>
      <c r="AH227" s="3" t="s">
        <v>2565</v>
      </c>
      <c r="AI227" s="3" t="s">
        <v>74</v>
      </c>
      <c r="AJ227" s="3" t="s">
        <v>75</v>
      </c>
      <c r="AK227" s="3" t="s">
        <v>76</v>
      </c>
      <c r="AL227" s="3"/>
      <c r="AM227" s="3">
        <v>174</v>
      </c>
      <c r="AN227" s="3" t="s">
        <v>2552</v>
      </c>
      <c r="AO227" s="3" t="s">
        <v>3636</v>
      </c>
      <c r="AP227" s="3" t="s">
        <v>3590</v>
      </c>
      <c r="AQ227" s="3" t="s">
        <v>3637</v>
      </c>
      <c r="AR227" s="3" t="s">
        <v>3638</v>
      </c>
      <c r="AS227" s="3" t="s">
        <v>3639</v>
      </c>
      <c r="AT227" s="3" t="s">
        <v>3123</v>
      </c>
      <c r="AU227" s="3"/>
      <c r="AV227" s="3" t="s">
        <v>3587</v>
      </c>
      <c r="AW227" s="3" t="s">
        <v>3588</v>
      </c>
      <c r="AX227" s="3" t="s">
        <v>3589</v>
      </c>
      <c r="AY227" s="3" t="s">
        <v>3343</v>
      </c>
      <c r="AZ227" s="3" t="s">
        <v>3122</v>
      </c>
      <c r="BA227" s="3" t="s">
        <v>2326</v>
      </c>
      <c r="BB227" s="3" t="s">
        <v>3590</v>
      </c>
      <c r="BC227" s="3" t="s">
        <v>2340</v>
      </c>
      <c r="BD227" s="3" t="s">
        <v>3591</v>
      </c>
      <c r="BE227" s="3" t="s">
        <v>3322</v>
      </c>
      <c r="BF227" s="3" t="s">
        <v>3592</v>
      </c>
      <c r="BG227" s="3" t="s">
        <v>3593</v>
      </c>
      <c r="BH227" s="3" t="s">
        <v>3104</v>
      </c>
      <c r="BI227" s="3" t="s">
        <v>3105</v>
      </c>
      <c r="BJ227" s="3" t="s">
        <v>3106</v>
      </c>
      <c r="BK227" s="3" t="s">
        <v>3107</v>
      </c>
      <c r="BL227" s="3" t="s">
        <v>3108</v>
      </c>
      <c r="BM227" s="3" t="s">
        <v>3109</v>
      </c>
      <c r="BN227" s="3" t="s">
        <v>14</v>
      </c>
      <c r="BO227" s="3" t="s">
        <v>2552</v>
      </c>
      <c r="BQ227" s="46">
        <v>1</v>
      </c>
    </row>
    <row r="228" spans="1:69" ht="60" x14ac:dyDescent="0.25">
      <c r="A228" s="45">
        <v>175</v>
      </c>
      <c r="B228" s="3" t="s">
        <v>14</v>
      </c>
      <c r="C228" s="3" t="s">
        <v>2566</v>
      </c>
      <c r="D228" s="3" t="s">
        <v>199</v>
      </c>
      <c r="E228" s="3" t="s">
        <v>2567</v>
      </c>
      <c r="F228" s="3" t="s">
        <v>2568</v>
      </c>
      <c r="G228" s="3" t="s">
        <v>2569</v>
      </c>
      <c r="H228" s="3" t="s">
        <v>2570</v>
      </c>
      <c r="I228" s="3" t="s">
        <v>53</v>
      </c>
      <c r="J228" s="3" t="s">
        <v>54</v>
      </c>
      <c r="K228" s="3" t="s">
        <v>2571</v>
      </c>
      <c r="L228" s="3" t="s">
        <v>2572</v>
      </c>
      <c r="M228" s="3" t="s">
        <v>2573</v>
      </c>
      <c r="N228" s="3" t="s">
        <v>14</v>
      </c>
      <c r="O228" s="3" t="s">
        <v>2239</v>
      </c>
      <c r="P228" s="3" t="s">
        <v>2240</v>
      </c>
      <c r="Q228" s="3" t="s">
        <v>2574</v>
      </c>
      <c r="R228" s="3">
        <v>4</v>
      </c>
      <c r="S228" s="3" t="s">
        <v>208</v>
      </c>
      <c r="T228" s="3">
        <v>15</v>
      </c>
      <c r="U228" s="3">
        <v>18</v>
      </c>
      <c r="V228" s="3" t="s">
        <v>2575</v>
      </c>
      <c r="W228" s="3" t="s">
        <v>119</v>
      </c>
      <c r="X228" s="3" t="s">
        <v>2576</v>
      </c>
      <c r="Y228" s="3" t="s">
        <v>65</v>
      </c>
      <c r="Z228" s="3" t="s">
        <v>2244</v>
      </c>
      <c r="AA228" s="3" t="s">
        <v>2245</v>
      </c>
      <c r="AB228" s="3" t="s">
        <v>68</v>
      </c>
      <c r="AC228" s="3" t="s">
        <v>2577</v>
      </c>
      <c r="AD228" s="3" t="s">
        <v>3889</v>
      </c>
      <c r="AE228" s="3" t="s">
        <v>70</v>
      </c>
      <c r="AF228" s="3" t="s">
        <v>71</v>
      </c>
      <c r="AG228" s="3" t="s">
        <v>2578</v>
      </c>
      <c r="AH228" s="3" t="s">
        <v>2579</v>
      </c>
      <c r="AI228" s="3" t="s">
        <v>74</v>
      </c>
      <c r="AJ228" s="3" t="s">
        <v>75</v>
      </c>
      <c r="AK228" s="3" t="s">
        <v>76</v>
      </c>
      <c r="AL228" s="3"/>
      <c r="AM228" s="3">
        <v>175</v>
      </c>
      <c r="AN228" s="3" t="s">
        <v>2566</v>
      </c>
      <c r="AO228" s="3" t="s">
        <v>3639</v>
      </c>
      <c r="AP228" s="3" t="s">
        <v>3640</v>
      </c>
      <c r="AQ228" s="3" t="s">
        <v>3641</v>
      </c>
      <c r="AR228" s="3" t="s">
        <v>3642</v>
      </c>
      <c r="AS228" s="3" t="s">
        <v>3643</v>
      </c>
      <c r="AT228" s="3"/>
      <c r="AU228" s="3"/>
      <c r="AV228" s="3" t="s">
        <v>3587</v>
      </c>
      <c r="AW228" s="3" t="s">
        <v>3588</v>
      </c>
      <c r="AX228" s="3" t="s">
        <v>3589</v>
      </c>
      <c r="AY228" s="3" t="s">
        <v>3343</v>
      </c>
      <c r="AZ228" s="3" t="s">
        <v>3122</v>
      </c>
      <c r="BA228" s="3" t="s">
        <v>2326</v>
      </c>
      <c r="BB228" s="3" t="s">
        <v>3590</v>
      </c>
      <c r="BC228" s="3" t="s">
        <v>2340</v>
      </c>
      <c r="BD228" s="3" t="s">
        <v>3591</v>
      </c>
      <c r="BE228" s="3" t="s">
        <v>3322</v>
      </c>
      <c r="BF228" s="3" t="s">
        <v>3592</v>
      </c>
      <c r="BG228" s="3" t="s">
        <v>3593</v>
      </c>
      <c r="BH228" s="3" t="s">
        <v>3104</v>
      </c>
      <c r="BI228" s="3" t="s">
        <v>3105</v>
      </c>
      <c r="BJ228" s="3" t="s">
        <v>3106</v>
      </c>
      <c r="BK228" s="3" t="s">
        <v>3107</v>
      </c>
      <c r="BL228" s="3" t="s">
        <v>3108</v>
      </c>
      <c r="BM228" s="3" t="s">
        <v>3109</v>
      </c>
      <c r="BN228" s="3" t="s">
        <v>14</v>
      </c>
      <c r="BO228" s="3" t="s">
        <v>2566</v>
      </c>
      <c r="BQ228" s="46">
        <v>1</v>
      </c>
    </row>
    <row r="229" spans="1:69" ht="60" x14ac:dyDescent="0.25">
      <c r="A229" s="45">
        <v>176</v>
      </c>
      <c r="B229" s="3" t="s">
        <v>14</v>
      </c>
      <c r="C229" s="3" t="s">
        <v>2580</v>
      </c>
      <c r="D229" s="3" t="s">
        <v>78</v>
      </c>
      <c r="E229" s="3" t="s">
        <v>2581</v>
      </c>
      <c r="F229" s="3" t="s">
        <v>2582</v>
      </c>
      <c r="G229" s="3" t="s">
        <v>2583</v>
      </c>
      <c r="H229" s="3" t="s">
        <v>2584</v>
      </c>
      <c r="I229" s="3" t="s">
        <v>53</v>
      </c>
      <c r="J229" s="3" t="s">
        <v>54</v>
      </c>
      <c r="K229" s="3" t="s">
        <v>2585</v>
      </c>
      <c r="L229" s="3" t="s">
        <v>2586</v>
      </c>
      <c r="M229" s="3" t="s">
        <v>2587</v>
      </c>
      <c r="N229" s="3" t="s">
        <v>14</v>
      </c>
      <c r="O229" s="3" t="s">
        <v>2239</v>
      </c>
      <c r="P229" s="3" t="s">
        <v>2240</v>
      </c>
      <c r="Q229" s="3" t="s">
        <v>2588</v>
      </c>
      <c r="R229" s="3">
        <v>2</v>
      </c>
      <c r="S229" s="3" t="s">
        <v>87</v>
      </c>
      <c r="T229" s="3">
        <v>12</v>
      </c>
      <c r="U229" s="3">
        <v>15</v>
      </c>
      <c r="V229" s="3" t="s">
        <v>2589</v>
      </c>
      <c r="W229" s="3" t="s">
        <v>193</v>
      </c>
      <c r="X229" s="3" t="s">
        <v>2590</v>
      </c>
      <c r="Y229" s="3" t="s">
        <v>65</v>
      </c>
      <c r="Z229" s="3" t="s">
        <v>2244</v>
      </c>
      <c r="AA229" s="3" t="s">
        <v>2245</v>
      </c>
      <c r="AB229" s="3" t="s">
        <v>68</v>
      </c>
      <c r="AC229" s="3" t="s">
        <v>2591</v>
      </c>
      <c r="AD229" s="3" t="s">
        <v>3890</v>
      </c>
      <c r="AE229" s="3" t="s">
        <v>70</v>
      </c>
      <c r="AF229" s="3" t="s">
        <v>71</v>
      </c>
      <c r="AG229" s="3" t="s">
        <v>2592</v>
      </c>
      <c r="AH229" s="3" t="s">
        <v>2593</v>
      </c>
      <c r="AI229" s="3" t="s">
        <v>74</v>
      </c>
      <c r="AJ229" s="3" t="s">
        <v>75</v>
      </c>
      <c r="AK229" s="3" t="s">
        <v>76</v>
      </c>
      <c r="AL229" s="3"/>
      <c r="AM229" s="3">
        <v>176</v>
      </c>
      <c r="AN229" s="3" t="s">
        <v>2580</v>
      </c>
      <c r="AO229" s="3" t="s">
        <v>3110</v>
      </c>
      <c r="AP229" s="3" t="s">
        <v>3644</v>
      </c>
      <c r="AQ229" s="3" t="s">
        <v>3141</v>
      </c>
      <c r="AR229" s="3" t="s">
        <v>3142</v>
      </c>
      <c r="AS229" s="3" t="s">
        <v>3194</v>
      </c>
      <c r="AT229" s="3"/>
      <c r="AU229" s="3"/>
      <c r="AV229" s="3" t="s">
        <v>3587</v>
      </c>
      <c r="AW229" s="3" t="s">
        <v>3588</v>
      </c>
      <c r="AX229" s="3" t="s">
        <v>3589</v>
      </c>
      <c r="AY229" s="3" t="s">
        <v>3343</v>
      </c>
      <c r="AZ229" s="3" t="s">
        <v>3122</v>
      </c>
      <c r="BA229" s="3" t="s">
        <v>2326</v>
      </c>
      <c r="BB229" s="3" t="s">
        <v>3590</v>
      </c>
      <c r="BC229" s="3" t="s">
        <v>2340</v>
      </c>
      <c r="BD229" s="3" t="s">
        <v>3591</v>
      </c>
      <c r="BE229" s="3" t="s">
        <v>3322</v>
      </c>
      <c r="BF229" s="3" t="s">
        <v>3592</v>
      </c>
      <c r="BG229" s="3" t="s">
        <v>3593</v>
      </c>
      <c r="BH229" s="3" t="s">
        <v>3104</v>
      </c>
      <c r="BI229" s="3" t="s">
        <v>3105</v>
      </c>
      <c r="BJ229" s="3" t="s">
        <v>3106</v>
      </c>
      <c r="BK229" s="3" t="s">
        <v>3107</v>
      </c>
      <c r="BL229" s="3" t="s">
        <v>3108</v>
      </c>
      <c r="BM229" s="3" t="s">
        <v>3109</v>
      </c>
      <c r="BN229" s="3" t="s">
        <v>14</v>
      </c>
      <c r="BO229" s="3" t="s">
        <v>2580</v>
      </c>
      <c r="BQ229" s="46">
        <v>1</v>
      </c>
    </row>
    <row r="230" spans="1:69" ht="60" x14ac:dyDescent="0.25">
      <c r="A230" s="45">
        <v>177</v>
      </c>
      <c r="B230" s="3" t="s">
        <v>14</v>
      </c>
      <c r="C230" s="3" t="s">
        <v>2594</v>
      </c>
      <c r="D230" s="3" t="s">
        <v>78</v>
      </c>
      <c r="E230" s="3" t="s">
        <v>2595</v>
      </c>
      <c r="F230" s="3" t="s">
        <v>2596</v>
      </c>
      <c r="G230" s="3" t="s">
        <v>2597</v>
      </c>
      <c r="H230" s="3" t="s">
        <v>2598</v>
      </c>
      <c r="I230" s="3" t="s">
        <v>53</v>
      </c>
      <c r="J230" s="3" t="s">
        <v>54</v>
      </c>
      <c r="K230" s="3" t="s">
        <v>2599</v>
      </c>
      <c r="L230" s="3" t="s">
        <v>2600</v>
      </c>
      <c r="M230" s="3" t="s">
        <v>2601</v>
      </c>
      <c r="N230" s="3" t="s">
        <v>14</v>
      </c>
      <c r="O230" s="3" t="s">
        <v>2239</v>
      </c>
      <c r="P230" s="3" t="s">
        <v>2240</v>
      </c>
      <c r="Q230" s="3" t="s">
        <v>2602</v>
      </c>
      <c r="R230" s="3">
        <v>2</v>
      </c>
      <c r="S230" s="3" t="s">
        <v>87</v>
      </c>
      <c r="T230" s="3">
        <v>12</v>
      </c>
      <c r="U230" s="3">
        <v>15</v>
      </c>
      <c r="V230" s="3" t="s">
        <v>2603</v>
      </c>
      <c r="W230" s="3" t="s">
        <v>399</v>
      </c>
      <c r="X230" s="3" t="s">
        <v>2604</v>
      </c>
      <c r="Y230" s="3" t="s">
        <v>65</v>
      </c>
      <c r="Z230" s="3" t="s">
        <v>2244</v>
      </c>
      <c r="AA230" s="3" t="s">
        <v>2245</v>
      </c>
      <c r="AB230" s="3" t="s">
        <v>68</v>
      </c>
      <c r="AC230" s="3" t="s">
        <v>2605</v>
      </c>
      <c r="AD230" s="3" t="s">
        <v>3891</v>
      </c>
      <c r="AE230" s="3" t="s">
        <v>70</v>
      </c>
      <c r="AF230" s="3" t="s">
        <v>71</v>
      </c>
      <c r="AG230" s="3" t="s">
        <v>2606</v>
      </c>
      <c r="AH230" s="3" t="s">
        <v>2607</v>
      </c>
      <c r="AI230" s="3" t="s">
        <v>74</v>
      </c>
      <c r="AJ230" s="3" t="s">
        <v>75</v>
      </c>
      <c r="AK230" s="3" t="s">
        <v>76</v>
      </c>
      <c r="AL230" s="3"/>
      <c r="AM230" s="3">
        <v>177</v>
      </c>
      <c r="AN230" s="3" t="s">
        <v>2594</v>
      </c>
      <c r="AO230" s="3" t="s">
        <v>1805</v>
      </c>
      <c r="AP230" s="3" t="s">
        <v>3645</v>
      </c>
      <c r="AQ230" s="3" t="s">
        <v>3209</v>
      </c>
      <c r="AR230" s="3" t="s">
        <v>3143</v>
      </c>
      <c r="AS230" s="3" t="s">
        <v>3144</v>
      </c>
      <c r="AT230" s="3" t="s">
        <v>3190</v>
      </c>
      <c r="AU230" s="3" t="s">
        <v>3523</v>
      </c>
      <c r="AV230" s="3" t="s">
        <v>3587</v>
      </c>
      <c r="AW230" s="3" t="s">
        <v>3588</v>
      </c>
      <c r="AX230" s="3" t="s">
        <v>3589</v>
      </c>
      <c r="AY230" s="3" t="s">
        <v>3343</v>
      </c>
      <c r="AZ230" s="3" t="s">
        <v>3122</v>
      </c>
      <c r="BA230" s="3" t="s">
        <v>2326</v>
      </c>
      <c r="BB230" s="3" t="s">
        <v>3590</v>
      </c>
      <c r="BC230" s="3" t="s">
        <v>2340</v>
      </c>
      <c r="BD230" s="3" t="s">
        <v>3591</v>
      </c>
      <c r="BE230" s="3" t="s">
        <v>3322</v>
      </c>
      <c r="BF230" s="3" t="s">
        <v>3592</v>
      </c>
      <c r="BG230" s="3" t="s">
        <v>3593</v>
      </c>
      <c r="BH230" s="3" t="s">
        <v>3104</v>
      </c>
      <c r="BI230" s="3" t="s">
        <v>3105</v>
      </c>
      <c r="BJ230" s="3" t="s">
        <v>3106</v>
      </c>
      <c r="BK230" s="3" t="s">
        <v>3107</v>
      </c>
      <c r="BL230" s="3" t="s">
        <v>3108</v>
      </c>
      <c r="BM230" s="3" t="s">
        <v>3109</v>
      </c>
      <c r="BN230" s="3" t="s">
        <v>14</v>
      </c>
      <c r="BO230" s="3" t="s">
        <v>2594</v>
      </c>
      <c r="BQ230" s="46">
        <v>1</v>
      </c>
    </row>
    <row r="231" spans="1:69" ht="60" x14ac:dyDescent="0.25">
      <c r="A231" s="45">
        <v>178</v>
      </c>
      <c r="B231" s="3" t="s">
        <v>14</v>
      </c>
      <c r="C231" s="3" t="s">
        <v>2608</v>
      </c>
      <c r="D231" s="3" t="s">
        <v>108</v>
      </c>
      <c r="E231" s="3" t="s">
        <v>2609</v>
      </c>
      <c r="F231" s="3" t="s">
        <v>2610</v>
      </c>
      <c r="G231" s="3" t="s">
        <v>2611</v>
      </c>
      <c r="H231" s="3" t="s">
        <v>2612</v>
      </c>
      <c r="I231" s="3" t="s">
        <v>53</v>
      </c>
      <c r="J231" s="3" t="s">
        <v>54</v>
      </c>
      <c r="K231" s="3" t="s">
        <v>2613</v>
      </c>
      <c r="L231" s="3" t="s">
        <v>2614</v>
      </c>
      <c r="M231" s="3" t="s">
        <v>2615</v>
      </c>
      <c r="N231" s="3" t="s">
        <v>14</v>
      </c>
      <c r="O231" s="3" t="s">
        <v>2239</v>
      </c>
      <c r="P231" s="3" t="s">
        <v>2240</v>
      </c>
      <c r="Q231" s="3" t="s">
        <v>2616</v>
      </c>
      <c r="R231" s="3">
        <v>3</v>
      </c>
      <c r="S231" s="3" t="s">
        <v>117</v>
      </c>
      <c r="T231" s="3">
        <v>13</v>
      </c>
      <c r="U231" s="3">
        <v>17</v>
      </c>
      <c r="V231" s="3" t="s">
        <v>2617</v>
      </c>
      <c r="W231" s="3" t="s">
        <v>399</v>
      </c>
      <c r="X231" s="3" t="s">
        <v>2618</v>
      </c>
      <c r="Y231" s="3" t="s">
        <v>65</v>
      </c>
      <c r="Z231" s="3" t="s">
        <v>2244</v>
      </c>
      <c r="AA231" s="3" t="s">
        <v>2245</v>
      </c>
      <c r="AB231" s="3" t="s">
        <v>68</v>
      </c>
      <c r="AC231" s="3" t="s">
        <v>2619</v>
      </c>
      <c r="AD231" s="3" t="s">
        <v>3892</v>
      </c>
      <c r="AE231" s="3" t="s">
        <v>70</v>
      </c>
      <c r="AF231" s="3" t="s">
        <v>71</v>
      </c>
      <c r="AG231" s="3" t="s">
        <v>2620</v>
      </c>
      <c r="AH231" s="3" t="s">
        <v>2621</v>
      </c>
      <c r="AI231" s="3" t="s">
        <v>74</v>
      </c>
      <c r="AJ231" s="3" t="s">
        <v>75</v>
      </c>
      <c r="AK231" s="3" t="s">
        <v>76</v>
      </c>
      <c r="AL231" s="3"/>
      <c r="AM231" s="3">
        <v>178</v>
      </c>
      <c r="AN231" s="3" t="s">
        <v>2608</v>
      </c>
      <c r="AO231" s="3" t="s">
        <v>3646</v>
      </c>
      <c r="AP231" s="3" t="s">
        <v>3637</v>
      </c>
      <c r="AQ231" s="3" t="s">
        <v>3638</v>
      </c>
      <c r="AR231" s="3" t="s">
        <v>3122</v>
      </c>
      <c r="AS231" s="3" t="s">
        <v>3614</v>
      </c>
      <c r="AT231" s="3" t="s">
        <v>3615</v>
      </c>
      <c r="AU231" s="3" t="s">
        <v>3210</v>
      </c>
      <c r="AV231" s="3" t="s">
        <v>3587</v>
      </c>
      <c r="AW231" s="3" t="s">
        <v>3588</v>
      </c>
      <c r="AX231" s="3" t="s">
        <v>3589</v>
      </c>
      <c r="AY231" s="3" t="s">
        <v>3343</v>
      </c>
      <c r="AZ231" s="3" t="s">
        <v>3122</v>
      </c>
      <c r="BA231" s="3" t="s">
        <v>2326</v>
      </c>
      <c r="BB231" s="3" t="s">
        <v>3590</v>
      </c>
      <c r="BC231" s="3" t="s">
        <v>2340</v>
      </c>
      <c r="BD231" s="3" t="s">
        <v>3591</v>
      </c>
      <c r="BE231" s="3" t="s">
        <v>3322</v>
      </c>
      <c r="BF231" s="3" t="s">
        <v>3592</v>
      </c>
      <c r="BG231" s="3" t="s">
        <v>3593</v>
      </c>
      <c r="BH231" s="3" t="s">
        <v>3104</v>
      </c>
      <c r="BI231" s="3" t="s">
        <v>3105</v>
      </c>
      <c r="BJ231" s="3" t="s">
        <v>3106</v>
      </c>
      <c r="BK231" s="3" t="s">
        <v>3107</v>
      </c>
      <c r="BL231" s="3" t="s">
        <v>3108</v>
      </c>
      <c r="BM231" s="3" t="s">
        <v>3109</v>
      </c>
      <c r="BN231" s="3" t="s">
        <v>14</v>
      </c>
      <c r="BO231" s="3" t="s">
        <v>2608</v>
      </c>
      <c r="BQ231" s="46">
        <v>1</v>
      </c>
    </row>
    <row r="232" spans="1:69" ht="60" x14ac:dyDescent="0.25">
      <c r="A232" s="45">
        <v>179</v>
      </c>
      <c r="B232" s="3" t="s">
        <v>14</v>
      </c>
      <c r="C232" s="3" t="s">
        <v>2622</v>
      </c>
      <c r="D232" s="3" t="s">
        <v>199</v>
      </c>
      <c r="E232" s="3" t="s">
        <v>2623</v>
      </c>
      <c r="F232" s="3" t="s">
        <v>2624</v>
      </c>
      <c r="G232" s="3" t="s">
        <v>2625</v>
      </c>
      <c r="H232" s="3" t="s">
        <v>2626</v>
      </c>
      <c r="I232" s="3" t="s">
        <v>53</v>
      </c>
      <c r="J232" s="3" t="s">
        <v>54</v>
      </c>
      <c r="K232" s="3" t="s">
        <v>2627</v>
      </c>
      <c r="L232" s="3" t="s">
        <v>2628</v>
      </c>
      <c r="M232" s="3" t="s">
        <v>2629</v>
      </c>
      <c r="N232" s="3" t="s">
        <v>14</v>
      </c>
      <c r="O232" s="3" t="s">
        <v>2239</v>
      </c>
      <c r="P232" s="3" t="s">
        <v>2240</v>
      </c>
      <c r="Q232" s="3" t="s">
        <v>2630</v>
      </c>
      <c r="R232" s="3">
        <v>4</v>
      </c>
      <c r="S232" s="3" t="s">
        <v>208</v>
      </c>
      <c r="T232" s="3">
        <v>15</v>
      </c>
      <c r="U232" s="3">
        <v>18</v>
      </c>
      <c r="V232" s="3" t="s">
        <v>2631</v>
      </c>
      <c r="W232" s="3" t="s">
        <v>442</v>
      </c>
      <c r="X232" s="3" t="s">
        <v>2632</v>
      </c>
      <c r="Y232" s="3" t="s">
        <v>65</v>
      </c>
      <c r="Z232" s="3" t="s">
        <v>2244</v>
      </c>
      <c r="AA232" s="3" t="s">
        <v>2245</v>
      </c>
      <c r="AB232" s="3" t="s">
        <v>68</v>
      </c>
      <c r="AC232" s="3" t="s">
        <v>2633</v>
      </c>
      <c r="AD232" s="3" t="s">
        <v>3893</v>
      </c>
      <c r="AE232" s="3" t="s">
        <v>70</v>
      </c>
      <c r="AF232" s="3" t="s">
        <v>71</v>
      </c>
      <c r="AG232" s="3" t="s">
        <v>2634</v>
      </c>
      <c r="AH232" s="3" t="s">
        <v>2635</v>
      </c>
      <c r="AI232" s="3" t="s">
        <v>74</v>
      </c>
      <c r="AJ232" s="3" t="s">
        <v>75</v>
      </c>
      <c r="AK232" s="3" t="s">
        <v>76</v>
      </c>
      <c r="AL232" s="3"/>
      <c r="AM232" s="3">
        <v>179</v>
      </c>
      <c r="AN232" s="3" t="s">
        <v>2622</v>
      </c>
      <c r="AO232" s="3" t="s">
        <v>3618</v>
      </c>
      <c r="AP232" s="3" t="s">
        <v>3647</v>
      </c>
      <c r="AQ232" s="3" t="s">
        <v>3605</v>
      </c>
      <c r="AR232" s="3" t="s">
        <v>3648</v>
      </c>
      <c r="AS232" s="3" t="s">
        <v>3649</v>
      </c>
      <c r="AT232" s="3" t="s">
        <v>3207</v>
      </c>
      <c r="AU232" s="3"/>
      <c r="AV232" s="3" t="s">
        <v>3587</v>
      </c>
      <c r="AW232" s="3" t="s">
        <v>3588</v>
      </c>
      <c r="AX232" s="3" t="s">
        <v>3589</v>
      </c>
      <c r="AY232" s="3" t="s">
        <v>3343</v>
      </c>
      <c r="AZ232" s="3" t="s">
        <v>3122</v>
      </c>
      <c r="BA232" s="3" t="s">
        <v>2326</v>
      </c>
      <c r="BB232" s="3" t="s">
        <v>3590</v>
      </c>
      <c r="BC232" s="3" t="s">
        <v>2340</v>
      </c>
      <c r="BD232" s="3" t="s">
        <v>3591</v>
      </c>
      <c r="BE232" s="3" t="s">
        <v>3322</v>
      </c>
      <c r="BF232" s="3" t="s">
        <v>3592</v>
      </c>
      <c r="BG232" s="3" t="s">
        <v>3593</v>
      </c>
      <c r="BH232" s="3" t="s">
        <v>3104</v>
      </c>
      <c r="BI232" s="3" t="s">
        <v>3105</v>
      </c>
      <c r="BJ232" s="3" t="s">
        <v>3106</v>
      </c>
      <c r="BK232" s="3" t="s">
        <v>3107</v>
      </c>
      <c r="BL232" s="3" t="s">
        <v>3108</v>
      </c>
      <c r="BM232" s="3" t="s">
        <v>3109</v>
      </c>
      <c r="BN232" s="3" t="s">
        <v>14</v>
      </c>
      <c r="BO232" s="3" t="s">
        <v>2622</v>
      </c>
      <c r="BQ232" s="46">
        <v>1</v>
      </c>
    </row>
    <row r="233" spans="1:69" ht="60" x14ac:dyDescent="0.25">
      <c r="A233" s="45">
        <v>180</v>
      </c>
      <c r="B233" s="3" t="s">
        <v>14</v>
      </c>
      <c r="C233" s="3" t="s">
        <v>2636</v>
      </c>
      <c r="D233" s="3" t="s">
        <v>199</v>
      </c>
      <c r="E233" s="3" t="s">
        <v>2637</v>
      </c>
      <c r="F233" s="3" t="s">
        <v>2638</v>
      </c>
      <c r="G233" s="3" t="s">
        <v>2639</v>
      </c>
      <c r="H233" s="3" t="s">
        <v>2640</v>
      </c>
      <c r="I233" s="3" t="s">
        <v>53</v>
      </c>
      <c r="J233" s="3" t="s">
        <v>54</v>
      </c>
      <c r="K233" s="3" t="s">
        <v>2641</v>
      </c>
      <c r="L233" s="3" t="s">
        <v>2642</v>
      </c>
      <c r="M233" s="3" t="s">
        <v>2643</v>
      </c>
      <c r="N233" s="3" t="s">
        <v>14</v>
      </c>
      <c r="O233" s="3" t="s">
        <v>2239</v>
      </c>
      <c r="P233" s="3" t="s">
        <v>2240</v>
      </c>
      <c r="Q233" s="3" t="s">
        <v>2644</v>
      </c>
      <c r="R233" s="3">
        <v>4</v>
      </c>
      <c r="S233" s="3" t="s">
        <v>208</v>
      </c>
      <c r="T233" s="3">
        <v>15</v>
      </c>
      <c r="U233" s="3">
        <v>18</v>
      </c>
      <c r="V233" s="3" t="s">
        <v>2645</v>
      </c>
      <c r="W233" s="3" t="s">
        <v>866</v>
      </c>
      <c r="X233" s="3" t="s">
        <v>2646</v>
      </c>
      <c r="Y233" s="3" t="s">
        <v>65</v>
      </c>
      <c r="Z233" s="3" t="s">
        <v>2244</v>
      </c>
      <c r="AA233" s="3" t="s">
        <v>2245</v>
      </c>
      <c r="AB233" s="3" t="s">
        <v>68</v>
      </c>
      <c r="AC233" s="3" t="s">
        <v>2647</v>
      </c>
      <c r="AD233" s="3" t="s">
        <v>3894</v>
      </c>
      <c r="AE233" s="3" t="s">
        <v>70</v>
      </c>
      <c r="AF233" s="3" t="s">
        <v>71</v>
      </c>
      <c r="AG233" s="3" t="s">
        <v>2648</v>
      </c>
      <c r="AH233" s="3" t="s">
        <v>2649</v>
      </c>
      <c r="AI233" s="3" t="s">
        <v>74</v>
      </c>
      <c r="AJ233" s="3" t="s">
        <v>75</v>
      </c>
      <c r="AK233" s="3" t="s">
        <v>76</v>
      </c>
      <c r="AL233" s="3"/>
      <c r="AM233" s="3">
        <v>180</v>
      </c>
      <c r="AN233" s="3" t="s">
        <v>2636</v>
      </c>
      <c r="AO233" s="3" t="s">
        <v>3102</v>
      </c>
      <c r="AP233" s="3" t="s">
        <v>3650</v>
      </c>
      <c r="AQ233" s="3" t="s">
        <v>3651</v>
      </c>
      <c r="AR233" s="3" t="s">
        <v>3652</v>
      </c>
      <c r="AS233" s="3" t="s">
        <v>3468</v>
      </c>
      <c r="AT233" s="3"/>
      <c r="AU233" s="3"/>
      <c r="AV233" s="3" t="s">
        <v>3587</v>
      </c>
      <c r="AW233" s="3" t="s">
        <v>3588</v>
      </c>
      <c r="AX233" s="3" t="s">
        <v>3589</v>
      </c>
      <c r="AY233" s="3" t="s">
        <v>3343</v>
      </c>
      <c r="AZ233" s="3" t="s">
        <v>3122</v>
      </c>
      <c r="BA233" s="3" t="s">
        <v>2326</v>
      </c>
      <c r="BB233" s="3" t="s">
        <v>3590</v>
      </c>
      <c r="BC233" s="3" t="s">
        <v>2340</v>
      </c>
      <c r="BD233" s="3" t="s">
        <v>3591</v>
      </c>
      <c r="BE233" s="3" t="s">
        <v>3322</v>
      </c>
      <c r="BF233" s="3" t="s">
        <v>3592</v>
      </c>
      <c r="BG233" s="3" t="s">
        <v>3593</v>
      </c>
      <c r="BH233" s="3" t="s">
        <v>3104</v>
      </c>
      <c r="BI233" s="3" t="s">
        <v>3105</v>
      </c>
      <c r="BJ233" s="3" t="s">
        <v>3106</v>
      </c>
      <c r="BK233" s="3" t="s">
        <v>3107</v>
      </c>
      <c r="BL233" s="3" t="s">
        <v>3108</v>
      </c>
      <c r="BM233" s="3" t="s">
        <v>3109</v>
      </c>
      <c r="BN233" s="3" t="s">
        <v>14</v>
      </c>
      <c r="BO233" s="3" t="s">
        <v>2636</v>
      </c>
      <c r="BQ233" s="46">
        <v>1</v>
      </c>
    </row>
    <row r="234" spans="1:69" ht="60" x14ac:dyDescent="0.25">
      <c r="A234" s="45">
        <v>181</v>
      </c>
      <c r="B234" s="3" t="s">
        <v>15</v>
      </c>
      <c r="C234" s="3" t="s">
        <v>2650</v>
      </c>
      <c r="D234" s="3" t="s">
        <v>48</v>
      </c>
      <c r="E234" s="3" t="s">
        <v>2651</v>
      </c>
      <c r="F234" s="3" t="s">
        <v>2652</v>
      </c>
      <c r="G234" s="3" t="s">
        <v>2653</v>
      </c>
      <c r="H234" s="3" t="s">
        <v>2654</v>
      </c>
      <c r="I234" s="3" t="s">
        <v>53</v>
      </c>
      <c r="J234" s="3" t="s">
        <v>54</v>
      </c>
      <c r="K234" s="3" t="s">
        <v>2655</v>
      </c>
      <c r="L234" s="3" t="s">
        <v>2656</v>
      </c>
      <c r="M234" s="3" t="s">
        <v>2657</v>
      </c>
      <c r="N234" s="3" t="s">
        <v>15</v>
      </c>
      <c r="O234" s="3" t="s">
        <v>2658</v>
      </c>
      <c r="P234" s="3" t="s">
        <v>2659</v>
      </c>
      <c r="Q234" s="3" t="s">
        <v>2660</v>
      </c>
      <c r="R234" s="3">
        <v>1</v>
      </c>
      <c r="S234" s="3" t="s">
        <v>61</v>
      </c>
      <c r="T234" s="3">
        <v>10</v>
      </c>
      <c r="U234" s="3">
        <v>13</v>
      </c>
      <c r="V234" s="3" t="s">
        <v>2661</v>
      </c>
      <c r="W234" s="3" t="s">
        <v>283</v>
      </c>
      <c r="X234" s="3" t="s">
        <v>2662</v>
      </c>
      <c r="Y234" s="3" t="s">
        <v>65</v>
      </c>
      <c r="Z234" s="3" t="s">
        <v>2663</v>
      </c>
      <c r="AA234" s="3" t="s">
        <v>2664</v>
      </c>
      <c r="AB234" s="3" t="s">
        <v>68</v>
      </c>
      <c r="AC234" s="3" t="s">
        <v>2665</v>
      </c>
      <c r="AD234" s="3" t="s">
        <v>3895</v>
      </c>
      <c r="AE234" s="3" t="s">
        <v>70</v>
      </c>
      <c r="AF234" s="3" t="s">
        <v>71</v>
      </c>
      <c r="AG234" s="3" t="s">
        <v>2666</v>
      </c>
      <c r="AH234" s="3" t="s">
        <v>2667</v>
      </c>
      <c r="AI234" s="3" t="s">
        <v>74</v>
      </c>
      <c r="AJ234" s="3" t="s">
        <v>75</v>
      </c>
      <c r="AK234" s="3" t="s">
        <v>76</v>
      </c>
      <c r="AL234" s="3"/>
      <c r="AM234" s="3">
        <v>181</v>
      </c>
      <c r="AN234" s="3" t="s">
        <v>2650</v>
      </c>
      <c r="AO234" s="3" t="s">
        <v>3653</v>
      </c>
      <c r="AP234" s="3" t="s">
        <v>3167</v>
      </c>
      <c r="AQ234" s="3" t="s">
        <v>3168</v>
      </c>
      <c r="AR234" s="3" t="s">
        <v>627</v>
      </c>
      <c r="AS234" s="3" t="s">
        <v>3284</v>
      </c>
      <c r="AT234" s="3" t="s">
        <v>3406</v>
      </c>
      <c r="AU234" s="3" t="s">
        <v>3407</v>
      </c>
      <c r="AV234" s="3" t="s">
        <v>3167</v>
      </c>
      <c r="AW234" s="3" t="s">
        <v>3168</v>
      </c>
      <c r="AX234" s="3" t="s">
        <v>2766</v>
      </c>
      <c r="AY234" s="3" t="s">
        <v>3533</v>
      </c>
      <c r="AZ234" s="3" t="s">
        <v>2776</v>
      </c>
      <c r="BA234" s="3" t="s">
        <v>2738</v>
      </c>
      <c r="BB234" s="3" t="s">
        <v>3654</v>
      </c>
      <c r="BC234" s="3" t="s">
        <v>2061</v>
      </c>
      <c r="BD234" s="3" t="s">
        <v>3235</v>
      </c>
      <c r="BE234" s="3" t="s">
        <v>3655</v>
      </c>
      <c r="BF234" s="3" t="s">
        <v>3103</v>
      </c>
      <c r="BG234" s="3" t="s">
        <v>3656</v>
      </c>
      <c r="BH234" s="3" t="s">
        <v>3104</v>
      </c>
      <c r="BI234" s="3" t="s">
        <v>3105</v>
      </c>
      <c r="BJ234" s="3" t="s">
        <v>3106</v>
      </c>
      <c r="BK234" s="3" t="s">
        <v>3107</v>
      </c>
      <c r="BL234" s="3" t="s">
        <v>3108</v>
      </c>
      <c r="BM234" s="3" t="s">
        <v>3109</v>
      </c>
      <c r="BN234" s="3" t="s">
        <v>15</v>
      </c>
      <c r="BO234" s="3" t="s">
        <v>2650</v>
      </c>
      <c r="BQ234" s="46">
        <v>1</v>
      </c>
    </row>
    <row r="235" spans="1:69" ht="60" x14ac:dyDescent="0.25">
      <c r="A235" s="45">
        <v>182</v>
      </c>
      <c r="B235" s="3" t="s">
        <v>15</v>
      </c>
      <c r="C235" s="3" t="s">
        <v>2668</v>
      </c>
      <c r="D235" s="3" t="s">
        <v>168</v>
      </c>
      <c r="E235" s="3" t="s">
        <v>2669</v>
      </c>
      <c r="F235" s="3" t="s">
        <v>2670</v>
      </c>
      <c r="G235" s="3" t="s">
        <v>2671</v>
      </c>
      <c r="H235" s="3" t="s">
        <v>2672</v>
      </c>
      <c r="I235" s="3" t="s">
        <v>53</v>
      </c>
      <c r="J235" s="3" t="s">
        <v>54</v>
      </c>
      <c r="K235" s="3" t="s">
        <v>2673</v>
      </c>
      <c r="L235" s="3" t="s">
        <v>2674</v>
      </c>
      <c r="M235" s="3" t="s">
        <v>2675</v>
      </c>
      <c r="N235" s="3" t="s">
        <v>15</v>
      </c>
      <c r="O235" s="3" t="s">
        <v>2658</v>
      </c>
      <c r="P235" s="3" t="s">
        <v>2659</v>
      </c>
      <c r="Q235" s="3" t="s">
        <v>2676</v>
      </c>
      <c r="R235" s="3">
        <v>3</v>
      </c>
      <c r="S235" s="3" t="s">
        <v>117</v>
      </c>
      <c r="T235" s="3">
        <v>14</v>
      </c>
      <c r="U235" s="3">
        <v>17</v>
      </c>
      <c r="V235" s="3" t="s">
        <v>2677</v>
      </c>
      <c r="W235" s="3" t="s">
        <v>283</v>
      </c>
      <c r="X235" s="3" t="s">
        <v>2678</v>
      </c>
      <c r="Y235" s="3" t="s">
        <v>65</v>
      </c>
      <c r="Z235" s="3" t="s">
        <v>2663</v>
      </c>
      <c r="AA235" s="3" t="s">
        <v>2664</v>
      </c>
      <c r="AB235" s="3" t="s">
        <v>68</v>
      </c>
      <c r="AC235" s="3" t="s">
        <v>2679</v>
      </c>
      <c r="AD235" s="3" t="s">
        <v>3896</v>
      </c>
      <c r="AE235" s="3" t="s">
        <v>70</v>
      </c>
      <c r="AF235" s="3" t="s">
        <v>71</v>
      </c>
      <c r="AG235" s="3" t="s">
        <v>2680</v>
      </c>
      <c r="AH235" s="3" t="s">
        <v>2681</v>
      </c>
      <c r="AI235" s="3" t="s">
        <v>74</v>
      </c>
      <c r="AJ235" s="3" t="s">
        <v>75</v>
      </c>
      <c r="AK235" s="3" t="s">
        <v>76</v>
      </c>
      <c r="AL235" s="3"/>
      <c r="AM235" s="3">
        <v>182</v>
      </c>
      <c r="AN235" s="3" t="s">
        <v>2668</v>
      </c>
      <c r="AO235" s="3" t="s">
        <v>3657</v>
      </c>
      <c r="AP235" s="3" t="s">
        <v>627</v>
      </c>
      <c r="AQ235" s="3" t="s">
        <v>3282</v>
      </c>
      <c r="AR235" s="3" t="s">
        <v>3167</v>
      </c>
      <c r="AS235" s="3" t="s">
        <v>3168</v>
      </c>
      <c r="AT235" s="3" t="s">
        <v>3658</v>
      </c>
      <c r="AU235" s="3" t="s">
        <v>3659</v>
      </c>
      <c r="AV235" s="3" t="s">
        <v>3167</v>
      </c>
      <c r="AW235" s="3" t="s">
        <v>3168</v>
      </c>
      <c r="AX235" s="3" t="s">
        <v>2766</v>
      </c>
      <c r="AY235" s="3" t="s">
        <v>3533</v>
      </c>
      <c r="AZ235" s="3" t="s">
        <v>2776</v>
      </c>
      <c r="BA235" s="3" t="s">
        <v>2738</v>
      </c>
      <c r="BB235" s="3" t="s">
        <v>3654</v>
      </c>
      <c r="BC235" s="3" t="s">
        <v>2061</v>
      </c>
      <c r="BD235" s="3" t="s">
        <v>3235</v>
      </c>
      <c r="BE235" s="3" t="s">
        <v>3655</v>
      </c>
      <c r="BF235" s="3" t="s">
        <v>3103</v>
      </c>
      <c r="BG235" s="3" t="s">
        <v>3656</v>
      </c>
      <c r="BH235" s="3" t="s">
        <v>3104</v>
      </c>
      <c r="BI235" s="3" t="s">
        <v>3105</v>
      </c>
      <c r="BJ235" s="3" t="s">
        <v>3106</v>
      </c>
      <c r="BK235" s="3" t="s">
        <v>3107</v>
      </c>
      <c r="BL235" s="3" t="s">
        <v>3108</v>
      </c>
      <c r="BM235" s="3" t="s">
        <v>3109</v>
      </c>
      <c r="BN235" s="3" t="s">
        <v>15</v>
      </c>
      <c r="BO235" s="3" t="s">
        <v>2668</v>
      </c>
      <c r="BQ235" s="46">
        <v>1</v>
      </c>
    </row>
    <row r="236" spans="1:69" ht="60" x14ac:dyDescent="0.25">
      <c r="A236" s="45">
        <v>183</v>
      </c>
      <c r="B236" s="3" t="s">
        <v>15</v>
      </c>
      <c r="C236" s="3" t="s">
        <v>2682</v>
      </c>
      <c r="D236" s="3" t="s">
        <v>168</v>
      </c>
      <c r="E236" s="3" t="s">
        <v>2683</v>
      </c>
      <c r="F236" s="3" t="s">
        <v>2684</v>
      </c>
      <c r="G236" s="3" t="s">
        <v>2685</v>
      </c>
      <c r="H236" s="3" t="s">
        <v>2686</v>
      </c>
      <c r="I236" s="3" t="s">
        <v>53</v>
      </c>
      <c r="J236" s="3" t="s">
        <v>54</v>
      </c>
      <c r="K236" s="3" t="s">
        <v>2687</v>
      </c>
      <c r="L236" s="3" t="s">
        <v>2688</v>
      </c>
      <c r="M236" s="3" t="s">
        <v>2689</v>
      </c>
      <c r="N236" s="3" t="s">
        <v>15</v>
      </c>
      <c r="O236" s="3" t="s">
        <v>2658</v>
      </c>
      <c r="P236" s="3" t="s">
        <v>2659</v>
      </c>
      <c r="Q236" s="3" t="s">
        <v>2690</v>
      </c>
      <c r="R236" s="3">
        <v>3</v>
      </c>
      <c r="S236" s="3" t="s">
        <v>117</v>
      </c>
      <c r="T236" s="3">
        <v>14</v>
      </c>
      <c r="U236" s="3">
        <v>17</v>
      </c>
      <c r="V236" s="3" t="s">
        <v>2691</v>
      </c>
      <c r="W236" s="3" t="s">
        <v>283</v>
      </c>
      <c r="X236" s="3" t="s">
        <v>2692</v>
      </c>
      <c r="Y236" s="3" t="s">
        <v>65</v>
      </c>
      <c r="Z236" s="3" t="s">
        <v>2663</v>
      </c>
      <c r="AA236" s="3" t="s">
        <v>2664</v>
      </c>
      <c r="AB236" s="3" t="s">
        <v>68</v>
      </c>
      <c r="AC236" s="3" t="s">
        <v>2693</v>
      </c>
      <c r="AD236" s="3" t="s">
        <v>3897</v>
      </c>
      <c r="AE236" s="3" t="s">
        <v>70</v>
      </c>
      <c r="AF236" s="3" t="s">
        <v>71</v>
      </c>
      <c r="AG236" s="3" t="s">
        <v>2694</v>
      </c>
      <c r="AH236" s="3" t="s">
        <v>2695</v>
      </c>
      <c r="AI236" s="3" t="s">
        <v>74</v>
      </c>
      <c r="AJ236" s="3" t="s">
        <v>75</v>
      </c>
      <c r="AK236" s="3" t="s">
        <v>76</v>
      </c>
      <c r="AL236" s="3"/>
      <c r="AM236" s="3">
        <v>183</v>
      </c>
      <c r="AN236" s="3" t="s">
        <v>2682</v>
      </c>
      <c r="AO236" s="3" t="s">
        <v>3284</v>
      </c>
      <c r="AP236" s="3" t="s">
        <v>3283</v>
      </c>
      <c r="AQ236" s="3" t="s">
        <v>3257</v>
      </c>
      <c r="AR236" s="3" t="s">
        <v>3660</v>
      </c>
      <c r="AS236" s="3" t="s">
        <v>3167</v>
      </c>
      <c r="AT236" s="3" t="s">
        <v>3168</v>
      </c>
      <c r="AU236" s="3"/>
      <c r="AV236" s="3" t="s">
        <v>3167</v>
      </c>
      <c r="AW236" s="3" t="s">
        <v>3168</v>
      </c>
      <c r="AX236" s="3" t="s">
        <v>2766</v>
      </c>
      <c r="AY236" s="3" t="s">
        <v>3533</v>
      </c>
      <c r="AZ236" s="3" t="s">
        <v>2776</v>
      </c>
      <c r="BA236" s="3" t="s">
        <v>2738</v>
      </c>
      <c r="BB236" s="3" t="s">
        <v>3654</v>
      </c>
      <c r="BC236" s="3" t="s">
        <v>2061</v>
      </c>
      <c r="BD236" s="3" t="s">
        <v>3235</v>
      </c>
      <c r="BE236" s="3" t="s">
        <v>3655</v>
      </c>
      <c r="BF236" s="3" t="s">
        <v>3103</v>
      </c>
      <c r="BG236" s="3" t="s">
        <v>3656</v>
      </c>
      <c r="BH236" s="3" t="s">
        <v>3104</v>
      </c>
      <c r="BI236" s="3" t="s">
        <v>3105</v>
      </c>
      <c r="BJ236" s="3" t="s">
        <v>3106</v>
      </c>
      <c r="BK236" s="3" t="s">
        <v>3107</v>
      </c>
      <c r="BL236" s="3" t="s">
        <v>3108</v>
      </c>
      <c r="BM236" s="3" t="s">
        <v>3109</v>
      </c>
      <c r="BN236" s="3" t="s">
        <v>15</v>
      </c>
      <c r="BO236" s="3" t="s">
        <v>2682</v>
      </c>
      <c r="BQ236" s="46">
        <v>1</v>
      </c>
    </row>
    <row r="237" spans="1:69" ht="60" x14ac:dyDescent="0.25">
      <c r="A237" s="45">
        <v>184</v>
      </c>
      <c r="B237" s="3" t="s">
        <v>15</v>
      </c>
      <c r="C237" s="3" t="s">
        <v>2696</v>
      </c>
      <c r="D237" s="3" t="s">
        <v>168</v>
      </c>
      <c r="E237" s="3" t="s">
        <v>2697</v>
      </c>
      <c r="F237" s="3" t="s">
        <v>2698</v>
      </c>
      <c r="G237" s="3" t="s">
        <v>2699</v>
      </c>
      <c r="H237" s="3" t="s">
        <v>2700</v>
      </c>
      <c r="I237" s="3" t="s">
        <v>53</v>
      </c>
      <c r="J237" s="3" t="s">
        <v>54</v>
      </c>
      <c r="K237" s="3" t="s">
        <v>2701</v>
      </c>
      <c r="L237" s="3" t="s">
        <v>2702</v>
      </c>
      <c r="M237" s="3" t="s">
        <v>2703</v>
      </c>
      <c r="N237" s="3" t="s">
        <v>15</v>
      </c>
      <c r="O237" s="3" t="s">
        <v>2658</v>
      </c>
      <c r="P237" s="3" t="s">
        <v>2659</v>
      </c>
      <c r="Q237" s="3" t="s">
        <v>2704</v>
      </c>
      <c r="R237" s="3">
        <v>3</v>
      </c>
      <c r="S237" s="3" t="s">
        <v>117</v>
      </c>
      <c r="T237" s="3">
        <v>14</v>
      </c>
      <c r="U237" s="3">
        <v>17</v>
      </c>
      <c r="V237" s="3" t="s">
        <v>2705</v>
      </c>
      <c r="W237" s="3" t="s">
        <v>283</v>
      </c>
      <c r="X237" s="3" t="s">
        <v>2706</v>
      </c>
      <c r="Y237" s="3" t="s">
        <v>65</v>
      </c>
      <c r="Z237" s="3" t="s">
        <v>2663</v>
      </c>
      <c r="AA237" s="3" t="s">
        <v>2664</v>
      </c>
      <c r="AB237" s="3" t="s">
        <v>68</v>
      </c>
      <c r="AC237" s="3" t="s">
        <v>2707</v>
      </c>
      <c r="AD237" s="3" t="s">
        <v>3898</v>
      </c>
      <c r="AE237" s="3" t="s">
        <v>70</v>
      </c>
      <c r="AF237" s="3" t="s">
        <v>71</v>
      </c>
      <c r="AG237" s="3" t="s">
        <v>2708</v>
      </c>
      <c r="AH237" s="3" t="s">
        <v>2709</v>
      </c>
      <c r="AI237" s="3" t="s">
        <v>74</v>
      </c>
      <c r="AJ237" s="3" t="s">
        <v>75</v>
      </c>
      <c r="AK237" s="3" t="s">
        <v>76</v>
      </c>
      <c r="AL237" s="3"/>
      <c r="AM237" s="3">
        <v>184</v>
      </c>
      <c r="AN237" s="3" t="s">
        <v>2696</v>
      </c>
      <c r="AO237" s="3" t="s">
        <v>3661</v>
      </c>
      <c r="AP237" s="3" t="s">
        <v>3406</v>
      </c>
      <c r="AQ237" s="3" t="s">
        <v>3407</v>
      </c>
      <c r="AR237" s="3" t="s">
        <v>3662</v>
      </c>
      <c r="AS237" s="3" t="s">
        <v>1192</v>
      </c>
      <c r="AT237" s="3" t="s">
        <v>3167</v>
      </c>
      <c r="AU237" s="3" t="s">
        <v>3168</v>
      </c>
      <c r="AV237" s="3" t="s">
        <v>3167</v>
      </c>
      <c r="AW237" s="3" t="s">
        <v>3168</v>
      </c>
      <c r="AX237" s="3" t="s">
        <v>2766</v>
      </c>
      <c r="AY237" s="3" t="s">
        <v>3533</v>
      </c>
      <c r="AZ237" s="3" t="s">
        <v>2776</v>
      </c>
      <c r="BA237" s="3" t="s">
        <v>2738</v>
      </c>
      <c r="BB237" s="3" t="s">
        <v>3654</v>
      </c>
      <c r="BC237" s="3" t="s">
        <v>2061</v>
      </c>
      <c r="BD237" s="3" t="s">
        <v>3235</v>
      </c>
      <c r="BE237" s="3" t="s">
        <v>3655</v>
      </c>
      <c r="BF237" s="3" t="s">
        <v>3103</v>
      </c>
      <c r="BG237" s="3" t="s">
        <v>3656</v>
      </c>
      <c r="BH237" s="3" t="s">
        <v>3104</v>
      </c>
      <c r="BI237" s="3" t="s">
        <v>3105</v>
      </c>
      <c r="BJ237" s="3" t="s">
        <v>3106</v>
      </c>
      <c r="BK237" s="3" t="s">
        <v>3107</v>
      </c>
      <c r="BL237" s="3" t="s">
        <v>3108</v>
      </c>
      <c r="BM237" s="3" t="s">
        <v>3109</v>
      </c>
      <c r="BN237" s="3" t="s">
        <v>15</v>
      </c>
      <c r="BO237" s="3" t="s">
        <v>2696</v>
      </c>
      <c r="BQ237" s="46">
        <v>1</v>
      </c>
    </row>
    <row r="238" spans="1:69" ht="60" x14ac:dyDescent="0.25">
      <c r="A238" s="45">
        <v>185</v>
      </c>
      <c r="B238" s="3" t="s">
        <v>15</v>
      </c>
      <c r="C238" s="3" t="s">
        <v>2710</v>
      </c>
      <c r="D238" s="3" t="s">
        <v>168</v>
      </c>
      <c r="E238" s="3" t="s">
        <v>2711</v>
      </c>
      <c r="F238" s="3" t="s">
        <v>2712</v>
      </c>
      <c r="G238" s="3" t="s">
        <v>2713</v>
      </c>
      <c r="H238" s="3" t="s">
        <v>2714</v>
      </c>
      <c r="I238" s="3" t="s">
        <v>53</v>
      </c>
      <c r="J238" s="3" t="s">
        <v>54</v>
      </c>
      <c r="K238" s="3" t="s">
        <v>2715</v>
      </c>
      <c r="L238" s="3" t="s">
        <v>2716</v>
      </c>
      <c r="M238" s="3" t="s">
        <v>2717</v>
      </c>
      <c r="N238" s="3" t="s">
        <v>15</v>
      </c>
      <c r="O238" s="3" t="s">
        <v>2658</v>
      </c>
      <c r="P238" s="3" t="s">
        <v>2659</v>
      </c>
      <c r="Q238" s="3" t="s">
        <v>2718</v>
      </c>
      <c r="R238" s="3">
        <v>3</v>
      </c>
      <c r="S238" s="3" t="s">
        <v>117</v>
      </c>
      <c r="T238" s="3">
        <v>14</v>
      </c>
      <c r="U238" s="3">
        <v>17</v>
      </c>
      <c r="V238" s="3" t="s">
        <v>2719</v>
      </c>
      <c r="W238" s="3" t="s">
        <v>283</v>
      </c>
      <c r="X238" s="3" t="s">
        <v>2720</v>
      </c>
      <c r="Y238" s="3" t="s">
        <v>65</v>
      </c>
      <c r="Z238" s="3" t="s">
        <v>2663</v>
      </c>
      <c r="AA238" s="3" t="s">
        <v>2664</v>
      </c>
      <c r="AB238" s="3" t="s">
        <v>68</v>
      </c>
      <c r="AC238" s="3" t="s">
        <v>2721</v>
      </c>
      <c r="AD238" s="3" t="s">
        <v>3899</v>
      </c>
      <c r="AE238" s="3" t="s">
        <v>70</v>
      </c>
      <c r="AF238" s="3" t="s">
        <v>71</v>
      </c>
      <c r="AG238" s="3" t="s">
        <v>2722</v>
      </c>
      <c r="AH238" s="3" t="s">
        <v>2723</v>
      </c>
      <c r="AI238" s="3" t="s">
        <v>74</v>
      </c>
      <c r="AJ238" s="3" t="s">
        <v>75</v>
      </c>
      <c r="AK238" s="3" t="s">
        <v>76</v>
      </c>
      <c r="AL238" s="3"/>
      <c r="AM238" s="3">
        <v>185</v>
      </c>
      <c r="AN238" s="3" t="s">
        <v>2710</v>
      </c>
      <c r="AO238" s="3" t="s">
        <v>3663</v>
      </c>
      <c r="AP238" s="3" t="s">
        <v>3664</v>
      </c>
      <c r="AQ238" s="3" t="s">
        <v>3665</v>
      </c>
      <c r="AR238" s="3" t="s">
        <v>3666</v>
      </c>
      <c r="AS238" s="3" t="s">
        <v>3167</v>
      </c>
      <c r="AT238" s="3" t="s">
        <v>3168</v>
      </c>
      <c r="AU238" s="3" t="s">
        <v>3667</v>
      </c>
      <c r="AV238" s="3" t="s">
        <v>3167</v>
      </c>
      <c r="AW238" s="3" t="s">
        <v>3168</v>
      </c>
      <c r="AX238" s="3" t="s">
        <v>2766</v>
      </c>
      <c r="AY238" s="3" t="s">
        <v>3533</v>
      </c>
      <c r="AZ238" s="3" t="s">
        <v>2776</v>
      </c>
      <c r="BA238" s="3" t="s">
        <v>2738</v>
      </c>
      <c r="BB238" s="3" t="s">
        <v>3654</v>
      </c>
      <c r="BC238" s="3" t="s">
        <v>2061</v>
      </c>
      <c r="BD238" s="3" t="s">
        <v>3235</v>
      </c>
      <c r="BE238" s="3" t="s">
        <v>3655</v>
      </c>
      <c r="BF238" s="3" t="s">
        <v>3103</v>
      </c>
      <c r="BG238" s="3" t="s">
        <v>3656</v>
      </c>
      <c r="BH238" s="3" t="s">
        <v>3104</v>
      </c>
      <c r="BI238" s="3" t="s">
        <v>3105</v>
      </c>
      <c r="BJ238" s="3" t="s">
        <v>3106</v>
      </c>
      <c r="BK238" s="3" t="s">
        <v>3107</v>
      </c>
      <c r="BL238" s="3" t="s">
        <v>3108</v>
      </c>
      <c r="BM238" s="3" t="s">
        <v>3109</v>
      </c>
      <c r="BN238" s="3" t="s">
        <v>15</v>
      </c>
      <c r="BO238" s="3" t="s">
        <v>2710</v>
      </c>
      <c r="BQ238" s="46">
        <v>1</v>
      </c>
    </row>
    <row r="239" spans="1:69" ht="60" x14ac:dyDescent="0.25">
      <c r="A239" s="45">
        <v>186</v>
      </c>
      <c r="B239" s="3" t="s">
        <v>15</v>
      </c>
      <c r="C239" s="3" t="s">
        <v>2724</v>
      </c>
      <c r="D239" s="3" t="s">
        <v>168</v>
      </c>
      <c r="E239" s="3" t="s">
        <v>2725</v>
      </c>
      <c r="F239" s="3" t="s">
        <v>2726</v>
      </c>
      <c r="G239" s="3" t="s">
        <v>2727</v>
      </c>
      <c r="H239" s="3" t="s">
        <v>2728</v>
      </c>
      <c r="I239" s="3" t="s">
        <v>53</v>
      </c>
      <c r="J239" s="3" t="s">
        <v>54</v>
      </c>
      <c r="K239" s="3" t="s">
        <v>2729</v>
      </c>
      <c r="L239" s="3" t="s">
        <v>2730</v>
      </c>
      <c r="M239" s="3" t="s">
        <v>2731</v>
      </c>
      <c r="N239" s="3" t="s">
        <v>15</v>
      </c>
      <c r="O239" s="3" t="s">
        <v>2658</v>
      </c>
      <c r="P239" s="3" t="s">
        <v>2659</v>
      </c>
      <c r="Q239" s="3" t="s">
        <v>2732</v>
      </c>
      <c r="R239" s="3">
        <v>3</v>
      </c>
      <c r="S239" s="3" t="s">
        <v>117</v>
      </c>
      <c r="T239" s="3">
        <v>14</v>
      </c>
      <c r="U239" s="3">
        <v>17</v>
      </c>
      <c r="V239" s="3" t="s">
        <v>2733</v>
      </c>
      <c r="W239" s="3" t="s">
        <v>283</v>
      </c>
      <c r="X239" s="3" t="s">
        <v>2734</v>
      </c>
      <c r="Y239" s="3" t="s">
        <v>65</v>
      </c>
      <c r="Z239" s="3" t="s">
        <v>2663</v>
      </c>
      <c r="AA239" s="3" t="s">
        <v>2664</v>
      </c>
      <c r="AB239" s="3" t="s">
        <v>68</v>
      </c>
      <c r="AC239" s="3" t="s">
        <v>2735</v>
      </c>
      <c r="AD239" s="3" t="s">
        <v>3900</v>
      </c>
      <c r="AE239" s="3" t="s">
        <v>70</v>
      </c>
      <c r="AF239" s="3" t="s">
        <v>71</v>
      </c>
      <c r="AG239" s="3" t="s">
        <v>2736</v>
      </c>
      <c r="AH239" s="3" t="s">
        <v>2737</v>
      </c>
      <c r="AI239" s="3" t="s">
        <v>74</v>
      </c>
      <c r="AJ239" s="3" t="s">
        <v>75</v>
      </c>
      <c r="AK239" s="3" t="s">
        <v>76</v>
      </c>
      <c r="AL239" s="3"/>
      <c r="AM239" s="3">
        <v>186</v>
      </c>
      <c r="AN239" s="3" t="s">
        <v>2724</v>
      </c>
      <c r="AO239" s="3" t="s">
        <v>3668</v>
      </c>
      <c r="AP239" s="3" t="s">
        <v>3669</v>
      </c>
      <c r="AQ239" s="3" t="s">
        <v>962</v>
      </c>
      <c r="AR239" s="3" t="s">
        <v>3167</v>
      </c>
      <c r="AS239" s="3" t="s">
        <v>3168</v>
      </c>
      <c r="AT239" s="3"/>
      <c r="AU239" s="3"/>
      <c r="AV239" s="3" t="s">
        <v>3167</v>
      </c>
      <c r="AW239" s="3" t="s">
        <v>3168</v>
      </c>
      <c r="AX239" s="3" t="s">
        <v>2766</v>
      </c>
      <c r="AY239" s="3" t="s">
        <v>3533</v>
      </c>
      <c r="AZ239" s="3" t="s">
        <v>2776</v>
      </c>
      <c r="BA239" s="3" t="s">
        <v>2738</v>
      </c>
      <c r="BB239" s="3" t="s">
        <v>3654</v>
      </c>
      <c r="BC239" s="3" t="s">
        <v>2061</v>
      </c>
      <c r="BD239" s="3" t="s">
        <v>3235</v>
      </c>
      <c r="BE239" s="3" t="s">
        <v>3655</v>
      </c>
      <c r="BF239" s="3" t="s">
        <v>3103</v>
      </c>
      <c r="BG239" s="3" t="s">
        <v>3656</v>
      </c>
      <c r="BH239" s="3" t="s">
        <v>3104</v>
      </c>
      <c r="BI239" s="3" t="s">
        <v>3105</v>
      </c>
      <c r="BJ239" s="3" t="s">
        <v>3106</v>
      </c>
      <c r="BK239" s="3" t="s">
        <v>3107</v>
      </c>
      <c r="BL239" s="3" t="s">
        <v>3108</v>
      </c>
      <c r="BM239" s="3" t="s">
        <v>3109</v>
      </c>
      <c r="BN239" s="3" t="s">
        <v>15</v>
      </c>
      <c r="BO239" s="3" t="s">
        <v>2724</v>
      </c>
      <c r="BQ239" s="46">
        <v>1</v>
      </c>
    </row>
    <row r="240" spans="1:69" ht="60" x14ac:dyDescent="0.25">
      <c r="A240" s="45">
        <v>187</v>
      </c>
      <c r="B240" s="3" t="s">
        <v>15</v>
      </c>
      <c r="C240" s="3" t="s">
        <v>2738</v>
      </c>
      <c r="D240" s="3" t="s">
        <v>168</v>
      </c>
      <c r="E240" s="3" t="s">
        <v>2739</v>
      </c>
      <c r="F240" s="3" t="s">
        <v>2740</v>
      </c>
      <c r="G240" s="3" t="s">
        <v>2741</v>
      </c>
      <c r="H240" s="3" t="s">
        <v>2742</v>
      </c>
      <c r="I240" s="3" t="s">
        <v>53</v>
      </c>
      <c r="J240" s="3" t="s">
        <v>54</v>
      </c>
      <c r="K240" s="3" t="s">
        <v>2743</v>
      </c>
      <c r="L240" s="3" t="s">
        <v>2744</v>
      </c>
      <c r="M240" s="3" t="s">
        <v>2745</v>
      </c>
      <c r="N240" s="3" t="s">
        <v>15</v>
      </c>
      <c r="O240" s="3" t="s">
        <v>2658</v>
      </c>
      <c r="P240" s="3" t="s">
        <v>2659</v>
      </c>
      <c r="Q240" s="3" t="s">
        <v>2746</v>
      </c>
      <c r="R240" s="3">
        <v>3</v>
      </c>
      <c r="S240" s="3" t="s">
        <v>117</v>
      </c>
      <c r="T240" s="3">
        <v>14</v>
      </c>
      <c r="U240" s="3">
        <v>17</v>
      </c>
      <c r="V240" s="3" t="s">
        <v>2747</v>
      </c>
      <c r="W240" s="3" t="s">
        <v>283</v>
      </c>
      <c r="X240" s="3" t="s">
        <v>2748</v>
      </c>
      <c r="Y240" s="3" t="s">
        <v>65</v>
      </c>
      <c r="Z240" s="3" t="s">
        <v>2663</v>
      </c>
      <c r="AA240" s="3" t="s">
        <v>2664</v>
      </c>
      <c r="AB240" s="3" t="s">
        <v>68</v>
      </c>
      <c r="AC240" s="3" t="s">
        <v>2749</v>
      </c>
      <c r="AD240" s="3" t="s">
        <v>3901</v>
      </c>
      <c r="AE240" s="3" t="s">
        <v>70</v>
      </c>
      <c r="AF240" s="3" t="s">
        <v>71</v>
      </c>
      <c r="AG240" s="3" t="s">
        <v>2750</v>
      </c>
      <c r="AH240" s="3" t="s">
        <v>2751</v>
      </c>
      <c r="AI240" s="3" t="s">
        <v>74</v>
      </c>
      <c r="AJ240" s="3" t="s">
        <v>75</v>
      </c>
      <c r="AK240" s="3" t="s">
        <v>76</v>
      </c>
      <c r="AL240" s="3"/>
      <c r="AM240" s="3">
        <v>187</v>
      </c>
      <c r="AN240" s="3" t="s">
        <v>2738</v>
      </c>
      <c r="AO240" s="3" t="s">
        <v>3654</v>
      </c>
      <c r="AP240" s="3" t="s">
        <v>3524</v>
      </c>
      <c r="AQ240" s="3" t="s">
        <v>3529</v>
      </c>
      <c r="AR240" s="3" t="s">
        <v>3577</v>
      </c>
      <c r="AS240" s="3" t="s">
        <v>3578</v>
      </c>
      <c r="AT240" s="3" t="s">
        <v>3576</v>
      </c>
      <c r="AU240" s="3" t="s">
        <v>3579</v>
      </c>
      <c r="AV240" s="3" t="s">
        <v>3167</v>
      </c>
      <c r="AW240" s="3" t="s">
        <v>3168</v>
      </c>
      <c r="AX240" s="3" t="s">
        <v>2766</v>
      </c>
      <c r="AY240" s="3" t="s">
        <v>3533</v>
      </c>
      <c r="AZ240" s="3" t="s">
        <v>2776</v>
      </c>
      <c r="BA240" s="3" t="s">
        <v>2738</v>
      </c>
      <c r="BB240" s="3" t="s">
        <v>3654</v>
      </c>
      <c r="BC240" s="3" t="s">
        <v>2061</v>
      </c>
      <c r="BD240" s="3" t="s">
        <v>3235</v>
      </c>
      <c r="BE240" s="3" t="s">
        <v>3655</v>
      </c>
      <c r="BF240" s="3" t="s">
        <v>3103</v>
      </c>
      <c r="BG240" s="3" t="s">
        <v>3656</v>
      </c>
      <c r="BH240" s="3" t="s">
        <v>3104</v>
      </c>
      <c r="BI240" s="3" t="s">
        <v>3105</v>
      </c>
      <c r="BJ240" s="3" t="s">
        <v>3106</v>
      </c>
      <c r="BK240" s="3" t="s">
        <v>3107</v>
      </c>
      <c r="BL240" s="3" t="s">
        <v>3108</v>
      </c>
      <c r="BM240" s="3" t="s">
        <v>3109</v>
      </c>
      <c r="BN240" s="3" t="s">
        <v>15</v>
      </c>
      <c r="BO240" s="3" t="s">
        <v>2738</v>
      </c>
      <c r="BQ240" s="46">
        <v>1</v>
      </c>
    </row>
    <row r="241" spans="1:69" ht="60" x14ac:dyDescent="0.25">
      <c r="A241" s="45">
        <v>188</v>
      </c>
      <c r="B241" s="3" t="s">
        <v>15</v>
      </c>
      <c r="C241" s="3" t="s">
        <v>2752</v>
      </c>
      <c r="D241" s="3" t="s">
        <v>78</v>
      </c>
      <c r="E241" s="3" t="s">
        <v>2753</v>
      </c>
      <c r="F241" s="3" t="s">
        <v>2754</v>
      </c>
      <c r="G241" s="3" t="s">
        <v>2755</v>
      </c>
      <c r="H241" s="3" t="s">
        <v>2756</v>
      </c>
      <c r="I241" s="3" t="s">
        <v>53</v>
      </c>
      <c r="J241" s="3" t="s">
        <v>54</v>
      </c>
      <c r="K241" s="3" t="s">
        <v>2757</v>
      </c>
      <c r="L241" s="3" t="s">
        <v>2758</v>
      </c>
      <c r="M241" s="3" t="s">
        <v>2759</v>
      </c>
      <c r="N241" s="3" t="s">
        <v>15</v>
      </c>
      <c r="O241" s="3" t="s">
        <v>2658</v>
      </c>
      <c r="P241" s="3" t="s">
        <v>2659</v>
      </c>
      <c r="Q241" s="3" t="s">
        <v>2760</v>
      </c>
      <c r="R241" s="3">
        <v>2</v>
      </c>
      <c r="S241" s="3" t="s">
        <v>87</v>
      </c>
      <c r="T241" s="3">
        <v>12</v>
      </c>
      <c r="U241" s="3">
        <v>15</v>
      </c>
      <c r="V241" s="3" t="s">
        <v>2761</v>
      </c>
      <c r="W241" s="3" t="s">
        <v>283</v>
      </c>
      <c r="X241" s="3" t="s">
        <v>2762</v>
      </c>
      <c r="Y241" s="3" t="s">
        <v>65</v>
      </c>
      <c r="Z241" s="3" t="s">
        <v>2663</v>
      </c>
      <c r="AA241" s="3" t="s">
        <v>2664</v>
      </c>
      <c r="AB241" s="3" t="s">
        <v>68</v>
      </c>
      <c r="AC241" s="3" t="s">
        <v>2763</v>
      </c>
      <c r="AD241" s="3" t="s">
        <v>3902</v>
      </c>
      <c r="AE241" s="3" t="s">
        <v>70</v>
      </c>
      <c r="AF241" s="3" t="s">
        <v>71</v>
      </c>
      <c r="AG241" s="3" t="s">
        <v>2764</v>
      </c>
      <c r="AH241" s="3" t="s">
        <v>2765</v>
      </c>
      <c r="AI241" s="3" t="s">
        <v>74</v>
      </c>
      <c r="AJ241" s="3" t="s">
        <v>75</v>
      </c>
      <c r="AK241" s="3" t="s">
        <v>76</v>
      </c>
      <c r="AL241" s="3"/>
      <c r="AM241" s="3">
        <v>188</v>
      </c>
      <c r="AN241" s="3" t="s">
        <v>2752</v>
      </c>
      <c r="AO241" s="3" t="s">
        <v>3670</v>
      </c>
      <c r="AP241" s="3" t="s">
        <v>3658</v>
      </c>
      <c r="AQ241" s="3" t="s">
        <v>3659</v>
      </c>
      <c r="AR241" s="3" t="s">
        <v>3130</v>
      </c>
      <c r="AS241" s="3" t="s">
        <v>3167</v>
      </c>
      <c r="AT241" s="3" t="s">
        <v>3168</v>
      </c>
      <c r="AU241" s="3" t="s">
        <v>3169</v>
      </c>
      <c r="AV241" s="3" t="s">
        <v>3167</v>
      </c>
      <c r="AW241" s="3" t="s">
        <v>3168</v>
      </c>
      <c r="AX241" s="3" t="s">
        <v>2766</v>
      </c>
      <c r="AY241" s="3" t="s">
        <v>3533</v>
      </c>
      <c r="AZ241" s="3" t="s">
        <v>2776</v>
      </c>
      <c r="BA241" s="3" t="s">
        <v>2738</v>
      </c>
      <c r="BB241" s="3" t="s">
        <v>3654</v>
      </c>
      <c r="BC241" s="3" t="s">
        <v>2061</v>
      </c>
      <c r="BD241" s="3" t="s">
        <v>3235</v>
      </c>
      <c r="BE241" s="3" t="s">
        <v>3655</v>
      </c>
      <c r="BF241" s="3" t="s">
        <v>3103</v>
      </c>
      <c r="BG241" s="3" t="s">
        <v>3656</v>
      </c>
      <c r="BH241" s="3" t="s">
        <v>3104</v>
      </c>
      <c r="BI241" s="3" t="s">
        <v>3105</v>
      </c>
      <c r="BJ241" s="3" t="s">
        <v>3106</v>
      </c>
      <c r="BK241" s="3" t="s">
        <v>3107</v>
      </c>
      <c r="BL241" s="3" t="s">
        <v>3108</v>
      </c>
      <c r="BM241" s="3" t="s">
        <v>3109</v>
      </c>
      <c r="BN241" s="3" t="s">
        <v>15</v>
      </c>
      <c r="BO241" s="3" t="s">
        <v>2752</v>
      </c>
      <c r="BQ241" s="46">
        <v>1</v>
      </c>
    </row>
    <row r="242" spans="1:69" ht="60" x14ac:dyDescent="0.25">
      <c r="A242" s="45">
        <v>189</v>
      </c>
      <c r="B242" s="3" t="s">
        <v>15</v>
      </c>
      <c r="C242" s="3" t="s">
        <v>2766</v>
      </c>
      <c r="D242" s="3" t="s">
        <v>168</v>
      </c>
      <c r="E242" s="3" t="s">
        <v>2767</v>
      </c>
      <c r="F242" s="3" t="s">
        <v>2768</v>
      </c>
      <c r="G242" s="3" t="s">
        <v>2769</v>
      </c>
      <c r="H242" s="3" t="s">
        <v>2770</v>
      </c>
      <c r="I242" s="3" t="s">
        <v>53</v>
      </c>
      <c r="J242" s="3" t="s">
        <v>54</v>
      </c>
      <c r="K242" s="3" t="s">
        <v>2771</v>
      </c>
      <c r="L242" s="3" t="s">
        <v>2772</v>
      </c>
      <c r="M242" s="3" t="s">
        <v>2773</v>
      </c>
      <c r="N242" s="3" t="s">
        <v>15</v>
      </c>
      <c r="O242" s="3" t="s">
        <v>2658</v>
      </c>
      <c r="P242" s="3" t="s">
        <v>2659</v>
      </c>
      <c r="Q242" s="3" t="s">
        <v>2774</v>
      </c>
      <c r="R242" s="3">
        <v>3</v>
      </c>
      <c r="S242" s="3" t="s">
        <v>117</v>
      </c>
      <c r="T242" s="3">
        <v>14</v>
      </c>
      <c r="U242" s="3">
        <v>17</v>
      </c>
      <c r="V242" s="3" t="s">
        <v>2775</v>
      </c>
      <c r="W242" s="3" t="s">
        <v>2776</v>
      </c>
      <c r="X242" s="3" t="s">
        <v>2777</v>
      </c>
      <c r="Y242" s="3" t="s">
        <v>65</v>
      </c>
      <c r="Z242" s="3" t="s">
        <v>2663</v>
      </c>
      <c r="AA242" s="3" t="s">
        <v>2664</v>
      </c>
      <c r="AB242" s="3" t="s">
        <v>68</v>
      </c>
      <c r="AC242" s="3" t="s">
        <v>2778</v>
      </c>
      <c r="AD242" s="3" t="s">
        <v>3903</v>
      </c>
      <c r="AE242" s="3" t="s">
        <v>70</v>
      </c>
      <c r="AF242" s="3" t="s">
        <v>71</v>
      </c>
      <c r="AG242" s="3" t="s">
        <v>2779</v>
      </c>
      <c r="AH242" s="3" t="s">
        <v>2780</v>
      </c>
      <c r="AI242" s="3" t="s">
        <v>74</v>
      </c>
      <c r="AJ242" s="3" t="s">
        <v>75</v>
      </c>
      <c r="AK242" s="3" t="s">
        <v>76</v>
      </c>
      <c r="AL242" s="3"/>
      <c r="AM242" s="3">
        <v>189</v>
      </c>
      <c r="AN242" s="3" t="s">
        <v>2766</v>
      </c>
      <c r="AO242" s="3" t="s">
        <v>3533</v>
      </c>
      <c r="AP242" s="3" t="s">
        <v>3671</v>
      </c>
      <c r="AQ242" s="3" t="s">
        <v>3380</v>
      </c>
      <c r="AR242" s="3" t="s">
        <v>3169</v>
      </c>
      <c r="AS242" s="3" t="s">
        <v>3170</v>
      </c>
      <c r="AT242" s="3"/>
      <c r="AU242" s="3"/>
      <c r="AV242" s="3" t="s">
        <v>3167</v>
      </c>
      <c r="AW242" s="3" t="s">
        <v>3168</v>
      </c>
      <c r="AX242" s="3" t="s">
        <v>2766</v>
      </c>
      <c r="AY242" s="3" t="s">
        <v>3533</v>
      </c>
      <c r="AZ242" s="3" t="s">
        <v>2776</v>
      </c>
      <c r="BA242" s="3" t="s">
        <v>2738</v>
      </c>
      <c r="BB242" s="3" t="s">
        <v>3654</v>
      </c>
      <c r="BC242" s="3" t="s">
        <v>2061</v>
      </c>
      <c r="BD242" s="3" t="s">
        <v>3235</v>
      </c>
      <c r="BE242" s="3" t="s">
        <v>3655</v>
      </c>
      <c r="BF242" s="3" t="s">
        <v>3103</v>
      </c>
      <c r="BG242" s="3" t="s">
        <v>3656</v>
      </c>
      <c r="BH242" s="3" t="s">
        <v>3104</v>
      </c>
      <c r="BI242" s="3" t="s">
        <v>3105</v>
      </c>
      <c r="BJ242" s="3" t="s">
        <v>3106</v>
      </c>
      <c r="BK242" s="3" t="s">
        <v>3107</v>
      </c>
      <c r="BL242" s="3" t="s">
        <v>3108</v>
      </c>
      <c r="BM242" s="3" t="s">
        <v>3109</v>
      </c>
      <c r="BN242" s="3" t="s">
        <v>15</v>
      </c>
      <c r="BO242" s="3" t="s">
        <v>2766</v>
      </c>
      <c r="BQ242" s="46">
        <v>1</v>
      </c>
    </row>
    <row r="243" spans="1:69" ht="60" x14ac:dyDescent="0.25">
      <c r="A243" s="45">
        <v>190</v>
      </c>
      <c r="B243" s="3" t="s">
        <v>15</v>
      </c>
      <c r="C243" s="3" t="s">
        <v>2781</v>
      </c>
      <c r="D243" s="3" t="s">
        <v>168</v>
      </c>
      <c r="E243" s="3" t="s">
        <v>2782</v>
      </c>
      <c r="F243" s="3" t="s">
        <v>2783</v>
      </c>
      <c r="G243" s="3" t="s">
        <v>2784</v>
      </c>
      <c r="H243" s="3" t="s">
        <v>2785</v>
      </c>
      <c r="I243" s="3" t="s">
        <v>53</v>
      </c>
      <c r="J243" s="3" t="s">
        <v>54</v>
      </c>
      <c r="K243" s="3" t="s">
        <v>2786</v>
      </c>
      <c r="L243" s="3" t="s">
        <v>2787</v>
      </c>
      <c r="M243" s="3" t="s">
        <v>2788</v>
      </c>
      <c r="N243" s="3" t="s">
        <v>15</v>
      </c>
      <c r="O243" s="3" t="s">
        <v>2658</v>
      </c>
      <c r="P243" s="3" t="s">
        <v>2659</v>
      </c>
      <c r="Q243" s="3" t="s">
        <v>2789</v>
      </c>
      <c r="R243" s="3">
        <v>3</v>
      </c>
      <c r="S243" s="3" t="s">
        <v>117</v>
      </c>
      <c r="T243" s="3">
        <v>14</v>
      </c>
      <c r="U243" s="3">
        <v>17</v>
      </c>
      <c r="V243" s="3" t="s">
        <v>2790</v>
      </c>
      <c r="W243" s="3" t="s">
        <v>2776</v>
      </c>
      <c r="X243" s="3" t="s">
        <v>2791</v>
      </c>
      <c r="Y243" s="3" t="s">
        <v>65</v>
      </c>
      <c r="Z243" s="3" t="s">
        <v>2663</v>
      </c>
      <c r="AA243" s="3" t="s">
        <v>2664</v>
      </c>
      <c r="AB243" s="3" t="s">
        <v>68</v>
      </c>
      <c r="AC243" s="3" t="s">
        <v>2792</v>
      </c>
      <c r="AD243" s="3" t="s">
        <v>3904</v>
      </c>
      <c r="AE243" s="3" t="s">
        <v>70</v>
      </c>
      <c r="AF243" s="3" t="s">
        <v>71</v>
      </c>
      <c r="AG243" s="3" t="s">
        <v>2793</v>
      </c>
      <c r="AH243" s="3" t="s">
        <v>2794</v>
      </c>
      <c r="AI243" s="3" t="s">
        <v>74</v>
      </c>
      <c r="AJ243" s="3" t="s">
        <v>75</v>
      </c>
      <c r="AK243" s="3" t="s">
        <v>76</v>
      </c>
      <c r="AL243" s="3"/>
      <c r="AM243" s="3">
        <v>190</v>
      </c>
      <c r="AN243" s="3" t="s">
        <v>2781</v>
      </c>
      <c r="AO243" s="3" t="s">
        <v>3672</v>
      </c>
      <c r="AP243" s="3" t="s">
        <v>3489</v>
      </c>
      <c r="AQ243" s="3" t="s">
        <v>2766</v>
      </c>
      <c r="AR243" s="3" t="s">
        <v>3533</v>
      </c>
      <c r="AS243" s="3"/>
      <c r="AT243" s="3"/>
      <c r="AU243" s="3"/>
      <c r="AV243" s="3" t="s">
        <v>3167</v>
      </c>
      <c r="AW243" s="3" t="s">
        <v>3168</v>
      </c>
      <c r="AX243" s="3" t="s">
        <v>2766</v>
      </c>
      <c r="AY243" s="3" t="s">
        <v>3533</v>
      </c>
      <c r="AZ243" s="3" t="s">
        <v>2776</v>
      </c>
      <c r="BA243" s="3" t="s">
        <v>2738</v>
      </c>
      <c r="BB243" s="3" t="s">
        <v>3654</v>
      </c>
      <c r="BC243" s="3" t="s">
        <v>2061</v>
      </c>
      <c r="BD243" s="3" t="s">
        <v>3235</v>
      </c>
      <c r="BE243" s="3" t="s">
        <v>3655</v>
      </c>
      <c r="BF243" s="3" t="s">
        <v>3103</v>
      </c>
      <c r="BG243" s="3" t="s">
        <v>3656</v>
      </c>
      <c r="BH243" s="3" t="s">
        <v>3104</v>
      </c>
      <c r="BI243" s="3" t="s">
        <v>3105</v>
      </c>
      <c r="BJ243" s="3" t="s">
        <v>3106</v>
      </c>
      <c r="BK243" s="3" t="s">
        <v>3107</v>
      </c>
      <c r="BL243" s="3" t="s">
        <v>3108</v>
      </c>
      <c r="BM243" s="3" t="s">
        <v>3109</v>
      </c>
      <c r="BN243" s="3" t="s">
        <v>15</v>
      </c>
      <c r="BO243" s="3" t="s">
        <v>2781</v>
      </c>
      <c r="BQ243" s="46">
        <v>1</v>
      </c>
    </row>
    <row r="244" spans="1:69" ht="60" x14ac:dyDescent="0.25">
      <c r="A244" s="45">
        <v>191</v>
      </c>
      <c r="B244" s="3" t="s">
        <v>15</v>
      </c>
      <c r="C244" s="3" t="s">
        <v>2795</v>
      </c>
      <c r="D244" s="3" t="s">
        <v>168</v>
      </c>
      <c r="E244" s="3" t="s">
        <v>2796</v>
      </c>
      <c r="F244" s="3" t="s">
        <v>2797</v>
      </c>
      <c r="G244" s="3" t="s">
        <v>2798</v>
      </c>
      <c r="H244" s="3" t="s">
        <v>2799</v>
      </c>
      <c r="I244" s="3" t="s">
        <v>53</v>
      </c>
      <c r="J244" s="3" t="s">
        <v>54</v>
      </c>
      <c r="K244" s="3" t="s">
        <v>2800</v>
      </c>
      <c r="L244" s="3" t="s">
        <v>2801</v>
      </c>
      <c r="M244" s="3" t="s">
        <v>2802</v>
      </c>
      <c r="N244" s="3" t="s">
        <v>15</v>
      </c>
      <c r="O244" s="3" t="s">
        <v>2658</v>
      </c>
      <c r="P244" s="3" t="s">
        <v>2659</v>
      </c>
      <c r="Q244" s="3" t="s">
        <v>2803</v>
      </c>
      <c r="R244" s="3">
        <v>3</v>
      </c>
      <c r="S244" s="3" t="s">
        <v>117</v>
      </c>
      <c r="T244" s="3">
        <v>14</v>
      </c>
      <c r="U244" s="3">
        <v>17</v>
      </c>
      <c r="V244" s="3" t="s">
        <v>2804</v>
      </c>
      <c r="W244" s="3" t="s">
        <v>2776</v>
      </c>
      <c r="X244" s="3" t="s">
        <v>2805</v>
      </c>
      <c r="Y244" s="3" t="s">
        <v>65</v>
      </c>
      <c r="Z244" s="3" t="s">
        <v>2663</v>
      </c>
      <c r="AA244" s="3" t="s">
        <v>2664</v>
      </c>
      <c r="AB244" s="3" t="s">
        <v>68</v>
      </c>
      <c r="AC244" s="3" t="s">
        <v>2806</v>
      </c>
      <c r="AD244" s="3" t="s">
        <v>3905</v>
      </c>
      <c r="AE244" s="3" t="s">
        <v>70</v>
      </c>
      <c r="AF244" s="3" t="s">
        <v>71</v>
      </c>
      <c r="AG244" s="3" t="s">
        <v>2807</v>
      </c>
      <c r="AH244" s="3" t="s">
        <v>2808</v>
      </c>
      <c r="AI244" s="3" t="s">
        <v>74</v>
      </c>
      <c r="AJ244" s="3" t="s">
        <v>75</v>
      </c>
      <c r="AK244" s="3" t="s">
        <v>76</v>
      </c>
      <c r="AL244" s="3"/>
      <c r="AM244" s="3">
        <v>191</v>
      </c>
      <c r="AN244" s="3" t="s">
        <v>2795</v>
      </c>
      <c r="AO244" s="3" t="s">
        <v>3568</v>
      </c>
      <c r="AP244" s="3" t="s">
        <v>3169</v>
      </c>
      <c r="AQ244" s="3" t="s">
        <v>3170</v>
      </c>
      <c r="AR244" s="3" t="s">
        <v>3157</v>
      </c>
      <c r="AS244" s="3" t="s">
        <v>3434</v>
      </c>
      <c r="AT244" s="3" t="s">
        <v>3535</v>
      </c>
      <c r="AU244" s="3" t="s">
        <v>3569</v>
      </c>
      <c r="AV244" s="3" t="s">
        <v>3167</v>
      </c>
      <c r="AW244" s="3" t="s">
        <v>3168</v>
      </c>
      <c r="AX244" s="3" t="s">
        <v>2766</v>
      </c>
      <c r="AY244" s="3" t="s">
        <v>3533</v>
      </c>
      <c r="AZ244" s="3" t="s">
        <v>2776</v>
      </c>
      <c r="BA244" s="3" t="s">
        <v>2738</v>
      </c>
      <c r="BB244" s="3" t="s">
        <v>3654</v>
      </c>
      <c r="BC244" s="3" t="s">
        <v>2061</v>
      </c>
      <c r="BD244" s="3" t="s">
        <v>3235</v>
      </c>
      <c r="BE244" s="3" t="s">
        <v>3655</v>
      </c>
      <c r="BF244" s="3" t="s">
        <v>3103</v>
      </c>
      <c r="BG244" s="3" t="s">
        <v>3656</v>
      </c>
      <c r="BH244" s="3" t="s">
        <v>3104</v>
      </c>
      <c r="BI244" s="3" t="s">
        <v>3105</v>
      </c>
      <c r="BJ244" s="3" t="s">
        <v>3106</v>
      </c>
      <c r="BK244" s="3" t="s">
        <v>3107</v>
      </c>
      <c r="BL244" s="3" t="s">
        <v>3108</v>
      </c>
      <c r="BM244" s="3" t="s">
        <v>3109</v>
      </c>
      <c r="BN244" s="3" t="s">
        <v>15</v>
      </c>
      <c r="BO244" s="3" t="s">
        <v>2795</v>
      </c>
      <c r="BQ244" s="46">
        <v>1</v>
      </c>
    </row>
    <row r="245" spans="1:69" ht="60" x14ac:dyDescent="0.25">
      <c r="A245" s="45">
        <v>192</v>
      </c>
      <c r="B245" s="3" t="s">
        <v>15</v>
      </c>
      <c r="C245" s="3" t="s">
        <v>2809</v>
      </c>
      <c r="D245" s="3" t="s">
        <v>78</v>
      </c>
      <c r="E245" s="3" t="s">
        <v>2810</v>
      </c>
      <c r="F245" s="3" t="s">
        <v>2811</v>
      </c>
      <c r="G245" s="3" t="s">
        <v>2812</v>
      </c>
      <c r="H245" s="3" t="s">
        <v>2813</v>
      </c>
      <c r="I245" s="3" t="s">
        <v>53</v>
      </c>
      <c r="J245" s="3" t="s">
        <v>54</v>
      </c>
      <c r="K245" s="3" t="s">
        <v>2814</v>
      </c>
      <c r="L245" s="3" t="s">
        <v>2815</v>
      </c>
      <c r="M245" s="3" t="s">
        <v>2816</v>
      </c>
      <c r="N245" s="3" t="s">
        <v>15</v>
      </c>
      <c r="O245" s="3" t="s">
        <v>2658</v>
      </c>
      <c r="P245" s="3" t="s">
        <v>2659</v>
      </c>
      <c r="Q245" s="3" t="s">
        <v>2817</v>
      </c>
      <c r="R245" s="3">
        <v>2</v>
      </c>
      <c r="S245" s="3" t="s">
        <v>87</v>
      </c>
      <c r="T245" s="3">
        <v>12</v>
      </c>
      <c r="U245" s="3">
        <v>15</v>
      </c>
      <c r="V245" s="3" t="s">
        <v>2818</v>
      </c>
      <c r="W245" s="3" t="s">
        <v>2819</v>
      </c>
      <c r="X245" s="3" t="s">
        <v>2820</v>
      </c>
      <c r="Y245" s="3" t="s">
        <v>65</v>
      </c>
      <c r="Z245" s="3" t="s">
        <v>2663</v>
      </c>
      <c r="AA245" s="3" t="s">
        <v>2664</v>
      </c>
      <c r="AB245" s="3" t="s">
        <v>68</v>
      </c>
      <c r="AC245" s="3" t="s">
        <v>2821</v>
      </c>
      <c r="AD245" s="3" t="s">
        <v>3906</v>
      </c>
      <c r="AE245" s="3" t="s">
        <v>70</v>
      </c>
      <c r="AF245" s="3" t="s">
        <v>71</v>
      </c>
      <c r="AG245" s="3" t="s">
        <v>2822</v>
      </c>
      <c r="AH245" s="3" t="s">
        <v>2823</v>
      </c>
      <c r="AI245" s="3" t="s">
        <v>74</v>
      </c>
      <c r="AJ245" s="3" t="s">
        <v>75</v>
      </c>
      <c r="AK245" s="3" t="s">
        <v>76</v>
      </c>
      <c r="AL245" s="3"/>
      <c r="AM245" s="3">
        <v>192</v>
      </c>
      <c r="AN245" s="3" t="s">
        <v>2809</v>
      </c>
      <c r="AO245" s="3" t="s">
        <v>3554</v>
      </c>
      <c r="AP245" s="3" t="s">
        <v>3673</v>
      </c>
      <c r="AQ245" s="3" t="s">
        <v>3630</v>
      </c>
      <c r="AR245" s="3" t="s">
        <v>3553</v>
      </c>
      <c r="AS245" s="3"/>
      <c r="AT245" s="3"/>
      <c r="AU245" s="3"/>
      <c r="AV245" s="3" t="s">
        <v>3167</v>
      </c>
      <c r="AW245" s="3" t="s">
        <v>3168</v>
      </c>
      <c r="AX245" s="3" t="s">
        <v>2766</v>
      </c>
      <c r="AY245" s="3" t="s">
        <v>3533</v>
      </c>
      <c r="AZ245" s="3" t="s">
        <v>2776</v>
      </c>
      <c r="BA245" s="3" t="s">
        <v>2738</v>
      </c>
      <c r="BB245" s="3" t="s">
        <v>3654</v>
      </c>
      <c r="BC245" s="3" t="s">
        <v>2061</v>
      </c>
      <c r="BD245" s="3" t="s">
        <v>3235</v>
      </c>
      <c r="BE245" s="3" t="s">
        <v>3655</v>
      </c>
      <c r="BF245" s="3" t="s">
        <v>3103</v>
      </c>
      <c r="BG245" s="3" t="s">
        <v>3656</v>
      </c>
      <c r="BH245" s="3" t="s">
        <v>3104</v>
      </c>
      <c r="BI245" s="3" t="s">
        <v>3105</v>
      </c>
      <c r="BJ245" s="3" t="s">
        <v>3106</v>
      </c>
      <c r="BK245" s="3" t="s">
        <v>3107</v>
      </c>
      <c r="BL245" s="3" t="s">
        <v>3108</v>
      </c>
      <c r="BM245" s="3" t="s">
        <v>3109</v>
      </c>
      <c r="BN245" s="3" t="s">
        <v>15</v>
      </c>
      <c r="BO245" s="3" t="s">
        <v>2809</v>
      </c>
      <c r="BQ245" s="46">
        <v>1</v>
      </c>
    </row>
    <row r="246" spans="1:69" ht="60" x14ac:dyDescent="0.25">
      <c r="A246" s="45">
        <v>193</v>
      </c>
      <c r="B246" s="3" t="s">
        <v>15</v>
      </c>
      <c r="C246" s="3" t="s">
        <v>2824</v>
      </c>
      <c r="D246" s="3" t="s">
        <v>168</v>
      </c>
      <c r="E246" s="3" t="s">
        <v>2825</v>
      </c>
      <c r="F246" s="3" t="s">
        <v>2826</v>
      </c>
      <c r="G246" s="3" t="s">
        <v>2827</v>
      </c>
      <c r="H246" s="3" t="s">
        <v>2828</v>
      </c>
      <c r="I246" s="3" t="s">
        <v>53</v>
      </c>
      <c r="J246" s="3" t="s">
        <v>54</v>
      </c>
      <c r="K246" s="3" t="s">
        <v>2829</v>
      </c>
      <c r="L246" s="3" t="s">
        <v>2830</v>
      </c>
      <c r="M246" s="3" t="s">
        <v>2831</v>
      </c>
      <c r="N246" s="3" t="s">
        <v>15</v>
      </c>
      <c r="O246" s="3" t="s">
        <v>2658</v>
      </c>
      <c r="P246" s="3" t="s">
        <v>2659</v>
      </c>
      <c r="Q246" s="3" t="s">
        <v>2832</v>
      </c>
      <c r="R246" s="3">
        <v>3</v>
      </c>
      <c r="S246" s="3" t="s">
        <v>117</v>
      </c>
      <c r="T246" s="3">
        <v>14</v>
      </c>
      <c r="U246" s="3">
        <v>17</v>
      </c>
      <c r="V246" s="3" t="s">
        <v>2833</v>
      </c>
      <c r="W246" s="3" t="s">
        <v>283</v>
      </c>
      <c r="X246" s="3" t="s">
        <v>2834</v>
      </c>
      <c r="Y246" s="3" t="s">
        <v>65</v>
      </c>
      <c r="Z246" s="3" t="s">
        <v>2663</v>
      </c>
      <c r="AA246" s="3" t="s">
        <v>2664</v>
      </c>
      <c r="AB246" s="3" t="s">
        <v>68</v>
      </c>
      <c r="AC246" s="3" t="s">
        <v>2835</v>
      </c>
      <c r="AD246" s="3" t="s">
        <v>3907</v>
      </c>
      <c r="AE246" s="3" t="s">
        <v>70</v>
      </c>
      <c r="AF246" s="3" t="s">
        <v>71</v>
      </c>
      <c r="AG246" s="3" t="s">
        <v>2836</v>
      </c>
      <c r="AH246" s="3" t="s">
        <v>2837</v>
      </c>
      <c r="AI246" s="3" t="s">
        <v>74</v>
      </c>
      <c r="AJ246" s="3" t="s">
        <v>75</v>
      </c>
      <c r="AK246" s="3" t="s">
        <v>76</v>
      </c>
      <c r="AL246" s="3"/>
      <c r="AM246" s="3">
        <v>193</v>
      </c>
      <c r="AN246" s="3" t="s">
        <v>2824</v>
      </c>
      <c r="AO246" s="3" t="s">
        <v>3166</v>
      </c>
      <c r="AP246" s="3" t="s">
        <v>3674</v>
      </c>
      <c r="AQ246" s="3" t="s">
        <v>3167</v>
      </c>
      <c r="AR246" s="3" t="s">
        <v>3168</v>
      </c>
      <c r="AS246" s="3" t="s">
        <v>3675</v>
      </c>
      <c r="AT246" s="3" t="s">
        <v>3676</v>
      </c>
      <c r="AU246" s="3"/>
      <c r="AV246" s="3" t="s">
        <v>3167</v>
      </c>
      <c r="AW246" s="3" t="s">
        <v>3168</v>
      </c>
      <c r="AX246" s="3" t="s">
        <v>2766</v>
      </c>
      <c r="AY246" s="3" t="s">
        <v>3533</v>
      </c>
      <c r="AZ246" s="3" t="s">
        <v>2776</v>
      </c>
      <c r="BA246" s="3" t="s">
        <v>2738</v>
      </c>
      <c r="BB246" s="3" t="s">
        <v>3654</v>
      </c>
      <c r="BC246" s="3" t="s">
        <v>2061</v>
      </c>
      <c r="BD246" s="3" t="s">
        <v>3235</v>
      </c>
      <c r="BE246" s="3" t="s">
        <v>3655</v>
      </c>
      <c r="BF246" s="3" t="s">
        <v>3103</v>
      </c>
      <c r="BG246" s="3" t="s">
        <v>3656</v>
      </c>
      <c r="BH246" s="3" t="s">
        <v>3104</v>
      </c>
      <c r="BI246" s="3" t="s">
        <v>3105</v>
      </c>
      <c r="BJ246" s="3" t="s">
        <v>3106</v>
      </c>
      <c r="BK246" s="3" t="s">
        <v>3107</v>
      </c>
      <c r="BL246" s="3" t="s">
        <v>3108</v>
      </c>
      <c r="BM246" s="3" t="s">
        <v>3109</v>
      </c>
      <c r="BN246" s="3" t="s">
        <v>15</v>
      </c>
      <c r="BO246" s="3" t="s">
        <v>2824</v>
      </c>
      <c r="BQ246" s="46">
        <v>1</v>
      </c>
    </row>
    <row r="247" spans="1:69" ht="60" x14ac:dyDescent="0.25">
      <c r="A247" s="45">
        <v>194</v>
      </c>
      <c r="B247" s="3" t="s">
        <v>15</v>
      </c>
      <c r="C247" s="3" t="s">
        <v>2838</v>
      </c>
      <c r="D247" s="3" t="s">
        <v>78</v>
      </c>
      <c r="E247" s="3" t="s">
        <v>2839</v>
      </c>
      <c r="F247" s="3" t="s">
        <v>2840</v>
      </c>
      <c r="G247" s="3" t="s">
        <v>2841</v>
      </c>
      <c r="H247" s="3" t="s">
        <v>2842</v>
      </c>
      <c r="I247" s="3" t="s">
        <v>53</v>
      </c>
      <c r="J247" s="3" t="s">
        <v>54</v>
      </c>
      <c r="K247" s="3" t="s">
        <v>2843</v>
      </c>
      <c r="L247" s="3" t="s">
        <v>2844</v>
      </c>
      <c r="M247" s="3" t="s">
        <v>2845</v>
      </c>
      <c r="N247" s="3" t="s">
        <v>15</v>
      </c>
      <c r="O247" s="3" t="s">
        <v>2658</v>
      </c>
      <c r="P247" s="3" t="s">
        <v>2659</v>
      </c>
      <c r="Q247" s="3" t="s">
        <v>2846</v>
      </c>
      <c r="R247" s="3">
        <v>2</v>
      </c>
      <c r="S247" s="3" t="s">
        <v>87</v>
      </c>
      <c r="T247" s="3">
        <v>12</v>
      </c>
      <c r="U247" s="3">
        <v>15</v>
      </c>
      <c r="V247" s="3" t="s">
        <v>2847</v>
      </c>
      <c r="W247" s="3" t="s">
        <v>2848</v>
      </c>
      <c r="X247" s="3" t="s">
        <v>2849</v>
      </c>
      <c r="Y247" s="3" t="s">
        <v>65</v>
      </c>
      <c r="Z247" s="3" t="s">
        <v>2663</v>
      </c>
      <c r="AA247" s="3" t="s">
        <v>2664</v>
      </c>
      <c r="AB247" s="3" t="s">
        <v>68</v>
      </c>
      <c r="AC247" s="3" t="s">
        <v>2850</v>
      </c>
      <c r="AD247" s="3" t="s">
        <v>3908</v>
      </c>
      <c r="AE247" s="3" t="s">
        <v>70</v>
      </c>
      <c r="AF247" s="3" t="s">
        <v>71</v>
      </c>
      <c r="AG247" s="3" t="s">
        <v>2851</v>
      </c>
      <c r="AH247" s="3" t="s">
        <v>2852</v>
      </c>
      <c r="AI247" s="3" t="s">
        <v>74</v>
      </c>
      <c r="AJ247" s="3" t="s">
        <v>75</v>
      </c>
      <c r="AK247" s="3" t="s">
        <v>76</v>
      </c>
      <c r="AL247" s="3"/>
      <c r="AM247" s="3">
        <v>194</v>
      </c>
      <c r="AN247" s="3" t="s">
        <v>2838</v>
      </c>
      <c r="AO247" s="3" t="s">
        <v>3279</v>
      </c>
      <c r="AP247" s="3" t="s">
        <v>3558</v>
      </c>
      <c r="AQ247" s="3" t="s">
        <v>3559</v>
      </c>
      <c r="AR247" s="3" t="s">
        <v>3190</v>
      </c>
      <c r="AS247" s="3"/>
      <c r="AT247" s="3"/>
      <c r="AU247" s="3"/>
      <c r="AV247" s="3" t="s">
        <v>3167</v>
      </c>
      <c r="AW247" s="3" t="s">
        <v>3168</v>
      </c>
      <c r="AX247" s="3" t="s">
        <v>2766</v>
      </c>
      <c r="AY247" s="3" t="s">
        <v>3533</v>
      </c>
      <c r="AZ247" s="3" t="s">
        <v>2776</v>
      </c>
      <c r="BA247" s="3" t="s">
        <v>2738</v>
      </c>
      <c r="BB247" s="3" t="s">
        <v>3654</v>
      </c>
      <c r="BC247" s="3" t="s">
        <v>2061</v>
      </c>
      <c r="BD247" s="3" t="s">
        <v>3235</v>
      </c>
      <c r="BE247" s="3" t="s">
        <v>3655</v>
      </c>
      <c r="BF247" s="3" t="s">
        <v>3103</v>
      </c>
      <c r="BG247" s="3" t="s">
        <v>3656</v>
      </c>
      <c r="BH247" s="3" t="s">
        <v>3104</v>
      </c>
      <c r="BI247" s="3" t="s">
        <v>3105</v>
      </c>
      <c r="BJ247" s="3" t="s">
        <v>3106</v>
      </c>
      <c r="BK247" s="3" t="s">
        <v>3107</v>
      </c>
      <c r="BL247" s="3" t="s">
        <v>3108</v>
      </c>
      <c r="BM247" s="3" t="s">
        <v>3109</v>
      </c>
      <c r="BN247" s="3" t="s">
        <v>15</v>
      </c>
      <c r="BO247" s="3" t="s">
        <v>2838</v>
      </c>
      <c r="BQ247" s="46">
        <v>1</v>
      </c>
    </row>
    <row r="248" spans="1:69" ht="60" x14ac:dyDescent="0.25">
      <c r="A248" s="45">
        <v>195</v>
      </c>
      <c r="B248" s="3" t="s">
        <v>15</v>
      </c>
      <c r="C248" s="3" t="s">
        <v>2853</v>
      </c>
      <c r="D248" s="3" t="s">
        <v>108</v>
      </c>
      <c r="E248" s="3" t="s">
        <v>2854</v>
      </c>
      <c r="F248" s="3" t="s">
        <v>2855</v>
      </c>
      <c r="G248" s="3" t="s">
        <v>2856</v>
      </c>
      <c r="H248" s="3" t="s">
        <v>2857</v>
      </c>
      <c r="I248" s="3" t="s">
        <v>53</v>
      </c>
      <c r="J248" s="3" t="s">
        <v>54</v>
      </c>
      <c r="K248" s="3" t="s">
        <v>2858</v>
      </c>
      <c r="L248" s="3" t="s">
        <v>2859</v>
      </c>
      <c r="M248" s="3" t="s">
        <v>2860</v>
      </c>
      <c r="N248" s="3" t="s">
        <v>15</v>
      </c>
      <c r="O248" s="3" t="s">
        <v>2658</v>
      </c>
      <c r="P248" s="3" t="s">
        <v>2659</v>
      </c>
      <c r="Q248" s="3" t="s">
        <v>2861</v>
      </c>
      <c r="R248" s="3">
        <v>3</v>
      </c>
      <c r="S248" s="3" t="s">
        <v>117</v>
      </c>
      <c r="T248" s="3">
        <v>13</v>
      </c>
      <c r="U248" s="3">
        <v>17</v>
      </c>
      <c r="V248" s="3" t="s">
        <v>2862</v>
      </c>
      <c r="W248" s="3" t="s">
        <v>225</v>
      </c>
      <c r="X248" s="3" t="s">
        <v>2863</v>
      </c>
      <c r="Y248" s="3" t="s">
        <v>65</v>
      </c>
      <c r="Z248" s="3" t="s">
        <v>2663</v>
      </c>
      <c r="AA248" s="3" t="s">
        <v>2664</v>
      </c>
      <c r="AB248" s="3" t="s">
        <v>68</v>
      </c>
      <c r="AC248" s="3" t="s">
        <v>2864</v>
      </c>
      <c r="AD248" s="3" t="s">
        <v>3909</v>
      </c>
      <c r="AE248" s="3" t="s">
        <v>70</v>
      </c>
      <c r="AF248" s="3" t="s">
        <v>71</v>
      </c>
      <c r="AG248" s="3" t="s">
        <v>2865</v>
      </c>
      <c r="AH248" s="3" t="s">
        <v>2866</v>
      </c>
      <c r="AI248" s="3" t="s">
        <v>74</v>
      </c>
      <c r="AJ248" s="3" t="s">
        <v>75</v>
      </c>
      <c r="AK248" s="3" t="s">
        <v>76</v>
      </c>
      <c r="AL248" s="3"/>
      <c r="AM248" s="3">
        <v>195</v>
      </c>
      <c r="AN248" s="3" t="s">
        <v>2853</v>
      </c>
      <c r="AO248" s="3" t="s">
        <v>3677</v>
      </c>
      <c r="AP248" s="3" t="s">
        <v>977</v>
      </c>
      <c r="AQ248" s="3" t="s">
        <v>3167</v>
      </c>
      <c r="AR248" s="3" t="s">
        <v>3168</v>
      </c>
      <c r="AS248" s="3" t="s">
        <v>3443</v>
      </c>
      <c r="AT248" s="3" t="s">
        <v>3678</v>
      </c>
      <c r="AU248" s="3"/>
      <c r="AV248" s="3" t="s">
        <v>3167</v>
      </c>
      <c r="AW248" s="3" t="s">
        <v>3168</v>
      </c>
      <c r="AX248" s="3" t="s">
        <v>2766</v>
      </c>
      <c r="AY248" s="3" t="s">
        <v>3533</v>
      </c>
      <c r="AZ248" s="3" t="s">
        <v>2776</v>
      </c>
      <c r="BA248" s="3" t="s">
        <v>2738</v>
      </c>
      <c r="BB248" s="3" t="s">
        <v>3654</v>
      </c>
      <c r="BC248" s="3" t="s">
        <v>2061</v>
      </c>
      <c r="BD248" s="3" t="s">
        <v>3235</v>
      </c>
      <c r="BE248" s="3" t="s">
        <v>3655</v>
      </c>
      <c r="BF248" s="3" t="s">
        <v>3103</v>
      </c>
      <c r="BG248" s="3" t="s">
        <v>3656</v>
      </c>
      <c r="BH248" s="3" t="s">
        <v>3104</v>
      </c>
      <c r="BI248" s="3" t="s">
        <v>3105</v>
      </c>
      <c r="BJ248" s="3" t="s">
        <v>3106</v>
      </c>
      <c r="BK248" s="3" t="s">
        <v>3107</v>
      </c>
      <c r="BL248" s="3" t="s">
        <v>3108</v>
      </c>
      <c r="BM248" s="3" t="s">
        <v>3109</v>
      </c>
      <c r="BN248" s="3" t="s">
        <v>15</v>
      </c>
      <c r="BO248" s="3" t="s">
        <v>2853</v>
      </c>
      <c r="BQ248" s="46">
        <v>1</v>
      </c>
    </row>
    <row r="249" spans="1:69" ht="60" x14ac:dyDescent="0.25">
      <c r="A249" s="45">
        <v>196</v>
      </c>
      <c r="B249" s="3" t="s">
        <v>15</v>
      </c>
      <c r="C249" s="3" t="s">
        <v>2867</v>
      </c>
      <c r="D249" s="3" t="s">
        <v>168</v>
      </c>
      <c r="E249" s="3" t="s">
        <v>2868</v>
      </c>
      <c r="F249" s="3" t="s">
        <v>2869</v>
      </c>
      <c r="G249" s="3" t="s">
        <v>2870</v>
      </c>
      <c r="H249" s="3" t="s">
        <v>2871</v>
      </c>
      <c r="I249" s="3" t="s">
        <v>53</v>
      </c>
      <c r="J249" s="3" t="s">
        <v>54</v>
      </c>
      <c r="K249" s="3" t="s">
        <v>2872</v>
      </c>
      <c r="L249" s="3" t="s">
        <v>2873</v>
      </c>
      <c r="M249" s="3" t="s">
        <v>2874</v>
      </c>
      <c r="N249" s="3" t="s">
        <v>15</v>
      </c>
      <c r="O249" s="3" t="s">
        <v>2658</v>
      </c>
      <c r="P249" s="3" t="s">
        <v>2659</v>
      </c>
      <c r="Q249" s="3" t="s">
        <v>2875</v>
      </c>
      <c r="R249" s="3">
        <v>3</v>
      </c>
      <c r="S249" s="3" t="s">
        <v>117</v>
      </c>
      <c r="T249" s="3">
        <v>14</v>
      </c>
      <c r="U249" s="3">
        <v>17</v>
      </c>
      <c r="V249" s="3" t="s">
        <v>2876</v>
      </c>
      <c r="W249" s="3" t="s">
        <v>1314</v>
      </c>
      <c r="X249" s="3" t="s">
        <v>2877</v>
      </c>
      <c r="Y249" s="3" t="s">
        <v>65</v>
      </c>
      <c r="Z249" s="3" t="s">
        <v>2663</v>
      </c>
      <c r="AA249" s="3" t="s">
        <v>2664</v>
      </c>
      <c r="AB249" s="3" t="s">
        <v>68</v>
      </c>
      <c r="AC249" s="3" t="s">
        <v>2878</v>
      </c>
      <c r="AD249" s="3" t="s">
        <v>3910</v>
      </c>
      <c r="AE249" s="3" t="s">
        <v>70</v>
      </c>
      <c r="AF249" s="3" t="s">
        <v>71</v>
      </c>
      <c r="AG249" s="3" t="s">
        <v>2879</v>
      </c>
      <c r="AH249" s="3" t="s">
        <v>2880</v>
      </c>
      <c r="AI249" s="3" t="s">
        <v>74</v>
      </c>
      <c r="AJ249" s="3" t="s">
        <v>75</v>
      </c>
      <c r="AK249" s="3" t="s">
        <v>76</v>
      </c>
      <c r="AL249" s="3"/>
      <c r="AM249" s="3">
        <v>196</v>
      </c>
      <c r="AN249" s="3" t="s">
        <v>2867</v>
      </c>
      <c r="AO249" s="3" t="s">
        <v>3679</v>
      </c>
      <c r="AP249" s="3" t="s">
        <v>3312</v>
      </c>
      <c r="AQ249" s="3" t="s">
        <v>3313</v>
      </c>
      <c r="AR249" s="3" t="s">
        <v>3235</v>
      </c>
      <c r="AS249" s="3" t="s">
        <v>3581</v>
      </c>
      <c r="AT249" s="3" t="s">
        <v>3582</v>
      </c>
      <c r="AU249" s="3" t="s">
        <v>977</v>
      </c>
      <c r="AV249" s="3" t="s">
        <v>3167</v>
      </c>
      <c r="AW249" s="3" t="s">
        <v>3168</v>
      </c>
      <c r="AX249" s="3" t="s">
        <v>2766</v>
      </c>
      <c r="AY249" s="3" t="s">
        <v>3533</v>
      </c>
      <c r="AZ249" s="3" t="s">
        <v>2776</v>
      </c>
      <c r="BA249" s="3" t="s">
        <v>2738</v>
      </c>
      <c r="BB249" s="3" t="s">
        <v>3654</v>
      </c>
      <c r="BC249" s="3" t="s">
        <v>2061</v>
      </c>
      <c r="BD249" s="3" t="s">
        <v>3235</v>
      </c>
      <c r="BE249" s="3" t="s">
        <v>3655</v>
      </c>
      <c r="BF249" s="3" t="s">
        <v>3103</v>
      </c>
      <c r="BG249" s="3" t="s">
        <v>3656</v>
      </c>
      <c r="BH249" s="3" t="s">
        <v>3104</v>
      </c>
      <c r="BI249" s="3" t="s">
        <v>3105</v>
      </c>
      <c r="BJ249" s="3" t="s">
        <v>3106</v>
      </c>
      <c r="BK249" s="3" t="s">
        <v>3107</v>
      </c>
      <c r="BL249" s="3" t="s">
        <v>3108</v>
      </c>
      <c r="BM249" s="3" t="s">
        <v>3109</v>
      </c>
      <c r="BN249" s="3" t="s">
        <v>15</v>
      </c>
      <c r="BO249" s="3" t="s">
        <v>2867</v>
      </c>
      <c r="BQ249" s="46">
        <v>1</v>
      </c>
    </row>
    <row r="250" spans="1:69" ht="60" x14ac:dyDescent="0.25">
      <c r="A250" s="45">
        <v>197</v>
      </c>
      <c r="B250" s="3" t="s">
        <v>15</v>
      </c>
      <c r="C250" s="3" t="s">
        <v>2881</v>
      </c>
      <c r="D250" s="3" t="s">
        <v>168</v>
      </c>
      <c r="E250" s="3" t="s">
        <v>2882</v>
      </c>
      <c r="F250" s="3" t="s">
        <v>2883</v>
      </c>
      <c r="G250" s="3" t="s">
        <v>2884</v>
      </c>
      <c r="H250" s="3" t="s">
        <v>2885</v>
      </c>
      <c r="I250" s="3" t="s">
        <v>53</v>
      </c>
      <c r="J250" s="3" t="s">
        <v>54</v>
      </c>
      <c r="K250" s="3" t="s">
        <v>2886</v>
      </c>
      <c r="L250" s="3" t="s">
        <v>2887</v>
      </c>
      <c r="M250" s="3" t="s">
        <v>2888</v>
      </c>
      <c r="N250" s="3" t="s">
        <v>15</v>
      </c>
      <c r="O250" s="3" t="s">
        <v>2658</v>
      </c>
      <c r="P250" s="3" t="s">
        <v>2659</v>
      </c>
      <c r="Q250" s="3" t="s">
        <v>2889</v>
      </c>
      <c r="R250" s="3">
        <v>3</v>
      </c>
      <c r="S250" s="3" t="s">
        <v>117</v>
      </c>
      <c r="T250" s="3">
        <v>14</v>
      </c>
      <c r="U250" s="3">
        <v>17</v>
      </c>
      <c r="V250" s="3" t="s">
        <v>2890</v>
      </c>
      <c r="W250" s="3" t="s">
        <v>10</v>
      </c>
      <c r="X250" s="3" t="s">
        <v>2891</v>
      </c>
      <c r="Y250" s="3" t="s">
        <v>65</v>
      </c>
      <c r="Z250" s="3" t="s">
        <v>2663</v>
      </c>
      <c r="AA250" s="3" t="s">
        <v>2664</v>
      </c>
      <c r="AB250" s="3" t="s">
        <v>68</v>
      </c>
      <c r="AC250" s="3" t="s">
        <v>2892</v>
      </c>
      <c r="AD250" s="3" t="s">
        <v>3911</v>
      </c>
      <c r="AE250" s="3" t="s">
        <v>70</v>
      </c>
      <c r="AF250" s="3" t="s">
        <v>71</v>
      </c>
      <c r="AG250" s="3" t="s">
        <v>2893</v>
      </c>
      <c r="AH250" s="3" t="s">
        <v>2894</v>
      </c>
      <c r="AI250" s="3" t="s">
        <v>74</v>
      </c>
      <c r="AJ250" s="3" t="s">
        <v>75</v>
      </c>
      <c r="AK250" s="3" t="s">
        <v>76</v>
      </c>
      <c r="AL250" s="3"/>
      <c r="AM250" s="3">
        <v>197</v>
      </c>
      <c r="AN250" s="3" t="s">
        <v>2881</v>
      </c>
      <c r="AO250" s="3" t="s">
        <v>3302</v>
      </c>
      <c r="AP250" s="3" t="s">
        <v>3153</v>
      </c>
      <c r="AQ250" s="3" t="s">
        <v>3154</v>
      </c>
      <c r="AR250" s="3" t="s">
        <v>3267</v>
      </c>
      <c r="AS250" s="3" t="s">
        <v>3268</v>
      </c>
      <c r="AT250" s="3" t="s">
        <v>3250</v>
      </c>
      <c r="AU250" s="3" t="s">
        <v>3235</v>
      </c>
      <c r="AV250" s="3" t="s">
        <v>3167</v>
      </c>
      <c r="AW250" s="3" t="s">
        <v>3168</v>
      </c>
      <c r="AX250" s="3" t="s">
        <v>2766</v>
      </c>
      <c r="AY250" s="3" t="s">
        <v>3533</v>
      </c>
      <c r="AZ250" s="3" t="s">
        <v>2776</v>
      </c>
      <c r="BA250" s="3" t="s">
        <v>2738</v>
      </c>
      <c r="BB250" s="3" t="s">
        <v>3654</v>
      </c>
      <c r="BC250" s="3" t="s">
        <v>2061</v>
      </c>
      <c r="BD250" s="3" t="s">
        <v>3235</v>
      </c>
      <c r="BE250" s="3" t="s">
        <v>3655</v>
      </c>
      <c r="BF250" s="3" t="s">
        <v>3103</v>
      </c>
      <c r="BG250" s="3" t="s">
        <v>3656</v>
      </c>
      <c r="BH250" s="3" t="s">
        <v>3104</v>
      </c>
      <c r="BI250" s="3" t="s">
        <v>3105</v>
      </c>
      <c r="BJ250" s="3" t="s">
        <v>3106</v>
      </c>
      <c r="BK250" s="3" t="s">
        <v>3107</v>
      </c>
      <c r="BL250" s="3" t="s">
        <v>3108</v>
      </c>
      <c r="BM250" s="3" t="s">
        <v>3109</v>
      </c>
      <c r="BN250" s="3" t="s">
        <v>15</v>
      </c>
      <c r="BO250" s="3" t="s">
        <v>2881</v>
      </c>
      <c r="BQ250" s="46">
        <v>1</v>
      </c>
    </row>
    <row r="251" spans="1:69" ht="60" x14ac:dyDescent="0.25">
      <c r="A251" s="45">
        <v>198</v>
      </c>
      <c r="B251" s="3" t="s">
        <v>15</v>
      </c>
      <c r="C251" s="3" t="s">
        <v>2895</v>
      </c>
      <c r="D251" s="3" t="s">
        <v>168</v>
      </c>
      <c r="E251" s="3" t="s">
        <v>2896</v>
      </c>
      <c r="F251" s="3" t="s">
        <v>2897</v>
      </c>
      <c r="G251" s="3" t="s">
        <v>2898</v>
      </c>
      <c r="H251" s="3" t="s">
        <v>2899</v>
      </c>
      <c r="I251" s="3" t="s">
        <v>53</v>
      </c>
      <c r="J251" s="3" t="s">
        <v>54</v>
      </c>
      <c r="K251" s="3" t="s">
        <v>2900</v>
      </c>
      <c r="L251" s="3" t="s">
        <v>2901</v>
      </c>
      <c r="M251" s="3" t="s">
        <v>2902</v>
      </c>
      <c r="N251" s="3" t="s">
        <v>15</v>
      </c>
      <c r="O251" s="3" t="s">
        <v>2658</v>
      </c>
      <c r="P251" s="3" t="s">
        <v>2659</v>
      </c>
      <c r="Q251" s="3" t="s">
        <v>2903</v>
      </c>
      <c r="R251" s="3">
        <v>3</v>
      </c>
      <c r="S251" s="3" t="s">
        <v>117</v>
      </c>
      <c r="T251" s="3">
        <v>14</v>
      </c>
      <c r="U251" s="3">
        <v>17</v>
      </c>
      <c r="V251" s="3" t="s">
        <v>2904</v>
      </c>
      <c r="W251" s="3" t="s">
        <v>12</v>
      </c>
      <c r="X251" s="3" t="s">
        <v>2905</v>
      </c>
      <c r="Y251" s="3" t="s">
        <v>65</v>
      </c>
      <c r="Z251" s="3" t="s">
        <v>2663</v>
      </c>
      <c r="AA251" s="3" t="s">
        <v>2664</v>
      </c>
      <c r="AB251" s="3" t="s">
        <v>68</v>
      </c>
      <c r="AC251" s="3" t="s">
        <v>2906</v>
      </c>
      <c r="AD251" s="3" t="s">
        <v>3912</v>
      </c>
      <c r="AE251" s="3" t="s">
        <v>70</v>
      </c>
      <c r="AF251" s="3" t="s">
        <v>71</v>
      </c>
      <c r="AG251" s="3" t="s">
        <v>2907</v>
      </c>
      <c r="AH251" s="3" t="s">
        <v>2908</v>
      </c>
      <c r="AI251" s="3" t="s">
        <v>74</v>
      </c>
      <c r="AJ251" s="3" t="s">
        <v>75</v>
      </c>
      <c r="AK251" s="3" t="s">
        <v>76</v>
      </c>
      <c r="AL251" s="3"/>
      <c r="AM251" s="3">
        <v>198</v>
      </c>
      <c r="AN251" s="3" t="s">
        <v>2895</v>
      </c>
      <c r="AO251" s="3" t="s">
        <v>3680</v>
      </c>
      <c r="AP251" s="3" t="s">
        <v>3455</v>
      </c>
      <c r="AQ251" s="3" t="s">
        <v>1376</v>
      </c>
      <c r="AR251" s="3" t="s">
        <v>3146</v>
      </c>
      <c r="AS251" s="3" t="s">
        <v>3147</v>
      </c>
      <c r="AT251" s="3" t="s">
        <v>3235</v>
      </c>
      <c r="AU251" s="3"/>
      <c r="AV251" s="3" t="s">
        <v>3167</v>
      </c>
      <c r="AW251" s="3" t="s">
        <v>3168</v>
      </c>
      <c r="AX251" s="3" t="s">
        <v>2766</v>
      </c>
      <c r="AY251" s="3" t="s">
        <v>3533</v>
      </c>
      <c r="AZ251" s="3" t="s">
        <v>2776</v>
      </c>
      <c r="BA251" s="3" t="s">
        <v>2738</v>
      </c>
      <c r="BB251" s="3" t="s">
        <v>3654</v>
      </c>
      <c r="BC251" s="3" t="s">
        <v>2061</v>
      </c>
      <c r="BD251" s="3" t="s">
        <v>3235</v>
      </c>
      <c r="BE251" s="3" t="s">
        <v>3655</v>
      </c>
      <c r="BF251" s="3" t="s">
        <v>3103</v>
      </c>
      <c r="BG251" s="3" t="s">
        <v>3656</v>
      </c>
      <c r="BH251" s="3" t="s">
        <v>3104</v>
      </c>
      <c r="BI251" s="3" t="s">
        <v>3105</v>
      </c>
      <c r="BJ251" s="3" t="s">
        <v>3106</v>
      </c>
      <c r="BK251" s="3" t="s">
        <v>3107</v>
      </c>
      <c r="BL251" s="3" t="s">
        <v>3108</v>
      </c>
      <c r="BM251" s="3" t="s">
        <v>3109</v>
      </c>
      <c r="BN251" s="3" t="s">
        <v>15</v>
      </c>
      <c r="BO251" s="3" t="s">
        <v>2895</v>
      </c>
      <c r="BQ251" s="46">
        <v>1</v>
      </c>
    </row>
    <row r="252" spans="1:69" ht="60" x14ac:dyDescent="0.25">
      <c r="A252" s="45">
        <v>199</v>
      </c>
      <c r="B252" s="3" t="s">
        <v>15</v>
      </c>
      <c r="C252" s="3" t="s">
        <v>2909</v>
      </c>
      <c r="D252" s="3" t="s">
        <v>108</v>
      </c>
      <c r="E252" s="3" t="s">
        <v>2910</v>
      </c>
      <c r="F252" s="3" t="s">
        <v>2911</v>
      </c>
      <c r="G252" s="3" t="s">
        <v>2912</v>
      </c>
      <c r="H252" s="3" t="s">
        <v>2913</v>
      </c>
      <c r="I252" s="3" t="s">
        <v>53</v>
      </c>
      <c r="J252" s="3" t="s">
        <v>54</v>
      </c>
      <c r="K252" s="3" t="s">
        <v>2914</v>
      </c>
      <c r="L252" s="3" t="s">
        <v>2915</v>
      </c>
      <c r="M252" s="3" t="s">
        <v>2916</v>
      </c>
      <c r="N252" s="3" t="s">
        <v>15</v>
      </c>
      <c r="O252" s="3" t="s">
        <v>2658</v>
      </c>
      <c r="P252" s="3" t="s">
        <v>2659</v>
      </c>
      <c r="Q252" s="3" t="s">
        <v>2917</v>
      </c>
      <c r="R252" s="3">
        <v>3</v>
      </c>
      <c r="S252" s="3" t="s">
        <v>117</v>
      </c>
      <c r="T252" s="3">
        <v>13</v>
      </c>
      <c r="U252" s="3">
        <v>17</v>
      </c>
      <c r="V252" s="3" t="s">
        <v>2918</v>
      </c>
      <c r="W252" s="3" t="s">
        <v>895</v>
      </c>
      <c r="X252" s="3" t="s">
        <v>2919</v>
      </c>
      <c r="Y252" s="3" t="s">
        <v>65</v>
      </c>
      <c r="Z252" s="3" t="s">
        <v>2663</v>
      </c>
      <c r="AA252" s="3" t="s">
        <v>2664</v>
      </c>
      <c r="AB252" s="3" t="s">
        <v>68</v>
      </c>
      <c r="AC252" s="3" t="s">
        <v>2920</v>
      </c>
      <c r="AD252" s="3" t="s">
        <v>3913</v>
      </c>
      <c r="AE252" s="3" t="s">
        <v>70</v>
      </c>
      <c r="AF252" s="3" t="s">
        <v>71</v>
      </c>
      <c r="AG252" s="3" t="s">
        <v>2921</v>
      </c>
      <c r="AH252" s="3" t="s">
        <v>2922</v>
      </c>
      <c r="AI252" s="3" t="s">
        <v>74</v>
      </c>
      <c r="AJ252" s="3" t="s">
        <v>75</v>
      </c>
      <c r="AK252" s="3" t="s">
        <v>76</v>
      </c>
      <c r="AL252" s="3"/>
      <c r="AM252" s="3">
        <v>199</v>
      </c>
      <c r="AN252" s="3" t="s">
        <v>2909</v>
      </c>
      <c r="AO252" s="3" t="s">
        <v>3681</v>
      </c>
      <c r="AP252" s="3" t="s">
        <v>3143</v>
      </c>
      <c r="AQ252" s="3" t="s">
        <v>3144</v>
      </c>
      <c r="AR252" s="3" t="s">
        <v>3682</v>
      </c>
      <c r="AS252" s="3" t="s">
        <v>3683</v>
      </c>
      <c r="AT252" s="3" t="s">
        <v>3250</v>
      </c>
      <c r="AU252" s="3" t="s">
        <v>3525</v>
      </c>
      <c r="AV252" s="3" t="s">
        <v>3167</v>
      </c>
      <c r="AW252" s="3" t="s">
        <v>3168</v>
      </c>
      <c r="AX252" s="3" t="s">
        <v>2766</v>
      </c>
      <c r="AY252" s="3" t="s">
        <v>3533</v>
      </c>
      <c r="AZ252" s="3" t="s">
        <v>2776</v>
      </c>
      <c r="BA252" s="3" t="s">
        <v>2738</v>
      </c>
      <c r="BB252" s="3" t="s">
        <v>3654</v>
      </c>
      <c r="BC252" s="3" t="s">
        <v>2061</v>
      </c>
      <c r="BD252" s="3" t="s">
        <v>3235</v>
      </c>
      <c r="BE252" s="3" t="s">
        <v>3655</v>
      </c>
      <c r="BF252" s="3" t="s">
        <v>3103</v>
      </c>
      <c r="BG252" s="3" t="s">
        <v>3656</v>
      </c>
      <c r="BH252" s="3" t="s">
        <v>3104</v>
      </c>
      <c r="BI252" s="3" t="s">
        <v>3105</v>
      </c>
      <c r="BJ252" s="3" t="s">
        <v>3106</v>
      </c>
      <c r="BK252" s="3" t="s">
        <v>3107</v>
      </c>
      <c r="BL252" s="3" t="s">
        <v>3108</v>
      </c>
      <c r="BM252" s="3" t="s">
        <v>3109</v>
      </c>
      <c r="BN252" s="3" t="s">
        <v>15</v>
      </c>
      <c r="BO252" s="3" t="s">
        <v>2909</v>
      </c>
      <c r="BQ252" s="46">
        <v>1</v>
      </c>
    </row>
    <row r="253" spans="1:69" ht="60" x14ac:dyDescent="0.25">
      <c r="A253" s="45">
        <v>200</v>
      </c>
      <c r="B253" s="3" t="s">
        <v>15</v>
      </c>
      <c r="C253" s="3" t="s">
        <v>2923</v>
      </c>
      <c r="D253" s="3" t="s">
        <v>108</v>
      </c>
      <c r="E253" s="3" t="s">
        <v>2924</v>
      </c>
      <c r="F253" s="3" t="s">
        <v>2925</v>
      </c>
      <c r="G253" s="3" t="s">
        <v>2926</v>
      </c>
      <c r="H253" s="3" t="s">
        <v>2927</v>
      </c>
      <c r="I253" s="3" t="s">
        <v>53</v>
      </c>
      <c r="J253" s="3" t="s">
        <v>54</v>
      </c>
      <c r="K253" s="3" t="s">
        <v>2928</v>
      </c>
      <c r="L253" s="3" t="s">
        <v>2929</v>
      </c>
      <c r="M253" s="3" t="s">
        <v>2930</v>
      </c>
      <c r="N253" s="3" t="s">
        <v>15</v>
      </c>
      <c r="O253" s="3" t="s">
        <v>2658</v>
      </c>
      <c r="P253" s="3" t="s">
        <v>2659</v>
      </c>
      <c r="Q253" s="3" t="s">
        <v>2931</v>
      </c>
      <c r="R253" s="3">
        <v>3</v>
      </c>
      <c r="S253" s="3" t="s">
        <v>117</v>
      </c>
      <c r="T253" s="3">
        <v>13</v>
      </c>
      <c r="U253" s="3">
        <v>17</v>
      </c>
      <c r="V253" s="3" t="s">
        <v>2932</v>
      </c>
      <c r="W253" s="3" t="s">
        <v>193</v>
      </c>
      <c r="X253" s="3" t="s">
        <v>2933</v>
      </c>
      <c r="Y253" s="3" t="s">
        <v>65</v>
      </c>
      <c r="Z253" s="3" t="s">
        <v>2663</v>
      </c>
      <c r="AA253" s="3" t="s">
        <v>2664</v>
      </c>
      <c r="AB253" s="3" t="s">
        <v>68</v>
      </c>
      <c r="AC253" s="3" t="s">
        <v>2934</v>
      </c>
      <c r="AD253" s="3" t="s">
        <v>3914</v>
      </c>
      <c r="AE253" s="3" t="s">
        <v>70</v>
      </c>
      <c r="AF253" s="3" t="s">
        <v>71</v>
      </c>
      <c r="AG253" s="3" t="s">
        <v>2935</v>
      </c>
      <c r="AH253" s="3" t="s">
        <v>2936</v>
      </c>
      <c r="AI253" s="3" t="s">
        <v>74</v>
      </c>
      <c r="AJ253" s="3" t="s">
        <v>75</v>
      </c>
      <c r="AK253" s="3" t="s">
        <v>76</v>
      </c>
      <c r="AL253" s="3"/>
      <c r="AM253" s="3">
        <v>200</v>
      </c>
      <c r="AN253" s="3" t="s">
        <v>2923</v>
      </c>
      <c r="AO253" s="3" t="s">
        <v>3552</v>
      </c>
      <c r="AP253" s="3" t="s">
        <v>3110</v>
      </c>
      <c r="AQ253" s="3" t="s">
        <v>3199</v>
      </c>
      <c r="AR253" s="3" t="s">
        <v>3684</v>
      </c>
      <c r="AS253" s="3" t="s">
        <v>3685</v>
      </c>
      <c r="AT253" s="3" t="s">
        <v>3235</v>
      </c>
      <c r="AU253" s="3" t="s">
        <v>2019</v>
      </c>
      <c r="AV253" s="3" t="s">
        <v>3167</v>
      </c>
      <c r="AW253" s="3" t="s">
        <v>3168</v>
      </c>
      <c r="AX253" s="3" t="s">
        <v>2766</v>
      </c>
      <c r="AY253" s="3" t="s">
        <v>3533</v>
      </c>
      <c r="AZ253" s="3" t="s">
        <v>2776</v>
      </c>
      <c r="BA253" s="3" t="s">
        <v>2738</v>
      </c>
      <c r="BB253" s="3" t="s">
        <v>3654</v>
      </c>
      <c r="BC253" s="3" t="s">
        <v>2061</v>
      </c>
      <c r="BD253" s="3" t="s">
        <v>3235</v>
      </c>
      <c r="BE253" s="3" t="s">
        <v>3655</v>
      </c>
      <c r="BF253" s="3" t="s">
        <v>3103</v>
      </c>
      <c r="BG253" s="3" t="s">
        <v>3656</v>
      </c>
      <c r="BH253" s="3" t="s">
        <v>3104</v>
      </c>
      <c r="BI253" s="3" t="s">
        <v>3105</v>
      </c>
      <c r="BJ253" s="3" t="s">
        <v>3106</v>
      </c>
      <c r="BK253" s="3" t="s">
        <v>3107</v>
      </c>
      <c r="BL253" s="3" t="s">
        <v>3108</v>
      </c>
      <c r="BM253" s="3" t="s">
        <v>3109</v>
      </c>
      <c r="BN253" s="3" t="s">
        <v>15</v>
      </c>
      <c r="BO253" s="3" t="s">
        <v>2923</v>
      </c>
      <c r="BQ253" s="46">
        <v>1</v>
      </c>
    </row>
    <row r="254" spans="1:69" ht="60" x14ac:dyDescent="0.25">
      <c r="A254" s="45">
        <v>201</v>
      </c>
      <c r="B254" s="3" t="s">
        <v>15</v>
      </c>
      <c r="C254" s="3" t="s">
        <v>2937</v>
      </c>
      <c r="D254" s="3" t="s">
        <v>108</v>
      </c>
      <c r="E254" s="3" t="s">
        <v>2938</v>
      </c>
      <c r="F254" s="3" t="s">
        <v>2939</v>
      </c>
      <c r="G254" s="3" t="s">
        <v>2940</v>
      </c>
      <c r="H254" s="3" t="s">
        <v>2941</v>
      </c>
      <c r="I254" s="3" t="s">
        <v>53</v>
      </c>
      <c r="J254" s="3" t="s">
        <v>54</v>
      </c>
      <c r="K254" s="3" t="s">
        <v>2942</v>
      </c>
      <c r="L254" s="3" t="s">
        <v>2943</v>
      </c>
      <c r="M254" s="3" t="s">
        <v>2944</v>
      </c>
      <c r="N254" s="3" t="s">
        <v>15</v>
      </c>
      <c r="O254" s="3" t="s">
        <v>2658</v>
      </c>
      <c r="P254" s="3" t="s">
        <v>2659</v>
      </c>
      <c r="Q254" s="3" t="s">
        <v>2945</v>
      </c>
      <c r="R254" s="3">
        <v>3</v>
      </c>
      <c r="S254" s="3" t="s">
        <v>117</v>
      </c>
      <c r="T254" s="3">
        <v>13</v>
      </c>
      <c r="U254" s="3">
        <v>17</v>
      </c>
      <c r="V254" s="3" t="s">
        <v>2946</v>
      </c>
      <c r="W254" s="3" t="s">
        <v>148</v>
      </c>
      <c r="X254" s="3" t="s">
        <v>2947</v>
      </c>
      <c r="Y254" s="3" t="s">
        <v>65</v>
      </c>
      <c r="Z254" s="3" t="s">
        <v>2663</v>
      </c>
      <c r="AA254" s="3" t="s">
        <v>2664</v>
      </c>
      <c r="AB254" s="3" t="s">
        <v>68</v>
      </c>
      <c r="AC254" s="3" t="s">
        <v>2948</v>
      </c>
      <c r="AD254" s="3" t="s">
        <v>3915</v>
      </c>
      <c r="AE254" s="3" t="s">
        <v>70</v>
      </c>
      <c r="AF254" s="3" t="s">
        <v>71</v>
      </c>
      <c r="AG254" s="3" t="s">
        <v>2949</v>
      </c>
      <c r="AH254" s="3" t="s">
        <v>2950</v>
      </c>
      <c r="AI254" s="3" t="s">
        <v>74</v>
      </c>
      <c r="AJ254" s="3" t="s">
        <v>75</v>
      </c>
      <c r="AK254" s="3" t="s">
        <v>76</v>
      </c>
      <c r="AL254" s="3"/>
      <c r="AM254" s="3">
        <v>201</v>
      </c>
      <c r="AN254" s="3" t="s">
        <v>2937</v>
      </c>
      <c r="AO254" s="3" t="s">
        <v>3686</v>
      </c>
      <c r="AP254" s="3" t="s">
        <v>3213</v>
      </c>
      <c r="AQ254" s="3" t="s">
        <v>3461</v>
      </c>
      <c r="AR254" s="3" t="s">
        <v>3462</v>
      </c>
      <c r="AS254" s="3" t="s">
        <v>3687</v>
      </c>
      <c r="AT254" s="3" t="s">
        <v>3235</v>
      </c>
      <c r="AU254" s="3"/>
      <c r="AV254" s="3" t="s">
        <v>3167</v>
      </c>
      <c r="AW254" s="3" t="s">
        <v>3168</v>
      </c>
      <c r="AX254" s="3" t="s">
        <v>2766</v>
      </c>
      <c r="AY254" s="3" t="s">
        <v>3533</v>
      </c>
      <c r="AZ254" s="3" t="s">
        <v>2776</v>
      </c>
      <c r="BA254" s="3" t="s">
        <v>2738</v>
      </c>
      <c r="BB254" s="3" t="s">
        <v>3654</v>
      </c>
      <c r="BC254" s="3" t="s">
        <v>2061</v>
      </c>
      <c r="BD254" s="3" t="s">
        <v>3235</v>
      </c>
      <c r="BE254" s="3" t="s">
        <v>3655</v>
      </c>
      <c r="BF254" s="3" t="s">
        <v>3103</v>
      </c>
      <c r="BG254" s="3" t="s">
        <v>3656</v>
      </c>
      <c r="BH254" s="3" t="s">
        <v>3104</v>
      </c>
      <c r="BI254" s="3" t="s">
        <v>3105</v>
      </c>
      <c r="BJ254" s="3" t="s">
        <v>3106</v>
      </c>
      <c r="BK254" s="3" t="s">
        <v>3107</v>
      </c>
      <c r="BL254" s="3" t="s">
        <v>3108</v>
      </c>
      <c r="BM254" s="3" t="s">
        <v>3109</v>
      </c>
      <c r="BN254" s="3" t="s">
        <v>15</v>
      </c>
      <c r="BO254" s="3" t="s">
        <v>2937</v>
      </c>
      <c r="BQ254" s="46">
        <v>1</v>
      </c>
    </row>
    <row r="255" spans="1:69" ht="60" x14ac:dyDescent="0.25">
      <c r="A255" s="45">
        <v>202</v>
      </c>
      <c r="B255" s="3" t="s">
        <v>15</v>
      </c>
      <c r="C255" s="3" t="s">
        <v>2951</v>
      </c>
      <c r="D255" s="3" t="s">
        <v>168</v>
      </c>
      <c r="E255" s="3" t="s">
        <v>2952</v>
      </c>
      <c r="F255" s="3" t="s">
        <v>2953</v>
      </c>
      <c r="G255" s="3" t="s">
        <v>2954</v>
      </c>
      <c r="H255" s="3" t="s">
        <v>2955</v>
      </c>
      <c r="I255" s="3" t="s">
        <v>53</v>
      </c>
      <c r="J255" s="3" t="s">
        <v>54</v>
      </c>
      <c r="K255" s="3" t="s">
        <v>2956</v>
      </c>
      <c r="L255" s="3" t="s">
        <v>2957</v>
      </c>
      <c r="M255" s="3" t="s">
        <v>2958</v>
      </c>
      <c r="N255" s="3" t="s">
        <v>15</v>
      </c>
      <c r="O255" s="3" t="s">
        <v>2658</v>
      </c>
      <c r="P255" s="3" t="s">
        <v>2659</v>
      </c>
      <c r="Q255" s="3" t="s">
        <v>2959</v>
      </c>
      <c r="R255" s="3">
        <v>3</v>
      </c>
      <c r="S255" s="3" t="s">
        <v>117</v>
      </c>
      <c r="T255" s="3">
        <v>14</v>
      </c>
      <c r="U255" s="3">
        <v>17</v>
      </c>
      <c r="V255" s="3" t="s">
        <v>2960</v>
      </c>
      <c r="W255" s="3" t="s">
        <v>384</v>
      </c>
      <c r="X255" s="3" t="s">
        <v>2961</v>
      </c>
      <c r="Y255" s="3" t="s">
        <v>65</v>
      </c>
      <c r="Z255" s="3" t="s">
        <v>2663</v>
      </c>
      <c r="AA255" s="3" t="s">
        <v>2664</v>
      </c>
      <c r="AB255" s="3" t="s">
        <v>68</v>
      </c>
      <c r="AC255" s="3" t="s">
        <v>2962</v>
      </c>
      <c r="AD255" s="3" t="s">
        <v>3916</v>
      </c>
      <c r="AE255" s="3" t="s">
        <v>70</v>
      </c>
      <c r="AF255" s="3" t="s">
        <v>71</v>
      </c>
      <c r="AG255" s="3" t="s">
        <v>2963</v>
      </c>
      <c r="AH255" s="3" t="s">
        <v>2964</v>
      </c>
      <c r="AI255" s="3" t="s">
        <v>74</v>
      </c>
      <c r="AJ255" s="3" t="s">
        <v>75</v>
      </c>
      <c r="AK255" s="3" t="s">
        <v>76</v>
      </c>
      <c r="AL255" s="3"/>
      <c r="AM255" s="3">
        <v>202</v>
      </c>
      <c r="AN255" s="3" t="s">
        <v>2951</v>
      </c>
      <c r="AO255" s="3" t="s">
        <v>3203</v>
      </c>
      <c r="AP255" s="3" t="s">
        <v>3204</v>
      </c>
      <c r="AQ255" s="3" t="s">
        <v>3205</v>
      </c>
      <c r="AR255" s="3" t="s">
        <v>3618</v>
      </c>
      <c r="AS255" s="3" t="s">
        <v>3157</v>
      </c>
      <c r="AT255" s="3" t="s">
        <v>3235</v>
      </c>
      <c r="AU255" s="3" t="s">
        <v>3207</v>
      </c>
      <c r="AV255" s="3" t="s">
        <v>3167</v>
      </c>
      <c r="AW255" s="3" t="s">
        <v>3168</v>
      </c>
      <c r="AX255" s="3" t="s">
        <v>2766</v>
      </c>
      <c r="AY255" s="3" t="s">
        <v>3533</v>
      </c>
      <c r="AZ255" s="3" t="s">
        <v>2776</v>
      </c>
      <c r="BA255" s="3" t="s">
        <v>2738</v>
      </c>
      <c r="BB255" s="3" t="s">
        <v>3654</v>
      </c>
      <c r="BC255" s="3" t="s">
        <v>2061</v>
      </c>
      <c r="BD255" s="3" t="s">
        <v>3235</v>
      </c>
      <c r="BE255" s="3" t="s">
        <v>3655</v>
      </c>
      <c r="BF255" s="3" t="s">
        <v>3103</v>
      </c>
      <c r="BG255" s="3" t="s">
        <v>3656</v>
      </c>
      <c r="BH255" s="3" t="s">
        <v>3104</v>
      </c>
      <c r="BI255" s="3" t="s">
        <v>3105</v>
      </c>
      <c r="BJ255" s="3" t="s">
        <v>3106</v>
      </c>
      <c r="BK255" s="3" t="s">
        <v>3107</v>
      </c>
      <c r="BL255" s="3" t="s">
        <v>3108</v>
      </c>
      <c r="BM255" s="3" t="s">
        <v>3109</v>
      </c>
      <c r="BN255" s="3" t="s">
        <v>15</v>
      </c>
      <c r="BO255" s="3" t="s">
        <v>2951</v>
      </c>
      <c r="BQ255" s="46">
        <v>1</v>
      </c>
    </row>
    <row r="256" spans="1:69" ht="60" x14ac:dyDescent="0.25">
      <c r="A256" s="45">
        <v>203</v>
      </c>
      <c r="B256" s="3" t="s">
        <v>15</v>
      </c>
      <c r="C256" s="3" t="s">
        <v>2965</v>
      </c>
      <c r="D256" s="3" t="s">
        <v>168</v>
      </c>
      <c r="E256" s="3" t="s">
        <v>2966</v>
      </c>
      <c r="F256" s="3" t="s">
        <v>2967</v>
      </c>
      <c r="G256" s="3" t="s">
        <v>2968</v>
      </c>
      <c r="H256" s="3" t="s">
        <v>2969</v>
      </c>
      <c r="I256" s="3" t="s">
        <v>53</v>
      </c>
      <c r="J256" s="3" t="s">
        <v>54</v>
      </c>
      <c r="K256" s="3" t="s">
        <v>2970</v>
      </c>
      <c r="L256" s="3" t="s">
        <v>2971</v>
      </c>
      <c r="M256" s="3" t="s">
        <v>2972</v>
      </c>
      <c r="N256" s="3" t="s">
        <v>15</v>
      </c>
      <c r="O256" s="3" t="s">
        <v>2658</v>
      </c>
      <c r="P256" s="3" t="s">
        <v>2659</v>
      </c>
      <c r="Q256" s="3" t="s">
        <v>2973</v>
      </c>
      <c r="R256" s="3">
        <v>3</v>
      </c>
      <c r="S256" s="3" t="s">
        <v>117</v>
      </c>
      <c r="T256" s="3">
        <v>14</v>
      </c>
      <c r="U256" s="3">
        <v>17</v>
      </c>
      <c r="V256" s="3" t="s">
        <v>2974</v>
      </c>
      <c r="W256" s="3" t="s">
        <v>119</v>
      </c>
      <c r="X256" s="3" t="s">
        <v>2975</v>
      </c>
      <c r="Y256" s="3" t="s">
        <v>65</v>
      </c>
      <c r="Z256" s="3" t="s">
        <v>2663</v>
      </c>
      <c r="AA256" s="3" t="s">
        <v>2664</v>
      </c>
      <c r="AB256" s="3" t="s">
        <v>68</v>
      </c>
      <c r="AC256" s="3" t="s">
        <v>2976</v>
      </c>
      <c r="AD256" s="3" t="s">
        <v>3917</v>
      </c>
      <c r="AE256" s="3" t="s">
        <v>70</v>
      </c>
      <c r="AF256" s="3" t="s">
        <v>71</v>
      </c>
      <c r="AG256" s="3" t="s">
        <v>2977</v>
      </c>
      <c r="AH256" s="3" t="s">
        <v>2978</v>
      </c>
      <c r="AI256" s="3" t="s">
        <v>74</v>
      </c>
      <c r="AJ256" s="3" t="s">
        <v>75</v>
      </c>
      <c r="AK256" s="3" t="s">
        <v>76</v>
      </c>
      <c r="AL256" s="3"/>
      <c r="AM256" s="3">
        <v>203</v>
      </c>
      <c r="AN256" s="3" t="s">
        <v>2965</v>
      </c>
      <c r="AO256" s="3" t="s">
        <v>3688</v>
      </c>
      <c r="AP256" s="3" t="s">
        <v>3223</v>
      </c>
      <c r="AQ256" s="3" t="s">
        <v>3224</v>
      </c>
      <c r="AR256" s="3" t="s">
        <v>3221</v>
      </c>
      <c r="AS256" s="3" t="s">
        <v>3222</v>
      </c>
      <c r="AT256" s="3" t="s">
        <v>3689</v>
      </c>
      <c r="AU256" s="3" t="s">
        <v>3095</v>
      </c>
      <c r="AV256" s="3" t="s">
        <v>3167</v>
      </c>
      <c r="AW256" s="3" t="s">
        <v>3168</v>
      </c>
      <c r="AX256" s="3" t="s">
        <v>2766</v>
      </c>
      <c r="AY256" s="3" t="s">
        <v>3533</v>
      </c>
      <c r="AZ256" s="3" t="s">
        <v>2776</v>
      </c>
      <c r="BA256" s="3" t="s">
        <v>2738</v>
      </c>
      <c r="BB256" s="3" t="s">
        <v>3654</v>
      </c>
      <c r="BC256" s="3" t="s">
        <v>2061</v>
      </c>
      <c r="BD256" s="3" t="s">
        <v>3235</v>
      </c>
      <c r="BE256" s="3" t="s">
        <v>3655</v>
      </c>
      <c r="BF256" s="3" t="s">
        <v>3103</v>
      </c>
      <c r="BG256" s="3" t="s">
        <v>3656</v>
      </c>
      <c r="BH256" s="3" t="s">
        <v>3104</v>
      </c>
      <c r="BI256" s="3" t="s">
        <v>3105</v>
      </c>
      <c r="BJ256" s="3" t="s">
        <v>3106</v>
      </c>
      <c r="BK256" s="3" t="s">
        <v>3107</v>
      </c>
      <c r="BL256" s="3" t="s">
        <v>3108</v>
      </c>
      <c r="BM256" s="3" t="s">
        <v>3109</v>
      </c>
      <c r="BN256" s="3" t="s">
        <v>15</v>
      </c>
      <c r="BO256" s="3" t="s">
        <v>2965</v>
      </c>
      <c r="BQ256" s="46">
        <v>1</v>
      </c>
    </row>
    <row r="257" spans="1:69" ht="60" x14ac:dyDescent="0.25">
      <c r="A257" s="45">
        <v>204</v>
      </c>
      <c r="B257" s="3" t="s">
        <v>15</v>
      </c>
      <c r="C257" s="3" t="s">
        <v>2979</v>
      </c>
      <c r="D257" s="3" t="s">
        <v>168</v>
      </c>
      <c r="E257" s="3" t="s">
        <v>2980</v>
      </c>
      <c r="F257" s="3" t="s">
        <v>2981</v>
      </c>
      <c r="G257" s="3" t="s">
        <v>2982</v>
      </c>
      <c r="H257" s="3" t="s">
        <v>2983</v>
      </c>
      <c r="I257" s="3" t="s">
        <v>53</v>
      </c>
      <c r="J257" s="3" t="s">
        <v>54</v>
      </c>
      <c r="K257" s="3" t="s">
        <v>2984</v>
      </c>
      <c r="L257" s="3" t="s">
        <v>2985</v>
      </c>
      <c r="M257" s="3" t="s">
        <v>2986</v>
      </c>
      <c r="N257" s="3" t="s">
        <v>15</v>
      </c>
      <c r="O257" s="3" t="s">
        <v>2658</v>
      </c>
      <c r="P257" s="3" t="s">
        <v>2659</v>
      </c>
      <c r="Q257" s="3" t="s">
        <v>2987</v>
      </c>
      <c r="R257" s="3">
        <v>3</v>
      </c>
      <c r="S257" s="3" t="s">
        <v>117</v>
      </c>
      <c r="T257" s="3">
        <v>14</v>
      </c>
      <c r="U257" s="3">
        <v>17</v>
      </c>
      <c r="V257" s="3" t="s">
        <v>2988</v>
      </c>
      <c r="W257" s="3" t="s">
        <v>13</v>
      </c>
      <c r="X257" s="3" t="s">
        <v>2989</v>
      </c>
      <c r="Y257" s="3" t="s">
        <v>65</v>
      </c>
      <c r="Z257" s="3" t="s">
        <v>2663</v>
      </c>
      <c r="AA257" s="3" t="s">
        <v>2664</v>
      </c>
      <c r="AB257" s="3" t="s">
        <v>68</v>
      </c>
      <c r="AC257" s="3" t="s">
        <v>2990</v>
      </c>
      <c r="AD257" s="3" t="s">
        <v>3918</v>
      </c>
      <c r="AE257" s="3" t="s">
        <v>70</v>
      </c>
      <c r="AF257" s="3" t="s">
        <v>71</v>
      </c>
      <c r="AG257" s="3" t="s">
        <v>2991</v>
      </c>
      <c r="AH257" s="3" t="s">
        <v>2992</v>
      </c>
      <c r="AI257" s="3" t="s">
        <v>74</v>
      </c>
      <c r="AJ257" s="3" t="s">
        <v>75</v>
      </c>
      <c r="AK257" s="3" t="s">
        <v>76</v>
      </c>
      <c r="AL257" s="3"/>
      <c r="AM257" s="3">
        <v>204</v>
      </c>
      <c r="AN257" s="3" t="s">
        <v>2979</v>
      </c>
      <c r="AO257" s="3" t="s">
        <v>3523</v>
      </c>
      <c r="AP257" s="3" t="s">
        <v>3531</v>
      </c>
      <c r="AQ257" s="3" t="s">
        <v>3379</v>
      </c>
      <c r="AR257" s="3" t="s">
        <v>3148</v>
      </c>
      <c r="AS257" s="3" t="s">
        <v>3235</v>
      </c>
      <c r="AT257" s="3"/>
      <c r="AU257" s="3"/>
      <c r="AV257" s="3" t="s">
        <v>3167</v>
      </c>
      <c r="AW257" s="3" t="s">
        <v>3168</v>
      </c>
      <c r="AX257" s="3" t="s">
        <v>2766</v>
      </c>
      <c r="AY257" s="3" t="s">
        <v>3533</v>
      </c>
      <c r="AZ257" s="3" t="s">
        <v>2776</v>
      </c>
      <c r="BA257" s="3" t="s">
        <v>2738</v>
      </c>
      <c r="BB257" s="3" t="s">
        <v>3654</v>
      </c>
      <c r="BC257" s="3" t="s">
        <v>2061</v>
      </c>
      <c r="BD257" s="3" t="s">
        <v>3235</v>
      </c>
      <c r="BE257" s="3" t="s">
        <v>3655</v>
      </c>
      <c r="BF257" s="3" t="s">
        <v>3103</v>
      </c>
      <c r="BG257" s="3" t="s">
        <v>3656</v>
      </c>
      <c r="BH257" s="3" t="s">
        <v>3104</v>
      </c>
      <c r="BI257" s="3" t="s">
        <v>3105</v>
      </c>
      <c r="BJ257" s="3" t="s">
        <v>3106</v>
      </c>
      <c r="BK257" s="3" t="s">
        <v>3107</v>
      </c>
      <c r="BL257" s="3" t="s">
        <v>3108</v>
      </c>
      <c r="BM257" s="3" t="s">
        <v>3109</v>
      </c>
      <c r="BN257" s="3" t="s">
        <v>15</v>
      </c>
      <c r="BO257" s="3" t="s">
        <v>2979</v>
      </c>
      <c r="BQ257" s="46">
        <v>1</v>
      </c>
    </row>
    <row r="258" spans="1:69" ht="60" x14ac:dyDescent="0.25">
      <c r="A258" s="45">
        <v>205</v>
      </c>
      <c r="B258" s="3" t="s">
        <v>15</v>
      </c>
      <c r="C258" s="3" t="s">
        <v>2993</v>
      </c>
      <c r="D258" s="3" t="s">
        <v>168</v>
      </c>
      <c r="E258" s="3" t="s">
        <v>2994</v>
      </c>
      <c r="F258" s="3" t="s">
        <v>2995</v>
      </c>
      <c r="G258" s="3" t="s">
        <v>2996</v>
      </c>
      <c r="H258" s="3" t="s">
        <v>2997</v>
      </c>
      <c r="I258" s="3" t="s">
        <v>53</v>
      </c>
      <c r="J258" s="3" t="s">
        <v>54</v>
      </c>
      <c r="K258" s="3" t="s">
        <v>2998</v>
      </c>
      <c r="L258" s="3" t="s">
        <v>2999</v>
      </c>
      <c r="M258" s="3" t="s">
        <v>3000</v>
      </c>
      <c r="N258" s="3" t="s">
        <v>15</v>
      </c>
      <c r="O258" s="3" t="s">
        <v>2658</v>
      </c>
      <c r="P258" s="3" t="s">
        <v>2659</v>
      </c>
      <c r="Q258" s="3" t="s">
        <v>3001</v>
      </c>
      <c r="R258" s="3">
        <v>3</v>
      </c>
      <c r="S258" s="3" t="s">
        <v>117</v>
      </c>
      <c r="T258" s="3">
        <v>14</v>
      </c>
      <c r="U258" s="3">
        <v>17</v>
      </c>
      <c r="V258" s="3" t="s">
        <v>3002</v>
      </c>
      <c r="W258" s="3" t="s">
        <v>11</v>
      </c>
      <c r="X258" s="3" t="s">
        <v>3003</v>
      </c>
      <c r="Y258" s="3" t="s">
        <v>65</v>
      </c>
      <c r="Z258" s="3" t="s">
        <v>2663</v>
      </c>
      <c r="AA258" s="3" t="s">
        <v>2664</v>
      </c>
      <c r="AB258" s="3" t="s">
        <v>68</v>
      </c>
      <c r="AC258" s="3" t="s">
        <v>3004</v>
      </c>
      <c r="AD258" s="3" t="s">
        <v>3919</v>
      </c>
      <c r="AE258" s="3" t="s">
        <v>70</v>
      </c>
      <c r="AF258" s="3" t="s">
        <v>71</v>
      </c>
      <c r="AG258" s="3" t="s">
        <v>3005</v>
      </c>
      <c r="AH258" s="3" t="s">
        <v>3006</v>
      </c>
      <c r="AI258" s="3" t="s">
        <v>74</v>
      </c>
      <c r="AJ258" s="3" t="s">
        <v>75</v>
      </c>
      <c r="AK258" s="3" t="s">
        <v>76</v>
      </c>
      <c r="AL258" s="3"/>
      <c r="AM258" s="3">
        <v>205</v>
      </c>
      <c r="AN258" s="3" t="s">
        <v>2993</v>
      </c>
      <c r="AO258" s="3" t="s">
        <v>3413</v>
      </c>
      <c r="AP258" s="3" t="s">
        <v>3325</v>
      </c>
      <c r="AQ258" s="3" t="s">
        <v>3332</v>
      </c>
      <c r="AR258" s="3" t="s">
        <v>962</v>
      </c>
      <c r="AS258" s="3" t="s">
        <v>3235</v>
      </c>
      <c r="AT258" s="3" t="s">
        <v>3690</v>
      </c>
      <c r="AU258" s="3"/>
      <c r="AV258" s="3" t="s">
        <v>3167</v>
      </c>
      <c r="AW258" s="3" t="s">
        <v>3168</v>
      </c>
      <c r="AX258" s="3" t="s">
        <v>2766</v>
      </c>
      <c r="AY258" s="3" t="s">
        <v>3533</v>
      </c>
      <c r="AZ258" s="3" t="s">
        <v>2776</v>
      </c>
      <c r="BA258" s="3" t="s">
        <v>2738</v>
      </c>
      <c r="BB258" s="3" t="s">
        <v>3654</v>
      </c>
      <c r="BC258" s="3" t="s">
        <v>2061</v>
      </c>
      <c r="BD258" s="3" t="s">
        <v>3235</v>
      </c>
      <c r="BE258" s="3" t="s">
        <v>3655</v>
      </c>
      <c r="BF258" s="3" t="s">
        <v>3103</v>
      </c>
      <c r="BG258" s="3" t="s">
        <v>3656</v>
      </c>
      <c r="BH258" s="3" t="s">
        <v>3104</v>
      </c>
      <c r="BI258" s="3" t="s">
        <v>3105</v>
      </c>
      <c r="BJ258" s="3" t="s">
        <v>3106</v>
      </c>
      <c r="BK258" s="3" t="s">
        <v>3107</v>
      </c>
      <c r="BL258" s="3" t="s">
        <v>3108</v>
      </c>
      <c r="BM258" s="3" t="s">
        <v>3109</v>
      </c>
      <c r="BN258" s="3" t="s">
        <v>15</v>
      </c>
      <c r="BO258" s="3" t="s">
        <v>2993</v>
      </c>
      <c r="BQ258" s="46">
        <v>1</v>
      </c>
    </row>
    <row r="260" spans="1:69" ht="15.75" x14ac:dyDescent="0.25">
      <c r="A260" s="46">
        <v>1</v>
      </c>
      <c r="B260" s="46">
        <v>1</v>
      </c>
      <c r="C260" s="46">
        <v>1</v>
      </c>
      <c r="D260" s="46">
        <v>1</v>
      </c>
      <c r="E260" s="46">
        <v>1</v>
      </c>
      <c r="F260" s="46">
        <v>1</v>
      </c>
      <c r="G260" s="46">
        <v>1</v>
      </c>
      <c r="H260" s="46">
        <v>1</v>
      </c>
      <c r="I260" s="46">
        <v>1</v>
      </c>
      <c r="J260" s="46">
        <v>1</v>
      </c>
      <c r="K260" s="46">
        <v>1</v>
      </c>
      <c r="L260" s="46">
        <v>1</v>
      </c>
      <c r="M260" s="46">
        <v>1</v>
      </c>
      <c r="N260" s="46">
        <v>1</v>
      </c>
      <c r="O260" s="46">
        <v>1</v>
      </c>
      <c r="P260" s="46">
        <v>1</v>
      </c>
      <c r="Q260" s="46">
        <v>1</v>
      </c>
      <c r="R260" s="46">
        <v>1</v>
      </c>
      <c r="S260" s="46">
        <v>1</v>
      </c>
      <c r="T260" s="46">
        <v>1</v>
      </c>
      <c r="U260" s="46">
        <v>1</v>
      </c>
      <c r="V260" s="46">
        <v>1</v>
      </c>
      <c r="W260" s="46">
        <v>1</v>
      </c>
      <c r="X260" s="46">
        <v>1</v>
      </c>
      <c r="Y260" s="46">
        <v>1</v>
      </c>
      <c r="Z260" s="46">
        <v>1</v>
      </c>
      <c r="AA260" s="46">
        <v>1</v>
      </c>
      <c r="AB260" s="46">
        <v>1</v>
      </c>
      <c r="AC260" s="46">
        <v>1</v>
      </c>
      <c r="AD260" s="46">
        <v>1</v>
      </c>
      <c r="AE260" s="46">
        <v>1</v>
      </c>
      <c r="AF260" s="46">
        <v>1</v>
      </c>
      <c r="AG260" s="46">
        <v>1</v>
      </c>
      <c r="AH260" s="46">
        <v>1</v>
      </c>
      <c r="AI260" s="46">
        <v>1</v>
      </c>
      <c r="AJ260" s="46">
        <v>1</v>
      </c>
      <c r="AK260" s="46">
        <v>1</v>
      </c>
      <c r="AL260" s="46">
        <v>1</v>
      </c>
      <c r="AM260" s="46">
        <v>1</v>
      </c>
      <c r="AN260" s="46">
        <v>1</v>
      </c>
      <c r="AO260" s="46">
        <v>1</v>
      </c>
      <c r="AP260" s="46">
        <v>1</v>
      </c>
      <c r="AQ260" s="46">
        <v>1</v>
      </c>
      <c r="AR260" s="46">
        <v>1</v>
      </c>
      <c r="AS260" s="46">
        <v>1</v>
      </c>
      <c r="AT260" s="46">
        <v>1</v>
      </c>
      <c r="AU260" s="46">
        <v>1</v>
      </c>
      <c r="AV260" s="46">
        <v>1</v>
      </c>
      <c r="AW260" s="46">
        <v>1</v>
      </c>
      <c r="AX260" s="46">
        <v>1</v>
      </c>
      <c r="AY260" s="46">
        <v>1</v>
      </c>
      <c r="AZ260" s="46">
        <v>1</v>
      </c>
      <c r="BA260" s="46">
        <v>1</v>
      </c>
      <c r="BB260" s="46">
        <v>1</v>
      </c>
      <c r="BC260" s="46">
        <v>1</v>
      </c>
      <c r="BD260" s="46">
        <v>1</v>
      </c>
      <c r="BE260" s="46">
        <v>1</v>
      </c>
      <c r="BF260" s="46">
        <v>1</v>
      </c>
      <c r="BG260" s="46">
        <v>1</v>
      </c>
      <c r="BH260" s="46">
        <v>1</v>
      </c>
      <c r="BI260" s="46">
        <v>1</v>
      </c>
      <c r="BJ260" s="46">
        <v>1</v>
      </c>
      <c r="BK260" s="46">
        <v>1</v>
      </c>
      <c r="BL260" s="46">
        <v>1</v>
      </c>
      <c r="BM260" s="46">
        <v>1</v>
      </c>
      <c r="BN260" s="46">
        <v>1</v>
      </c>
      <c r="BO260" s="46">
        <v>1</v>
      </c>
      <c r="BP260" s="46">
        <v>1</v>
      </c>
      <c r="BQ260" s="47" t="s">
        <v>3943</v>
      </c>
    </row>
  </sheetData>
  <mergeCells count="6">
    <mergeCell ref="B5:E5"/>
    <mergeCell ref="B7:E7"/>
    <mergeCell ref="B12:E12"/>
    <mergeCell ref="B14:E14"/>
    <mergeCell ref="D9:E10"/>
    <mergeCell ref="B9:B10"/>
  </mergeCells>
  <dataValidations count="2">
    <dataValidation type="list" sqref="D3" xr:uid="{F27B7BCA-2467-4D48-AE87-43448D25B11D}">
      <formula1>"CFA,PRO,CFA/PRO"</formula1>
    </dataValidation>
    <dataValidation type="whole" sqref="B3" xr:uid="{6F5F560C-0671-4F31-8F17-54046B75EB04}">
      <formula1>1</formula1>
      <formula2>205</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50B90-5561-4843-8503-268B893FA2F5}">
  <dimension ref="B1:AN214"/>
  <sheetViews>
    <sheetView workbookViewId="0">
      <selection activeCell="L5" sqref="L5"/>
    </sheetView>
  </sheetViews>
  <sheetFormatPr baseColWidth="10" defaultRowHeight="15" x14ac:dyDescent="0.25"/>
  <cols>
    <col min="1" max="1" width="4.25" customWidth="1"/>
    <col min="2" max="2" width="10.25" style="2" customWidth="1"/>
    <col min="3" max="3" width="19.5" style="2" customWidth="1"/>
    <col min="4" max="4" width="24.75" style="2" customWidth="1"/>
    <col min="5" max="5" width="20.75" style="2" customWidth="1"/>
    <col min="6" max="6" width="57.5" style="2" customWidth="1"/>
    <col min="7" max="7" width="50" style="2" customWidth="1"/>
    <col min="8" max="8" width="57.5" style="2" customWidth="1"/>
    <col min="9" max="9" width="54" style="2" customWidth="1"/>
    <col min="10" max="10" width="41.75" style="2" customWidth="1"/>
    <col min="11" max="11" width="35.25" style="2" customWidth="1"/>
    <col min="12" max="12" width="54.75" style="2" customWidth="1"/>
    <col min="13" max="13" width="56" style="2" customWidth="1"/>
    <col min="14" max="14" width="28" style="2" customWidth="1"/>
    <col min="15" max="15" width="18.25" style="2" customWidth="1"/>
    <col min="16" max="16" width="28" style="28" customWidth="1"/>
    <col min="17" max="17" width="57" style="2" customWidth="1"/>
    <col min="18" max="18" width="50.75" style="2" customWidth="1"/>
    <col min="19" max="19" width="14.75" style="28" customWidth="1"/>
    <col min="20" max="20" width="19" style="28" customWidth="1"/>
    <col min="21" max="21" width="21" style="28" customWidth="1"/>
    <col min="22" max="22" width="19" style="28" customWidth="1"/>
    <col min="23" max="23" width="41.25" style="2" customWidth="1"/>
    <col min="24" max="24" width="23" style="28" customWidth="1"/>
    <col min="25" max="25" width="43.5" style="2" customWidth="1"/>
    <col min="26" max="26" width="37.5" style="2" customWidth="1"/>
    <col min="27" max="27" width="34.75" style="2" customWidth="1"/>
    <col min="28" max="28" width="43.75" style="2" customWidth="1"/>
    <col min="29" max="29" width="44" style="2" customWidth="1"/>
    <col min="30" max="30" width="44.25" style="2" customWidth="1"/>
    <col min="31" max="31" width="39" style="2" customWidth="1"/>
    <col min="32" max="32" width="44" style="2" customWidth="1"/>
    <col min="33" max="33" width="44.5" style="2" customWidth="1"/>
    <col min="34" max="34" width="37" style="2" customWidth="1"/>
    <col min="35" max="35" width="48.5" style="2" customWidth="1"/>
    <col min="36" max="36" width="41.5" style="2" customWidth="1"/>
    <col min="37" max="37" width="40.5" style="2" customWidth="1"/>
    <col min="38" max="38" width="38" style="2" customWidth="1"/>
    <col min="39" max="39" width="9" style="2"/>
    <col min="40" max="40" width="5" style="2" customWidth="1"/>
  </cols>
  <sheetData>
    <row r="1" spans="2:40" s="58" customFormat="1" ht="32.25" customHeight="1" x14ac:dyDescent="0.25">
      <c r="B1" s="74" t="s">
        <v>4228</v>
      </c>
      <c r="C1" s="75"/>
      <c r="D1" s="75"/>
      <c r="E1" s="75"/>
      <c r="F1" s="75"/>
      <c r="G1" s="75"/>
      <c r="H1" s="76"/>
      <c r="I1" s="76"/>
      <c r="J1" s="76"/>
      <c r="K1" s="75"/>
      <c r="L1" s="110" t="s">
        <v>4233</v>
      </c>
      <c r="M1" s="59"/>
      <c r="N1" s="60"/>
      <c r="O1" s="61"/>
      <c r="P1" s="61"/>
      <c r="Q1" s="61"/>
    </row>
    <row r="2" spans="2:40" s="58" customFormat="1" ht="23.25" customHeight="1" x14ac:dyDescent="0.25">
      <c r="B2" s="62" t="s">
        <v>4224</v>
      </c>
      <c r="C2" s="63"/>
      <c r="D2" s="63"/>
      <c r="E2" s="63"/>
      <c r="F2" s="63"/>
      <c r="G2" s="64"/>
      <c r="H2" s="64"/>
      <c r="K2" s="63"/>
      <c r="L2" s="61"/>
      <c r="M2" s="60"/>
      <c r="N2" s="60"/>
      <c r="O2" s="61"/>
      <c r="P2" s="61"/>
      <c r="Q2" s="61"/>
    </row>
    <row r="3" spans="2:40" s="58" customFormat="1" ht="24.95" customHeight="1" x14ac:dyDescent="0.25">
      <c r="B3" s="72"/>
      <c r="C3" s="72"/>
      <c r="D3" s="97"/>
      <c r="E3" s="345" t="s">
        <v>4232</v>
      </c>
      <c r="F3" s="345"/>
      <c r="G3" s="345"/>
      <c r="H3" s="103" t="s">
        <v>24</v>
      </c>
      <c r="I3" s="103" t="s">
        <v>25</v>
      </c>
      <c r="J3" s="103" t="s">
        <v>40</v>
      </c>
      <c r="K3" s="104" t="s">
        <v>33</v>
      </c>
      <c r="L3" s="70"/>
      <c r="M3" s="65"/>
      <c r="N3" s="65"/>
      <c r="O3" s="66"/>
      <c r="P3" s="66"/>
      <c r="Q3" s="66"/>
    </row>
    <row r="4" spans="2:40" s="58" customFormat="1" ht="50.1" customHeight="1" x14ac:dyDescent="0.25">
      <c r="B4" s="347" t="s">
        <v>4227</v>
      </c>
      <c r="C4" s="347"/>
      <c r="D4" s="96">
        <v>75</v>
      </c>
      <c r="E4" s="346" t="str">
        <f>IF(D4="","",IFERROR(INDEX($F$8:$F$212,MATCH(IFERROR(VALUE($D$4),$B$8),$B$8:$B$212,0)),""))</f>
        <v>Que fais-tu concrètement en cuisine ou au service pour gérer chili sin carne ?</v>
      </c>
      <c r="F4" s="346"/>
      <c r="G4" s="346"/>
      <c r="H4" s="100" t="str">
        <f>IF(D4="","",IFERROR(INDEX($G$8:$G$212,MATCH(IFERROR(VALUE($D$4),$B$8),$B$8:$B$212,0)),""))</f>
        <v>Explique simplement : chili sin carne.</v>
      </c>
      <c r="I4" s="101" t="str">
        <f>IF(D4="","",IFERROR(INDEX($H$8:$H$212,MATCH(IFERROR(VALUE($D$4),$B$8),$B$8:$B$212,0)),""))</f>
        <v>Analyse chili sin carne en reliant contraintes terrain, sécurité, coût, convives et suivi.</v>
      </c>
      <c r="J4" s="102" t="str">
        <f>IF(D4="","",IFERROR(INDEX($AD$8:$AD$212,MATCH(IFERROR(VALUE($D$4),$B$8),$B$8:$B$212,0)),""))</f>
        <v>Quel exemple terrain prouves-tu pour montrer que chili sin carne est compris ?</v>
      </c>
      <c r="K4" s="102" t="str">
        <f>IF(D4="","",IFERROR(INDEX($W$7:$W$3601,MATCH(IFERROR(VALUE($D$4),$B$8),$B$7:$B$3601,0)),""))</f>
        <v>Composer un chili végétal complet et attractif.</v>
      </c>
      <c r="L4" s="67"/>
      <c r="M4" s="60"/>
      <c r="N4" s="60"/>
      <c r="O4" s="66"/>
      <c r="P4" s="66"/>
      <c r="Q4" s="66"/>
    </row>
    <row r="5" spans="2:40" s="58" customFormat="1" ht="25.5" customHeight="1" x14ac:dyDescent="0.25">
      <c r="B5" s="72"/>
      <c r="C5" s="72"/>
      <c r="D5" s="97"/>
      <c r="E5" s="77"/>
      <c r="F5" s="103" t="s">
        <v>1</v>
      </c>
      <c r="G5" s="103" t="s">
        <v>29</v>
      </c>
      <c r="H5" s="103" t="s">
        <v>4225</v>
      </c>
      <c r="I5" s="103" t="s">
        <v>4226</v>
      </c>
      <c r="J5" s="103" t="s">
        <v>30</v>
      </c>
      <c r="K5" s="104" t="s">
        <v>28</v>
      </c>
      <c r="L5" s="70"/>
      <c r="M5" s="71"/>
      <c r="N5" s="71"/>
      <c r="O5" s="71"/>
      <c r="P5" s="71"/>
      <c r="Q5" s="71"/>
    </row>
    <row r="6" spans="2:40" s="58" customFormat="1" ht="57" customHeight="1" x14ac:dyDescent="0.25">
      <c r="B6" s="98" t="str">
        <f>"N° "&amp;D4</f>
        <v>N° 75</v>
      </c>
      <c r="C6" s="98" t="str">
        <f>IF(D4="","",IFERROR(INDEX($C$8:$C$212,MATCH(IFERROR(VALUE($D$4),$B$8),$B$8:$B$212,0)),""))</f>
        <v>CULINAIRE</v>
      </c>
      <c r="D6" s="98" t="str">
        <f>IF(D4="","",IFERROR(INDEX($D$8:$D$212,MATCH(IFERROR(VALUE($D$4),$B$8),$B$8:$B$212,0)),""))</f>
        <v>chili sin carne</v>
      </c>
      <c r="E6" s="98" t="str">
        <f>IF(D4="","",IFERROR(INDEX($E$8:$E$212,MATCH(IFERROR(VALUE($D$4),$B$8),$B$8:$B$212,0)),""))</f>
        <v>APPLIQUER</v>
      </c>
      <c r="F6" s="99" t="str">
        <f>IF(D4="","",IFERROR(INDEX($I$8:$I$212,MATCH(IFERROR(VALUE($D$4),$B$8),$B$8:$B$212,0)),""))</f>
        <v>Réponse attendue : Composer un chili végétal complet et attractif. La réponse doit citer une action observable et au moins un contrôle ou un indicateur.</v>
      </c>
      <c r="G6" s="99" t="str">
        <f>IF(D4="","",IFERROR(INDEX($Q$8:$Q$212,MATCH(IFERROR(VALUE($D$4),$B$8),$B$8:$B$212,0)),""))</f>
        <v>Erreur fréquente : penser seulement nutrition et oublier le plaisir de manger, ou répondre par une phrase générale sans geste observable.</v>
      </c>
      <c r="H6" s="100" t="str">
        <f>IF(D4="","",IFERROR(INDEX($L$8:$L$212,MATCH(IFERROR(VALUE($D$4),$B$8),$B$8:$B$212,0)),""))</f>
        <v>Pour chili sin carne, je pense d’abord au goût : sauce, texture, couleur et assaisonnement. Un plat végétal doit donner envie, sinon il revient en restes.</v>
      </c>
      <c r="I6" s="101" t="str">
        <f>IF(D4="","",IFERROR(INDEX($M$8:$M$212,MATCH(IFERROR(VALUE($D$4),$B$8),$B$8:$B$212,0)),""))</f>
        <v>Chili sin carne doit être traité comme un critère de production : recette standardisée, profil aromatique, texture au service, tenue et retour convives.</v>
      </c>
      <c r="J6" s="99" t="str">
        <f>IF(D4="","",IFERROR(INDEX($R$8:$R$212,MATCH(IFERROR(VALUE($D$4),$B$8),$B$8:$B$212,0)),""))</f>
        <v>Faire reformuler en trois temps : ce que je vérifie, ce que je fais, comment je prouve que chili sin carne est maîtrisé.</v>
      </c>
      <c r="K6" s="98" t="str">
        <f>IF(D4="","",IFERROR(INDEX($N$8:$N$212,MATCH(IFERROR(VALUE($D$4),$B$8),$B$8:$B$212,0)),""))</f>
        <v>chili, haricot rouge, tomate, riz</v>
      </c>
      <c r="L6" s="68"/>
      <c r="M6" s="69"/>
      <c r="N6" s="69"/>
      <c r="O6" s="69"/>
      <c r="P6" s="69"/>
      <c r="Q6" s="69"/>
    </row>
    <row r="7" spans="2:40" s="57" customFormat="1" ht="32.1" customHeight="1" x14ac:dyDescent="0.3">
      <c r="B7" s="73" t="s">
        <v>20</v>
      </c>
      <c r="C7" s="73" t="s">
        <v>21</v>
      </c>
      <c r="D7" s="54" t="s">
        <v>22</v>
      </c>
      <c r="E7" s="54" t="s">
        <v>23</v>
      </c>
      <c r="F7" s="54" t="s">
        <v>0</v>
      </c>
      <c r="G7" s="54" t="s">
        <v>24</v>
      </c>
      <c r="H7" s="54" t="s">
        <v>25</v>
      </c>
      <c r="I7" s="54" t="s">
        <v>1</v>
      </c>
      <c r="J7" s="54" t="s">
        <v>26</v>
      </c>
      <c r="K7" s="54" t="s">
        <v>27</v>
      </c>
      <c r="L7" s="54" t="s">
        <v>2</v>
      </c>
      <c r="M7" s="54" t="s">
        <v>3</v>
      </c>
      <c r="N7" s="54" t="s">
        <v>28</v>
      </c>
      <c r="O7" s="54" t="s">
        <v>4</v>
      </c>
      <c r="P7" s="54" t="s">
        <v>5</v>
      </c>
      <c r="Q7" s="54" t="s">
        <v>29</v>
      </c>
      <c r="R7" s="54" t="s">
        <v>30</v>
      </c>
      <c r="S7" s="54" t="s">
        <v>31</v>
      </c>
      <c r="T7" s="54" t="s">
        <v>32</v>
      </c>
      <c r="U7" s="54" t="s">
        <v>6</v>
      </c>
      <c r="V7" s="54" t="s">
        <v>7</v>
      </c>
      <c r="W7" s="54" t="s">
        <v>33</v>
      </c>
      <c r="X7" s="54" t="s">
        <v>34</v>
      </c>
      <c r="Y7" s="54" t="s">
        <v>35</v>
      </c>
      <c r="Z7" s="54" t="s">
        <v>36</v>
      </c>
      <c r="AA7" s="54" t="s">
        <v>37</v>
      </c>
      <c r="AB7" s="54" t="s">
        <v>38</v>
      </c>
      <c r="AC7" s="54" t="s">
        <v>39</v>
      </c>
      <c r="AD7" s="54" t="s">
        <v>40</v>
      </c>
      <c r="AE7" s="54" t="s">
        <v>16</v>
      </c>
      <c r="AF7" s="54" t="s">
        <v>41</v>
      </c>
      <c r="AG7" s="54" t="s">
        <v>42</v>
      </c>
      <c r="AH7" s="54" t="s">
        <v>43</v>
      </c>
      <c r="AI7" s="54" t="s">
        <v>44</v>
      </c>
      <c r="AJ7" s="54" t="s">
        <v>17</v>
      </c>
      <c r="AK7" s="54" t="s">
        <v>45</v>
      </c>
      <c r="AL7" s="54" t="s">
        <v>46</v>
      </c>
      <c r="AM7" s="55"/>
      <c r="AN7" s="56">
        <v>1</v>
      </c>
    </row>
    <row r="8" spans="2:40" ht="45" x14ac:dyDescent="0.25">
      <c r="B8" s="45">
        <v>1</v>
      </c>
      <c r="C8" s="3" t="s">
        <v>9</v>
      </c>
      <c r="D8" s="3" t="s">
        <v>47</v>
      </c>
      <c r="E8" s="3" t="s">
        <v>48</v>
      </c>
      <c r="F8" s="3" t="s">
        <v>49</v>
      </c>
      <c r="G8" s="3" t="s">
        <v>50</v>
      </c>
      <c r="H8" s="3" t="s">
        <v>51</v>
      </c>
      <c r="I8" s="3" t="s">
        <v>52</v>
      </c>
      <c r="J8" s="3" t="s">
        <v>53</v>
      </c>
      <c r="K8" s="3" t="s">
        <v>54</v>
      </c>
      <c r="L8" s="3" t="s">
        <v>55</v>
      </c>
      <c r="M8" s="3" t="s">
        <v>56</v>
      </c>
      <c r="N8" s="3" t="s">
        <v>57</v>
      </c>
      <c r="O8" s="3" t="s">
        <v>9</v>
      </c>
      <c r="P8" s="42" t="s">
        <v>58</v>
      </c>
      <c r="Q8" s="3" t="s">
        <v>59</v>
      </c>
      <c r="R8" s="3" t="s">
        <v>60</v>
      </c>
      <c r="S8" s="42">
        <v>1</v>
      </c>
      <c r="T8" s="42" t="s">
        <v>61</v>
      </c>
      <c r="U8" s="42">
        <v>10</v>
      </c>
      <c r="V8" s="42">
        <v>13</v>
      </c>
      <c r="W8" s="3" t="s">
        <v>62</v>
      </c>
      <c r="X8" s="42" t="s">
        <v>63</v>
      </c>
      <c r="Y8" s="3" t="s">
        <v>64</v>
      </c>
      <c r="Z8" s="3" t="s">
        <v>65</v>
      </c>
      <c r="AA8" s="3" t="s">
        <v>66</v>
      </c>
      <c r="AB8" s="3" t="s">
        <v>67</v>
      </c>
      <c r="AC8" s="3" t="s">
        <v>68</v>
      </c>
      <c r="AD8" s="3" t="s">
        <v>69</v>
      </c>
      <c r="AE8" s="3" t="s">
        <v>3717</v>
      </c>
      <c r="AF8" s="3" t="s">
        <v>70</v>
      </c>
      <c r="AG8" s="3" t="s">
        <v>71</v>
      </c>
      <c r="AH8" s="3" t="s">
        <v>72</v>
      </c>
      <c r="AI8" s="3" t="s">
        <v>73</v>
      </c>
      <c r="AJ8" s="3" t="s">
        <v>74</v>
      </c>
      <c r="AK8" s="3" t="s">
        <v>75</v>
      </c>
      <c r="AL8" s="3" t="s">
        <v>76</v>
      </c>
      <c r="AN8" s="46">
        <v>1</v>
      </c>
    </row>
    <row r="9" spans="2:40" ht="45" x14ac:dyDescent="0.25">
      <c r="B9" s="45">
        <v>2</v>
      </c>
      <c r="C9" s="3" t="s">
        <v>9</v>
      </c>
      <c r="D9" s="3" t="s">
        <v>77</v>
      </c>
      <c r="E9" s="3" t="s">
        <v>78</v>
      </c>
      <c r="F9" s="3" t="s">
        <v>79</v>
      </c>
      <c r="G9" s="3" t="s">
        <v>80</v>
      </c>
      <c r="H9" s="3" t="s">
        <v>81</v>
      </c>
      <c r="I9" s="3" t="s">
        <v>82</v>
      </c>
      <c r="J9" s="3" t="s">
        <v>53</v>
      </c>
      <c r="K9" s="3" t="s">
        <v>54</v>
      </c>
      <c r="L9" s="3" t="s">
        <v>83</v>
      </c>
      <c r="M9" s="3" t="s">
        <v>84</v>
      </c>
      <c r="N9" s="3" t="s">
        <v>85</v>
      </c>
      <c r="O9" s="3" t="s">
        <v>9</v>
      </c>
      <c r="P9" s="42" t="s">
        <v>58</v>
      </c>
      <c r="Q9" s="3" t="s">
        <v>59</v>
      </c>
      <c r="R9" s="3" t="s">
        <v>86</v>
      </c>
      <c r="S9" s="42">
        <v>2</v>
      </c>
      <c r="T9" s="42" t="s">
        <v>87</v>
      </c>
      <c r="U9" s="42">
        <v>12</v>
      </c>
      <c r="V9" s="42">
        <v>15</v>
      </c>
      <c r="W9" s="3" t="s">
        <v>88</v>
      </c>
      <c r="X9" s="42" t="s">
        <v>63</v>
      </c>
      <c r="Y9" s="3" t="s">
        <v>89</v>
      </c>
      <c r="Z9" s="3" t="s">
        <v>65</v>
      </c>
      <c r="AA9" s="3" t="s">
        <v>66</v>
      </c>
      <c r="AB9" s="3" t="s">
        <v>67</v>
      </c>
      <c r="AC9" s="3" t="s">
        <v>68</v>
      </c>
      <c r="AD9" s="3" t="s">
        <v>90</v>
      </c>
      <c r="AE9" s="3" t="s">
        <v>3718</v>
      </c>
      <c r="AF9" s="3" t="s">
        <v>70</v>
      </c>
      <c r="AG9" s="3" t="s">
        <v>71</v>
      </c>
      <c r="AH9" s="3" t="s">
        <v>91</v>
      </c>
      <c r="AI9" s="3" t="s">
        <v>92</v>
      </c>
      <c r="AJ9" s="3" t="s">
        <v>74</v>
      </c>
      <c r="AK9" s="3" t="s">
        <v>75</v>
      </c>
      <c r="AL9" s="3" t="s">
        <v>76</v>
      </c>
      <c r="AN9" s="46">
        <v>1</v>
      </c>
    </row>
    <row r="10" spans="2:40" ht="45" x14ac:dyDescent="0.25">
      <c r="B10" s="45">
        <v>3</v>
      </c>
      <c r="C10" s="3" t="s">
        <v>9</v>
      </c>
      <c r="D10" s="3" t="s">
        <v>93</v>
      </c>
      <c r="E10" s="3" t="s">
        <v>48</v>
      </c>
      <c r="F10" s="3" t="s">
        <v>94</v>
      </c>
      <c r="G10" s="3" t="s">
        <v>95</v>
      </c>
      <c r="H10" s="3" t="s">
        <v>96</v>
      </c>
      <c r="I10" s="3" t="s">
        <v>97</v>
      </c>
      <c r="J10" s="3" t="s">
        <v>53</v>
      </c>
      <c r="K10" s="3" t="s">
        <v>54</v>
      </c>
      <c r="L10" s="3" t="s">
        <v>98</v>
      </c>
      <c r="M10" s="3" t="s">
        <v>99</v>
      </c>
      <c r="N10" s="3" t="s">
        <v>100</v>
      </c>
      <c r="O10" s="3" t="s">
        <v>9</v>
      </c>
      <c r="P10" s="42" t="s">
        <v>58</v>
      </c>
      <c r="Q10" s="3" t="s">
        <v>59</v>
      </c>
      <c r="R10" s="3" t="s">
        <v>101</v>
      </c>
      <c r="S10" s="42">
        <v>1</v>
      </c>
      <c r="T10" s="42" t="s">
        <v>61</v>
      </c>
      <c r="U10" s="42">
        <v>10</v>
      </c>
      <c r="V10" s="42">
        <v>13</v>
      </c>
      <c r="W10" s="3" t="s">
        <v>102</v>
      </c>
      <c r="X10" s="42" t="s">
        <v>63</v>
      </c>
      <c r="Y10" s="3" t="s">
        <v>103</v>
      </c>
      <c r="Z10" s="3" t="s">
        <v>65</v>
      </c>
      <c r="AA10" s="3" t="s">
        <v>66</v>
      </c>
      <c r="AB10" s="3" t="s">
        <v>67</v>
      </c>
      <c r="AC10" s="3" t="s">
        <v>68</v>
      </c>
      <c r="AD10" s="3" t="s">
        <v>104</v>
      </c>
      <c r="AE10" s="3" t="s">
        <v>3719</v>
      </c>
      <c r="AF10" s="3" t="s">
        <v>70</v>
      </c>
      <c r="AG10" s="3" t="s">
        <v>71</v>
      </c>
      <c r="AH10" s="3" t="s">
        <v>105</v>
      </c>
      <c r="AI10" s="3" t="s">
        <v>106</v>
      </c>
      <c r="AJ10" s="3" t="s">
        <v>74</v>
      </c>
      <c r="AK10" s="3" t="s">
        <v>75</v>
      </c>
      <c r="AL10" s="3" t="s">
        <v>76</v>
      </c>
      <c r="AN10" s="46">
        <v>1</v>
      </c>
    </row>
    <row r="11" spans="2:40" ht="45" x14ac:dyDescent="0.25">
      <c r="B11" s="45">
        <v>4</v>
      </c>
      <c r="C11" s="3" t="s">
        <v>9</v>
      </c>
      <c r="D11" s="3" t="s">
        <v>107</v>
      </c>
      <c r="E11" s="3" t="s">
        <v>108</v>
      </c>
      <c r="F11" s="3" t="s">
        <v>109</v>
      </c>
      <c r="G11" s="3" t="s">
        <v>110</v>
      </c>
      <c r="H11" s="3" t="s">
        <v>111</v>
      </c>
      <c r="I11" s="3" t="s">
        <v>112</v>
      </c>
      <c r="J11" s="3" t="s">
        <v>53</v>
      </c>
      <c r="K11" s="3" t="s">
        <v>54</v>
      </c>
      <c r="L11" s="3" t="s">
        <v>113</v>
      </c>
      <c r="M11" s="3" t="s">
        <v>114</v>
      </c>
      <c r="N11" s="3" t="s">
        <v>115</v>
      </c>
      <c r="O11" s="3" t="s">
        <v>9</v>
      </c>
      <c r="P11" s="42" t="s">
        <v>58</v>
      </c>
      <c r="Q11" s="3" t="s">
        <v>59</v>
      </c>
      <c r="R11" s="3" t="s">
        <v>116</v>
      </c>
      <c r="S11" s="42">
        <v>3</v>
      </c>
      <c r="T11" s="42" t="s">
        <v>117</v>
      </c>
      <c r="U11" s="42">
        <v>13</v>
      </c>
      <c r="V11" s="42">
        <v>17</v>
      </c>
      <c r="W11" s="3" t="s">
        <v>118</v>
      </c>
      <c r="X11" s="42" t="s">
        <v>119</v>
      </c>
      <c r="Y11" s="3" t="s">
        <v>120</v>
      </c>
      <c r="Z11" s="3" t="s">
        <v>65</v>
      </c>
      <c r="AA11" s="3" t="s">
        <v>66</v>
      </c>
      <c r="AB11" s="3" t="s">
        <v>67</v>
      </c>
      <c r="AC11" s="3" t="s">
        <v>68</v>
      </c>
      <c r="AD11" s="3" t="s">
        <v>121</v>
      </c>
      <c r="AE11" s="3" t="s">
        <v>3720</v>
      </c>
      <c r="AF11" s="3" t="s">
        <v>70</v>
      </c>
      <c r="AG11" s="3" t="s">
        <v>71</v>
      </c>
      <c r="AH11" s="3" t="s">
        <v>122</v>
      </c>
      <c r="AI11" s="3" t="s">
        <v>123</v>
      </c>
      <c r="AJ11" s="3" t="s">
        <v>74</v>
      </c>
      <c r="AK11" s="3" t="s">
        <v>75</v>
      </c>
      <c r="AL11" s="3" t="s">
        <v>76</v>
      </c>
      <c r="AN11" s="46">
        <v>1</v>
      </c>
    </row>
    <row r="12" spans="2:40" ht="45" x14ac:dyDescent="0.25">
      <c r="B12" s="45">
        <v>5</v>
      </c>
      <c r="C12" s="3" t="s">
        <v>9</v>
      </c>
      <c r="D12" s="3" t="s">
        <v>124</v>
      </c>
      <c r="E12" s="3" t="s">
        <v>48</v>
      </c>
      <c r="F12" s="3" t="s">
        <v>125</v>
      </c>
      <c r="G12" s="3" t="s">
        <v>126</v>
      </c>
      <c r="H12" s="3" t="s">
        <v>127</v>
      </c>
      <c r="I12" s="3" t="s">
        <v>128</v>
      </c>
      <c r="J12" s="3" t="s">
        <v>53</v>
      </c>
      <c r="K12" s="3" t="s">
        <v>54</v>
      </c>
      <c r="L12" s="3" t="s">
        <v>129</v>
      </c>
      <c r="M12" s="3" t="s">
        <v>130</v>
      </c>
      <c r="N12" s="3" t="s">
        <v>131</v>
      </c>
      <c r="O12" s="3" t="s">
        <v>9</v>
      </c>
      <c r="P12" s="42" t="s">
        <v>58</v>
      </c>
      <c r="Q12" s="3" t="s">
        <v>59</v>
      </c>
      <c r="R12" s="3" t="s">
        <v>132</v>
      </c>
      <c r="S12" s="42">
        <v>1</v>
      </c>
      <c r="T12" s="42" t="s">
        <v>61</v>
      </c>
      <c r="U12" s="42">
        <v>10</v>
      </c>
      <c r="V12" s="42">
        <v>13</v>
      </c>
      <c r="W12" s="3" t="s">
        <v>133</v>
      </c>
      <c r="X12" s="42" t="s">
        <v>63</v>
      </c>
      <c r="Y12" s="3" t="s">
        <v>134</v>
      </c>
      <c r="Z12" s="3" t="s">
        <v>65</v>
      </c>
      <c r="AA12" s="3" t="s">
        <v>66</v>
      </c>
      <c r="AB12" s="3" t="s">
        <v>67</v>
      </c>
      <c r="AC12" s="3" t="s">
        <v>68</v>
      </c>
      <c r="AD12" s="3" t="s">
        <v>135</v>
      </c>
      <c r="AE12" s="3" t="s">
        <v>3721</v>
      </c>
      <c r="AF12" s="3" t="s">
        <v>70</v>
      </c>
      <c r="AG12" s="3" t="s">
        <v>71</v>
      </c>
      <c r="AH12" s="3" t="s">
        <v>136</v>
      </c>
      <c r="AI12" s="3" t="s">
        <v>137</v>
      </c>
      <c r="AJ12" s="3" t="s">
        <v>74</v>
      </c>
      <c r="AK12" s="3" t="s">
        <v>75</v>
      </c>
      <c r="AL12" s="3" t="s">
        <v>76</v>
      </c>
      <c r="AN12" s="46">
        <v>1</v>
      </c>
    </row>
    <row r="13" spans="2:40" ht="45" x14ac:dyDescent="0.25">
      <c r="B13" s="45">
        <v>6</v>
      </c>
      <c r="C13" s="3" t="s">
        <v>9</v>
      </c>
      <c r="D13" s="3" t="s">
        <v>138</v>
      </c>
      <c r="E13" s="3" t="s">
        <v>78</v>
      </c>
      <c r="F13" s="3" t="s">
        <v>139</v>
      </c>
      <c r="G13" s="3" t="s">
        <v>140</v>
      </c>
      <c r="H13" s="3" t="s">
        <v>141</v>
      </c>
      <c r="I13" s="3" t="s">
        <v>142</v>
      </c>
      <c r="J13" s="3" t="s">
        <v>53</v>
      </c>
      <c r="K13" s="3" t="s">
        <v>54</v>
      </c>
      <c r="L13" s="3" t="s">
        <v>143</v>
      </c>
      <c r="M13" s="3" t="s">
        <v>144</v>
      </c>
      <c r="N13" s="3" t="s">
        <v>145</v>
      </c>
      <c r="O13" s="3" t="s">
        <v>9</v>
      </c>
      <c r="P13" s="42" t="s">
        <v>58</v>
      </c>
      <c r="Q13" s="3" t="s">
        <v>59</v>
      </c>
      <c r="R13" s="3" t="s">
        <v>146</v>
      </c>
      <c r="S13" s="42">
        <v>2</v>
      </c>
      <c r="T13" s="42" t="s">
        <v>87</v>
      </c>
      <c r="U13" s="42">
        <v>12</v>
      </c>
      <c r="V13" s="42">
        <v>15</v>
      </c>
      <c r="W13" s="3" t="s">
        <v>147</v>
      </c>
      <c r="X13" s="42" t="s">
        <v>148</v>
      </c>
      <c r="Y13" s="3" t="s">
        <v>149</v>
      </c>
      <c r="Z13" s="3" t="s">
        <v>65</v>
      </c>
      <c r="AA13" s="3" t="s">
        <v>66</v>
      </c>
      <c r="AB13" s="3" t="s">
        <v>67</v>
      </c>
      <c r="AC13" s="3" t="s">
        <v>68</v>
      </c>
      <c r="AD13" s="3" t="s">
        <v>150</v>
      </c>
      <c r="AE13" s="3" t="s">
        <v>3722</v>
      </c>
      <c r="AF13" s="3" t="s">
        <v>70</v>
      </c>
      <c r="AG13" s="3" t="s">
        <v>71</v>
      </c>
      <c r="AH13" s="3" t="s">
        <v>151</v>
      </c>
      <c r="AI13" s="3" t="s">
        <v>152</v>
      </c>
      <c r="AJ13" s="3" t="s">
        <v>74</v>
      </c>
      <c r="AK13" s="3" t="s">
        <v>75</v>
      </c>
      <c r="AL13" s="3" t="s">
        <v>76</v>
      </c>
      <c r="AN13" s="46">
        <v>1</v>
      </c>
    </row>
    <row r="14" spans="2:40" ht="45" x14ac:dyDescent="0.25">
      <c r="B14" s="45">
        <v>7</v>
      </c>
      <c r="C14" s="3" t="s">
        <v>9</v>
      </c>
      <c r="D14" s="3" t="s">
        <v>153</v>
      </c>
      <c r="E14" s="3" t="s">
        <v>78</v>
      </c>
      <c r="F14" s="3" t="s">
        <v>154</v>
      </c>
      <c r="G14" s="3" t="s">
        <v>155</v>
      </c>
      <c r="H14" s="3" t="s">
        <v>156</v>
      </c>
      <c r="I14" s="3" t="s">
        <v>157</v>
      </c>
      <c r="J14" s="3" t="s">
        <v>53</v>
      </c>
      <c r="K14" s="3" t="s">
        <v>54</v>
      </c>
      <c r="L14" s="3" t="s">
        <v>158</v>
      </c>
      <c r="M14" s="3" t="s">
        <v>159</v>
      </c>
      <c r="N14" s="3" t="s">
        <v>160</v>
      </c>
      <c r="O14" s="3" t="s">
        <v>9</v>
      </c>
      <c r="P14" s="42" t="s">
        <v>58</v>
      </c>
      <c r="Q14" s="3" t="s">
        <v>59</v>
      </c>
      <c r="R14" s="3" t="s">
        <v>161</v>
      </c>
      <c r="S14" s="42">
        <v>2</v>
      </c>
      <c r="T14" s="42" t="s">
        <v>87</v>
      </c>
      <c r="U14" s="42">
        <v>12</v>
      </c>
      <c r="V14" s="42">
        <v>15</v>
      </c>
      <c r="W14" s="3" t="s">
        <v>162</v>
      </c>
      <c r="X14" s="42" t="s">
        <v>148</v>
      </c>
      <c r="Y14" s="3" t="s">
        <v>163</v>
      </c>
      <c r="Z14" s="3" t="s">
        <v>65</v>
      </c>
      <c r="AA14" s="3" t="s">
        <v>66</v>
      </c>
      <c r="AB14" s="3" t="s">
        <v>67</v>
      </c>
      <c r="AC14" s="3" t="s">
        <v>68</v>
      </c>
      <c r="AD14" s="3" t="s">
        <v>164</v>
      </c>
      <c r="AE14" s="3" t="s">
        <v>3723</v>
      </c>
      <c r="AF14" s="3" t="s">
        <v>70</v>
      </c>
      <c r="AG14" s="3" t="s">
        <v>71</v>
      </c>
      <c r="AH14" s="3" t="s">
        <v>165</v>
      </c>
      <c r="AI14" s="3" t="s">
        <v>166</v>
      </c>
      <c r="AJ14" s="3" t="s">
        <v>74</v>
      </c>
      <c r="AK14" s="3" t="s">
        <v>75</v>
      </c>
      <c r="AL14" s="3" t="s">
        <v>76</v>
      </c>
      <c r="AN14" s="46">
        <v>1</v>
      </c>
    </row>
    <row r="15" spans="2:40" ht="45" x14ac:dyDescent="0.25">
      <c r="B15" s="45">
        <v>8</v>
      </c>
      <c r="C15" s="3" t="s">
        <v>9</v>
      </c>
      <c r="D15" s="3" t="s">
        <v>167</v>
      </c>
      <c r="E15" s="3" t="s">
        <v>168</v>
      </c>
      <c r="F15" s="3" t="s">
        <v>169</v>
      </c>
      <c r="G15" s="3" t="s">
        <v>170</v>
      </c>
      <c r="H15" s="3" t="s">
        <v>171</v>
      </c>
      <c r="I15" s="3" t="s">
        <v>172</v>
      </c>
      <c r="J15" s="3" t="s">
        <v>53</v>
      </c>
      <c r="K15" s="3" t="s">
        <v>54</v>
      </c>
      <c r="L15" s="3" t="s">
        <v>173</v>
      </c>
      <c r="M15" s="3" t="s">
        <v>174</v>
      </c>
      <c r="N15" s="3" t="s">
        <v>175</v>
      </c>
      <c r="O15" s="3" t="s">
        <v>9</v>
      </c>
      <c r="P15" s="42" t="s">
        <v>58</v>
      </c>
      <c r="Q15" s="3" t="s">
        <v>59</v>
      </c>
      <c r="R15" s="3" t="s">
        <v>176</v>
      </c>
      <c r="S15" s="42">
        <v>3</v>
      </c>
      <c r="T15" s="42" t="s">
        <v>117</v>
      </c>
      <c r="U15" s="42">
        <v>14</v>
      </c>
      <c r="V15" s="42">
        <v>17</v>
      </c>
      <c r="W15" s="3" t="s">
        <v>177</v>
      </c>
      <c r="X15" s="42" t="s">
        <v>178</v>
      </c>
      <c r="Y15" s="3" t="s">
        <v>179</v>
      </c>
      <c r="Z15" s="3" t="s">
        <v>65</v>
      </c>
      <c r="AA15" s="3" t="s">
        <v>66</v>
      </c>
      <c r="AB15" s="3" t="s">
        <v>67</v>
      </c>
      <c r="AC15" s="3" t="s">
        <v>68</v>
      </c>
      <c r="AD15" s="3" t="s">
        <v>180</v>
      </c>
      <c r="AE15" s="3" t="s">
        <v>3724</v>
      </c>
      <c r="AF15" s="3" t="s">
        <v>70</v>
      </c>
      <c r="AG15" s="3" t="s">
        <v>71</v>
      </c>
      <c r="AH15" s="3" t="s">
        <v>181</v>
      </c>
      <c r="AI15" s="3" t="s">
        <v>182</v>
      </c>
      <c r="AJ15" s="3" t="s">
        <v>74</v>
      </c>
      <c r="AK15" s="3" t="s">
        <v>75</v>
      </c>
      <c r="AL15" s="3" t="s">
        <v>76</v>
      </c>
      <c r="AN15" s="46">
        <v>1</v>
      </c>
    </row>
    <row r="16" spans="2:40" ht="45" x14ac:dyDescent="0.25">
      <c r="B16" s="45">
        <v>9</v>
      </c>
      <c r="C16" s="3" t="s">
        <v>9</v>
      </c>
      <c r="D16" s="3" t="s">
        <v>183</v>
      </c>
      <c r="E16" s="3" t="s">
        <v>108</v>
      </c>
      <c r="F16" s="3" t="s">
        <v>184</v>
      </c>
      <c r="G16" s="3" t="s">
        <v>185</v>
      </c>
      <c r="H16" s="3" t="s">
        <v>186</v>
      </c>
      <c r="I16" s="3" t="s">
        <v>187</v>
      </c>
      <c r="J16" s="3" t="s">
        <v>53</v>
      </c>
      <c r="K16" s="3" t="s">
        <v>54</v>
      </c>
      <c r="L16" s="3" t="s">
        <v>188</v>
      </c>
      <c r="M16" s="3" t="s">
        <v>189</v>
      </c>
      <c r="N16" s="3" t="s">
        <v>190</v>
      </c>
      <c r="O16" s="3" t="s">
        <v>9</v>
      </c>
      <c r="P16" s="42" t="s">
        <v>58</v>
      </c>
      <c r="Q16" s="3" t="s">
        <v>59</v>
      </c>
      <c r="R16" s="3" t="s">
        <v>191</v>
      </c>
      <c r="S16" s="42">
        <v>3</v>
      </c>
      <c r="T16" s="42" t="s">
        <v>117</v>
      </c>
      <c r="U16" s="42">
        <v>13</v>
      </c>
      <c r="V16" s="42">
        <v>17</v>
      </c>
      <c r="W16" s="3" t="s">
        <v>192</v>
      </c>
      <c r="X16" s="42" t="s">
        <v>193</v>
      </c>
      <c r="Y16" s="3" t="s">
        <v>194</v>
      </c>
      <c r="Z16" s="3" t="s">
        <v>65</v>
      </c>
      <c r="AA16" s="3" t="s">
        <v>66</v>
      </c>
      <c r="AB16" s="3" t="s">
        <v>67</v>
      </c>
      <c r="AC16" s="3" t="s">
        <v>68</v>
      </c>
      <c r="AD16" s="3" t="s">
        <v>195</v>
      </c>
      <c r="AE16" s="3" t="s">
        <v>3725</v>
      </c>
      <c r="AF16" s="3" t="s">
        <v>70</v>
      </c>
      <c r="AG16" s="3" t="s">
        <v>71</v>
      </c>
      <c r="AH16" s="3" t="s">
        <v>196</v>
      </c>
      <c r="AI16" s="3" t="s">
        <v>197</v>
      </c>
      <c r="AJ16" s="3" t="s">
        <v>74</v>
      </c>
      <c r="AK16" s="3" t="s">
        <v>75</v>
      </c>
      <c r="AL16" s="3" t="s">
        <v>76</v>
      </c>
      <c r="AN16" s="46">
        <v>1</v>
      </c>
    </row>
    <row r="17" spans="2:40" ht="45" x14ac:dyDescent="0.25">
      <c r="B17" s="45">
        <v>10</v>
      </c>
      <c r="C17" s="3" t="s">
        <v>9</v>
      </c>
      <c r="D17" s="3" t="s">
        <v>198</v>
      </c>
      <c r="E17" s="3" t="s">
        <v>199</v>
      </c>
      <c r="F17" s="3" t="s">
        <v>200</v>
      </c>
      <c r="G17" s="3" t="s">
        <v>201</v>
      </c>
      <c r="H17" s="3" t="s">
        <v>202</v>
      </c>
      <c r="I17" s="3" t="s">
        <v>203</v>
      </c>
      <c r="J17" s="3" t="s">
        <v>53</v>
      </c>
      <c r="K17" s="3" t="s">
        <v>54</v>
      </c>
      <c r="L17" s="3" t="s">
        <v>204</v>
      </c>
      <c r="M17" s="3" t="s">
        <v>205</v>
      </c>
      <c r="N17" s="3" t="s">
        <v>206</v>
      </c>
      <c r="O17" s="3" t="s">
        <v>9</v>
      </c>
      <c r="P17" s="42" t="s">
        <v>58</v>
      </c>
      <c r="Q17" s="3" t="s">
        <v>59</v>
      </c>
      <c r="R17" s="3" t="s">
        <v>207</v>
      </c>
      <c r="S17" s="42">
        <v>4</v>
      </c>
      <c r="T17" s="42" t="s">
        <v>208</v>
      </c>
      <c r="U17" s="42">
        <v>15</v>
      </c>
      <c r="V17" s="42">
        <v>18</v>
      </c>
      <c r="W17" s="3" t="s">
        <v>209</v>
      </c>
      <c r="X17" s="42" t="s">
        <v>210</v>
      </c>
      <c r="Y17" s="3" t="s">
        <v>211</v>
      </c>
      <c r="Z17" s="3" t="s">
        <v>65</v>
      </c>
      <c r="AA17" s="3" t="s">
        <v>66</v>
      </c>
      <c r="AB17" s="3" t="s">
        <v>67</v>
      </c>
      <c r="AC17" s="3" t="s">
        <v>68</v>
      </c>
      <c r="AD17" s="3" t="s">
        <v>212</v>
      </c>
      <c r="AE17" s="3" t="s">
        <v>3726</v>
      </c>
      <c r="AF17" s="3" t="s">
        <v>70</v>
      </c>
      <c r="AG17" s="3" t="s">
        <v>71</v>
      </c>
      <c r="AH17" s="3" t="s">
        <v>213</v>
      </c>
      <c r="AI17" s="3" t="s">
        <v>214</v>
      </c>
      <c r="AJ17" s="3" t="s">
        <v>74</v>
      </c>
      <c r="AK17" s="3" t="s">
        <v>75</v>
      </c>
      <c r="AL17" s="3" t="s">
        <v>76</v>
      </c>
      <c r="AN17" s="46">
        <v>1</v>
      </c>
    </row>
    <row r="18" spans="2:40" ht="45" x14ac:dyDescent="0.25">
      <c r="B18" s="45">
        <v>11</v>
      </c>
      <c r="C18" s="3" t="s">
        <v>9</v>
      </c>
      <c r="D18" s="3" t="s">
        <v>215</v>
      </c>
      <c r="E18" s="3" t="s">
        <v>78</v>
      </c>
      <c r="F18" s="3" t="s">
        <v>216</v>
      </c>
      <c r="G18" s="3" t="s">
        <v>217</v>
      </c>
      <c r="H18" s="3" t="s">
        <v>218</v>
      </c>
      <c r="I18" s="3" t="s">
        <v>219</v>
      </c>
      <c r="J18" s="3" t="s">
        <v>53</v>
      </c>
      <c r="K18" s="3" t="s">
        <v>54</v>
      </c>
      <c r="L18" s="3" t="s">
        <v>220</v>
      </c>
      <c r="M18" s="3" t="s">
        <v>221</v>
      </c>
      <c r="N18" s="3" t="s">
        <v>222</v>
      </c>
      <c r="O18" s="3" t="s">
        <v>9</v>
      </c>
      <c r="P18" s="42" t="s">
        <v>58</v>
      </c>
      <c r="Q18" s="3" t="s">
        <v>59</v>
      </c>
      <c r="R18" s="3" t="s">
        <v>223</v>
      </c>
      <c r="S18" s="42">
        <v>2</v>
      </c>
      <c r="T18" s="42" t="s">
        <v>87</v>
      </c>
      <c r="U18" s="42">
        <v>12</v>
      </c>
      <c r="V18" s="42">
        <v>15</v>
      </c>
      <c r="W18" s="3" t="s">
        <v>224</v>
      </c>
      <c r="X18" s="42" t="s">
        <v>225</v>
      </c>
      <c r="Y18" s="3" t="s">
        <v>226</v>
      </c>
      <c r="Z18" s="3" t="s">
        <v>65</v>
      </c>
      <c r="AA18" s="3" t="s">
        <v>66</v>
      </c>
      <c r="AB18" s="3" t="s">
        <v>67</v>
      </c>
      <c r="AC18" s="3" t="s">
        <v>68</v>
      </c>
      <c r="AD18" s="3" t="s">
        <v>227</v>
      </c>
      <c r="AE18" s="3" t="s">
        <v>3727</v>
      </c>
      <c r="AF18" s="3" t="s">
        <v>70</v>
      </c>
      <c r="AG18" s="3" t="s">
        <v>71</v>
      </c>
      <c r="AH18" s="3" t="s">
        <v>228</v>
      </c>
      <c r="AI18" s="3" t="s">
        <v>229</v>
      </c>
      <c r="AJ18" s="3" t="s">
        <v>74</v>
      </c>
      <c r="AK18" s="3" t="s">
        <v>75</v>
      </c>
      <c r="AL18" s="3" t="s">
        <v>76</v>
      </c>
      <c r="AN18" s="46">
        <v>1</v>
      </c>
    </row>
    <row r="19" spans="2:40" ht="45" x14ac:dyDescent="0.25">
      <c r="B19" s="45">
        <v>12</v>
      </c>
      <c r="C19" s="3" t="s">
        <v>9</v>
      </c>
      <c r="D19" s="3" t="s">
        <v>230</v>
      </c>
      <c r="E19" s="3" t="s">
        <v>78</v>
      </c>
      <c r="F19" s="3" t="s">
        <v>231</v>
      </c>
      <c r="G19" s="3" t="s">
        <v>232</v>
      </c>
      <c r="H19" s="3" t="s">
        <v>233</v>
      </c>
      <c r="I19" s="3" t="s">
        <v>234</v>
      </c>
      <c r="J19" s="3" t="s">
        <v>53</v>
      </c>
      <c r="K19" s="3" t="s">
        <v>54</v>
      </c>
      <c r="L19" s="3" t="s">
        <v>235</v>
      </c>
      <c r="M19" s="3" t="s">
        <v>236</v>
      </c>
      <c r="N19" s="3" t="s">
        <v>237</v>
      </c>
      <c r="O19" s="3" t="s">
        <v>9</v>
      </c>
      <c r="P19" s="42" t="s">
        <v>58</v>
      </c>
      <c r="Q19" s="3" t="s">
        <v>59</v>
      </c>
      <c r="R19" s="3" t="s">
        <v>238</v>
      </c>
      <c r="S19" s="42">
        <v>2</v>
      </c>
      <c r="T19" s="42" t="s">
        <v>87</v>
      </c>
      <c r="U19" s="42">
        <v>12</v>
      </c>
      <c r="V19" s="42">
        <v>15</v>
      </c>
      <c r="W19" s="3" t="s">
        <v>239</v>
      </c>
      <c r="X19" s="42" t="s">
        <v>225</v>
      </c>
      <c r="Y19" s="3" t="s">
        <v>240</v>
      </c>
      <c r="Z19" s="3" t="s">
        <v>65</v>
      </c>
      <c r="AA19" s="3" t="s">
        <v>66</v>
      </c>
      <c r="AB19" s="3" t="s">
        <v>67</v>
      </c>
      <c r="AC19" s="3" t="s">
        <v>68</v>
      </c>
      <c r="AD19" s="3" t="s">
        <v>241</v>
      </c>
      <c r="AE19" s="3" t="s">
        <v>3920</v>
      </c>
      <c r="AF19" s="3" t="s">
        <v>70</v>
      </c>
      <c r="AG19" s="3" t="s">
        <v>71</v>
      </c>
      <c r="AH19" s="3" t="s">
        <v>242</v>
      </c>
      <c r="AI19" s="3" t="s">
        <v>243</v>
      </c>
      <c r="AJ19" s="3" t="s">
        <v>74</v>
      </c>
      <c r="AK19" s="3" t="s">
        <v>75</v>
      </c>
      <c r="AL19" s="3" t="s">
        <v>76</v>
      </c>
      <c r="AN19" s="46">
        <v>1</v>
      </c>
    </row>
    <row r="20" spans="2:40" ht="45" x14ac:dyDescent="0.25">
      <c r="B20" s="45">
        <v>13</v>
      </c>
      <c r="C20" s="3" t="s">
        <v>9</v>
      </c>
      <c r="D20" s="3" t="s">
        <v>244</v>
      </c>
      <c r="E20" s="3" t="s">
        <v>78</v>
      </c>
      <c r="F20" s="3" t="s">
        <v>245</v>
      </c>
      <c r="G20" s="3" t="s">
        <v>246</v>
      </c>
      <c r="H20" s="3" t="s">
        <v>247</v>
      </c>
      <c r="I20" s="3" t="s">
        <v>248</v>
      </c>
      <c r="J20" s="3" t="s">
        <v>53</v>
      </c>
      <c r="K20" s="3" t="s">
        <v>54</v>
      </c>
      <c r="L20" s="3" t="s">
        <v>249</v>
      </c>
      <c r="M20" s="3" t="s">
        <v>250</v>
      </c>
      <c r="N20" s="3" t="s">
        <v>251</v>
      </c>
      <c r="O20" s="3" t="s">
        <v>9</v>
      </c>
      <c r="P20" s="42" t="s">
        <v>58</v>
      </c>
      <c r="Q20" s="3" t="s">
        <v>59</v>
      </c>
      <c r="R20" s="3" t="s">
        <v>252</v>
      </c>
      <c r="S20" s="42">
        <v>2</v>
      </c>
      <c r="T20" s="42" t="s">
        <v>87</v>
      </c>
      <c r="U20" s="42">
        <v>12</v>
      </c>
      <c r="V20" s="42">
        <v>15</v>
      </c>
      <c r="W20" s="3" t="s">
        <v>253</v>
      </c>
      <c r="X20" s="42" t="s">
        <v>225</v>
      </c>
      <c r="Y20" s="3" t="s">
        <v>254</v>
      </c>
      <c r="Z20" s="3" t="s">
        <v>65</v>
      </c>
      <c r="AA20" s="3" t="s">
        <v>66</v>
      </c>
      <c r="AB20" s="3" t="s">
        <v>67</v>
      </c>
      <c r="AC20" s="3" t="s">
        <v>68</v>
      </c>
      <c r="AD20" s="3" t="s">
        <v>255</v>
      </c>
      <c r="AE20" s="3" t="s">
        <v>3728</v>
      </c>
      <c r="AF20" s="3" t="s">
        <v>70</v>
      </c>
      <c r="AG20" s="3" t="s">
        <v>71</v>
      </c>
      <c r="AH20" s="3" t="s">
        <v>256</v>
      </c>
      <c r="AI20" s="3" t="s">
        <v>257</v>
      </c>
      <c r="AJ20" s="3" t="s">
        <v>74</v>
      </c>
      <c r="AK20" s="3" t="s">
        <v>75</v>
      </c>
      <c r="AL20" s="3" t="s">
        <v>76</v>
      </c>
      <c r="AN20" s="46">
        <v>1</v>
      </c>
    </row>
    <row r="21" spans="2:40" ht="45" x14ac:dyDescent="0.25">
      <c r="B21" s="45">
        <v>14</v>
      </c>
      <c r="C21" s="3" t="s">
        <v>9</v>
      </c>
      <c r="D21" s="3" t="s">
        <v>258</v>
      </c>
      <c r="E21" s="3" t="s">
        <v>168</v>
      </c>
      <c r="F21" s="3" t="s">
        <v>259</v>
      </c>
      <c r="G21" s="3" t="s">
        <v>260</v>
      </c>
      <c r="H21" s="3" t="s">
        <v>261</v>
      </c>
      <c r="I21" s="3" t="s">
        <v>262</v>
      </c>
      <c r="J21" s="3" t="s">
        <v>53</v>
      </c>
      <c r="K21" s="3" t="s">
        <v>54</v>
      </c>
      <c r="L21" s="3" t="s">
        <v>263</v>
      </c>
      <c r="M21" s="3" t="s">
        <v>264</v>
      </c>
      <c r="N21" s="3" t="s">
        <v>265</v>
      </c>
      <c r="O21" s="3" t="s">
        <v>9</v>
      </c>
      <c r="P21" s="42" t="s">
        <v>58</v>
      </c>
      <c r="Q21" s="3" t="s">
        <v>59</v>
      </c>
      <c r="R21" s="3" t="s">
        <v>266</v>
      </c>
      <c r="S21" s="42">
        <v>3</v>
      </c>
      <c r="T21" s="42" t="s">
        <v>117</v>
      </c>
      <c r="U21" s="42">
        <v>14</v>
      </c>
      <c r="V21" s="42">
        <v>17</v>
      </c>
      <c r="W21" s="3" t="s">
        <v>267</v>
      </c>
      <c r="X21" s="42" t="s">
        <v>268</v>
      </c>
      <c r="Y21" s="3" t="s">
        <v>269</v>
      </c>
      <c r="Z21" s="3" t="s">
        <v>65</v>
      </c>
      <c r="AA21" s="3" t="s">
        <v>66</v>
      </c>
      <c r="AB21" s="3" t="s">
        <v>67</v>
      </c>
      <c r="AC21" s="3" t="s">
        <v>68</v>
      </c>
      <c r="AD21" s="3" t="s">
        <v>270</v>
      </c>
      <c r="AE21" s="3" t="s">
        <v>3729</v>
      </c>
      <c r="AF21" s="3" t="s">
        <v>70</v>
      </c>
      <c r="AG21" s="3" t="s">
        <v>71</v>
      </c>
      <c r="AH21" s="3" t="s">
        <v>271</v>
      </c>
      <c r="AI21" s="3" t="s">
        <v>272</v>
      </c>
      <c r="AJ21" s="3" t="s">
        <v>74</v>
      </c>
      <c r="AK21" s="3" t="s">
        <v>75</v>
      </c>
      <c r="AL21" s="3" t="s">
        <v>76</v>
      </c>
      <c r="AN21" s="46">
        <v>1</v>
      </c>
    </row>
    <row r="22" spans="2:40" ht="45" x14ac:dyDescent="0.25">
      <c r="B22" s="45">
        <v>15</v>
      </c>
      <c r="C22" s="3" t="s">
        <v>9</v>
      </c>
      <c r="D22" s="3" t="s">
        <v>273</v>
      </c>
      <c r="E22" s="3" t="s">
        <v>168</v>
      </c>
      <c r="F22" s="3" t="s">
        <v>274</v>
      </c>
      <c r="G22" s="3" t="s">
        <v>275</v>
      </c>
      <c r="H22" s="3" t="s">
        <v>276</v>
      </c>
      <c r="I22" s="3" t="s">
        <v>277</v>
      </c>
      <c r="J22" s="3" t="s">
        <v>53</v>
      </c>
      <c r="K22" s="3" t="s">
        <v>54</v>
      </c>
      <c r="L22" s="3" t="s">
        <v>278</v>
      </c>
      <c r="M22" s="3" t="s">
        <v>279</v>
      </c>
      <c r="N22" s="3" t="s">
        <v>280</v>
      </c>
      <c r="O22" s="3" t="s">
        <v>9</v>
      </c>
      <c r="P22" s="42" t="s">
        <v>58</v>
      </c>
      <c r="Q22" s="3" t="s">
        <v>59</v>
      </c>
      <c r="R22" s="3" t="s">
        <v>281</v>
      </c>
      <c r="S22" s="42">
        <v>3</v>
      </c>
      <c r="T22" s="42" t="s">
        <v>117</v>
      </c>
      <c r="U22" s="42">
        <v>14</v>
      </c>
      <c r="V22" s="42">
        <v>17</v>
      </c>
      <c r="W22" s="3" t="s">
        <v>282</v>
      </c>
      <c r="X22" s="42" t="s">
        <v>283</v>
      </c>
      <c r="Y22" s="3" t="s">
        <v>284</v>
      </c>
      <c r="Z22" s="3" t="s">
        <v>65</v>
      </c>
      <c r="AA22" s="3" t="s">
        <v>66</v>
      </c>
      <c r="AB22" s="3" t="s">
        <v>67</v>
      </c>
      <c r="AC22" s="3" t="s">
        <v>68</v>
      </c>
      <c r="AD22" s="3" t="s">
        <v>285</v>
      </c>
      <c r="AE22" s="3" t="s">
        <v>3730</v>
      </c>
      <c r="AF22" s="3" t="s">
        <v>70</v>
      </c>
      <c r="AG22" s="3" t="s">
        <v>71</v>
      </c>
      <c r="AH22" s="3" t="s">
        <v>286</v>
      </c>
      <c r="AI22" s="3" t="s">
        <v>287</v>
      </c>
      <c r="AJ22" s="3" t="s">
        <v>74</v>
      </c>
      <c r="AK22" s="3" t="s">
        <v>75</v>
      </c>
      <c r="AL22" s="3" t="s">
        <v>76</v>
      </c>
      <c r="AN22" s="46">
        <v>1</v>
      </c>
    </row>
    <row r="23" spans="2:40" ht="45" x14ac:dyDescent="0.25">
      <c r="B23" s="45">
        <v>16</v>
      </c>
      <c r="C23" s="3" t="s">
        <v>9</v>
      </c>
      <c r="D23" s="3" t="s">
        <v>288</v>
      </c>
      <c r="E23" s="3" t="s">
        <v>199</v>
      </c>
      <c r="F23" s="3" t="s">
        <v>289</v>
      </c>
      <c r="G23" s="3" t="s">
        <v>290</v>
      </c>
      <c r="H23" s="3" t="s">
        <v>291</v>
      </c>
      <c r="I23" s="3" t="s">
        <v>292</v>
      </c>
      <c r="J23" s="3" t="s">
        <v>53</v>
      </c>
      <c r="K23" s="3" t="s">
        <v>54</v>
      </c>
      <c r="L23" s="3" t="s">
        <v>293</v>
      </c>
      <c r="M23" s="3" t="s">
        <v>294</v>
      </c>
      <c r="N23" s="3" t="s">
        <v>295</v>
      </c>
      <c r="O23" s="3" t="s">
        <v>9</v>
      </c>
      <c r="P23" s="42" t="s">
        <v>58</v>
      </c>
      <c r="Q23" s="3" t="s">
        <v>59</v>
      </c>
      <c r="R23" s="3" t="s">
        <v>296</v>
      </c>
      <c r="S23" s="42">
        <v>4</v>
      </c>
      <c r="T23" s="42" t="s">
        <v>208</v>
      </c>
      <c r="U23" s="42">
        <v>15</v>
      </c>
      <c r="V23" s="42">
        <v>18</v>
      </c>
      <c r="W23" s="3" t="s">
        <v>297</v>
      </c>
      <c r="X23" s="42" t="s">
        <v>178</v>
      </c>
      <c r="Y23" s="3" t="s">
        <v>298</v>
      </c>
      <c r="Z23" s="3" t="s">
        <v>65</v>
      </c>
      <c r="AA23" s="3" t="s">
        <v>66</v>
      </c>
      <c r="AB23" s="3" t="s">
        <v>67</v>
      </c>
      <c r="AC23" s="3" t="s">
        <v>68</v>
      </c>
      <c r="AD23" s="3" t="s">
        <v>299</v>
      </c>
      <c r="AE23" s="3" t="s">
        <v>3731</v>
      </c>
      <c r="AF23" s="3" t="s">
        <v>70</v>
      </c>
      <c r="AG23" s="3" t="s">
        <v>71</v>
      </c>
      <c r="AH23" s="3" t="s">
        <v>300</v>
      </c>
      <c r="AI23" s="3" t="s">
        <v>301</v>
      </c>
      <c r="AJ23" s="3" t="s">
        <v>74</v>
      </c>
      <c r="AK23" s="3" t="s">
        <v>75</v>
      </c>
      <c r="AL23" s="3" t="s">
        <v>76</v>
      </c>
      <c r="AN23" s="46">
        <v>1</v>
      </c>
    </row>
    <row r="24" spans="2:40" ht="45" x14ac:dyDescent="0.25">
      <c r="B24" s="45">
        <v>17</v>
      </c>
      <c r="C24" s="3" t="s">
        <v>9</v>
      </c>
      <c r="D24" s="3" t="s">
        <v>302</v>
      </c>
      <c r="E24" s="3" t="s">
        <v>48</v>
      </c>
      <c r="F24" s="3" t="s">
        <v>303</v>
      </c>
      <c r="G24" s="3" t="s">
        <v>304</v>
      </c>
      <c r="H24" s="3" t="s">
        <v>305</v>
      </c>
      <c r="I24" s="3" t="s">
        <v>306</v>
      </c>
      <c r="J24" s="3" t="s">
        <v>53</v>
      </c>
      <c r="K24" s="3" t="s">
        <v>54</v>
      </c>
      <c r="L24" s="3" t="s">
        <v>307</v>
      </c>
      <c r="M24" s="3" t="s">
        <v>308</v>
      </c>
      <c r="N24" s="3" t="s">
        <v>309</v>
      </c>
      <c r="O24" s="3" t="s">
        <v>9</v>
      </c>
      <c r="P24" s="42" t="s">
        <v>58</v>
      </c>
      <c r="Q24" s="3" t="s">
        <v>59</v>
      </c>
      <c r="R24" s="3" t="s">
        <v>310</v>
      </c>
      <c r="S24" s="42">
        <v>1</v>
      </c>
      <c r="T24" s="42" t="s">
        <v>61</v>
      </c>
      <c r="U24" s="42">
        <v>10</v>
      </c>
      <c r="V24" s="42">
        <v>13</v>
      </c>
      <c r="W24" s="3" t="s">
        <v>311</v>
      </c>
      <c r="X24" s="42" t="s">
        <v>312</v>
      </c>
      <c r="Y24" s="3" t="s">
        <v>313</v>
      </c>
      <c r="Z24" s="3" t="s">
        <v>65</v>
      </c>
      <c r="AA24" s="3" t="s">
        <v>66</v>
      </c>
      <c r="AB24" s="3" t="s">
        <v>67</v>
      </c>
      <c r="AC24" s="3" t="s">
        <v>68</v>
      </c>
      <c r="AD24" s="3" t="s">
        <v>314</v>
      </c>
      <c r="AE24" s="3" t="s">
        <v>3732</v>
      </c>
      <c r="AF24" s="3" t="s">
        <v>70</v>
      </c>
      <c r="AG24" s="3" t="s">
        <v>71</v>
      </c>
      <c r="AH24" s="3" t="s">
        <v>315</v>
      </c>
      <c r="AI24" s="3" t="s">
        <v>316</v>
      </c>
      <c r="AJ24" s="3" t="s">
        <v>74</v>
      </c>
      <c r="AK24" s="3" t="s">
        <v>75</v>
      </c>
      <c r="AL24" s="3" t="s">
        <v>76</v>
      </c>
      <c r="AN24" s="46">
        <v>1</v>
      </c>
    </row>
    <row r="25" spans="2:40" ht="45" x14ac:dyDescent="0.25">
      <c r="B25" s="45">
        <v>18</v>
      </c>
      <c r="C25" s="3" t="s">
        <v>9</v>
      </c>
      <c r="D25" s="3" t="s">
        <v>317</v>
      </c>
      <c r="E25" s="3" t="s">
        <v>108</v>
      </c>
      <c r="F25" s="3" t="s">
        <v>318</v>
      </c>
      <c r="G25" s="3" t="s">
        <v>319</v>
      </c>
      <c r="H25" s="3" t="s">
        <v>320</v>
      </c>
      <c r="I25" s="3" t="s">
        <v>321</v>
      </c>
      <c r="J25" s="3" t="s">
        <v>53</v>
      </c>
      <c r="K25" s="3" t="s">
        <v>54</v>
      </c>
      <c r="L25" s="3" t="s">
        <v>322</v>
      </c>
      <c r="M25" s="3" t="s">
        <v>323</v>
      </c>
      <c r="N25" s="3" t="s">
        <v>324</v>
      </c>
      <c r="O25" s="3" t="s">
        <v>9</v>
      </c>
      <c r="P25" s="42" t="s">
        <v>58</v>
      </c>
      <c r="Q25" s="3" t="s">
        <v>59</v>
      </c>
      <c r="R25" s="3" t="s">
        <v>325</v>
      </c>
      <c r="S25" s="42">
        <v>3</v>
      </c>
      <c r="T25" s="42" t="s">
        <v>117</v>
      </c>
      <c r="U25" s="42">
        <v>13</v>
      </c>
      <c r="V25" s="42">
        <v>17</v>
      </c>
      <c r="W25" s="3" t="s">
        <v>326</v>
      </c>
      <c r="X25" s="42" t="s">
        <v>119</v>
      </c>
      <c r="Y25" s="3" t="s">
        <v>327</v>
      </c>
      <c r="Z25" s="3" t="s">
        <v>65</v>
      </c>
      <c r="AA25" s="3" t="s">
        <v>66</v>
      </c>
      <c r="AB25" s="3" t="s">
        <v>67</v>
      </c>
      <c r="AC25" s="3" t="s">
        <v>68</v>
      </c>
      <c r="AD25" s="3" t="s">
        <v>328</v>
      </c>
      <c r="AE25" s="3" t="s">
        <v>3733</v>
      </c>
      <c r="AF25" s="3" t="s">
        <v>70</v>
      </c>
      <c r="AG25" s="3" t="s">
        <v>71</v>
      </c>
      <c r="AH25" s="3" t="s">
        <v>329</v>
      </c>
      <c r="AI25" s="3" t="s">
        <v>330</v>
      </c>
      <c r="AJ25" s="3" t="s">
        <v>74</v>
      </c>
      <c r="AK25" s="3" t="s">
        <v>75</v>
      </c>
      <c r="AL25" s="3" t="s">
        <v>76</v>
      </c>
      <c r="AN25" s="46">
        <v>1</v>
      </c>
    </row>
    <row r="26" spans="2:40" ht="45" x14ac:dyDescent="0.25">
      <c r="B26" s="45">
        <v>19</v>
      </c>
      <c r="C26" s="3" t="s">
        <v>9</v>
      </c>
      <c r="D26" s="3" t="s">
        <v>331</v>
      </c>
      <c r="E26" s="3" t="s">
        <v>48</v>
      </c>
      <c r="F26" s="3" t="s">
        <v>332</v>
      </c>
      <c r="G26" s="3" t="s">
        <v>333</v>
      </c>
      <c r="H26" s="3" t="s">
        <v>334</v>
      </c>
      <c r="I26" s="3" t="s">
        <v>335</v>
      </c>
      <c r="J26" s="3" t="s">
        <v>53</v>
      </c>
      <c r="K26" s="3" t="s">
        <v>54</v>
      </c>
      <c r="L26" s="3" t="s">
        <v>336</v>
      </c>
      <c r="M26" s="3" t="s">
        <v>337</v>
      </c>
      <c r="N26" s="3" t="s">
        <v>338</v>
      </c>
      <c r="O26" s="3" t="s">
        <v>9</v>
      </c>
      <c r="P26" s="42" t="s">
        <v>58</v>
      </c>
      <c r="Q26" s="3" t="s">
        <v>59</v>
      </c>
      <c r="R26" s="3" t="s">
        <v>339</v>
      </c>
      <c r="S26" s="42">
        <v>1</v>
      </c>
      <c r="T26" s="42" t="s">
        <v>61</v>
      </c>
      <c r="U26" s="42">
        <v>10</v>
      </c>
      <c r="V26" s="42">
        <v>13</v>
      </c>
      <c r="W26" s="3" t="s">
        <v>340</v>
      </c>
      <c r="X26" s="42" t="s">
        <v>341</v>
      </c>
      <c r="Y26" s="3" t="s">
        <v>342</v>
      </c>
      <c r="Z26" s="3" t="s">
        <v>65</v>
      </c>
      <c r="AA26" s="3" t="s">
        <v>66</v>
      </c>
      <c r="AB26" s="3" t="s">
        <v>67</v>
      </c>
      <c r="AC26" s="3" t="s">
        <v>68</v>
      </c>
      <c r="AD26" s="3" t="s">
        <v>343</v>
      </c>
      <c r="AE26" s="3" t="s">
        <v>3734</v>
      </c>
      <c r="AF26" s="3" t="s">
        <v>70</v>
      </c>
      <c r="AG26" s="3" t="s">
        <v>71</v>
      </c>
      <c r="AH26" s="3" t="s">
        <v>344</v>
      </c>
      <c r="AI26" s="3" t="s">
        <v>345</v>
      </c>
      <c r="AJ26" s="3" t="s">
        <v>74</v>
      </c>
      <c r="AK26" s="3" t="s">
        <v>75</v>
      </c>
      <c r="AL26" s="3" t="s">
        <v>76</v>
      </c>
      <c r="AN26" s="46">
        <v>1</v>
      </c>
    </row>
    <row r="27" spans="2:40" ht="45" x14ac:dyDescent="0.25">
      <c r="B27" s="45">
        <v>20</v>
      </c>
      <c r="C27" s="3" t="s">
        <v>9</v>
      </c>
      <c r="D27" s="3" t="s">
        <v>346</v>
      </c>
      <c r="E27" s="3" t="s">
        <v>78</v>
      </c>
      <c r="F27" s="3" t="s">
        <v>347</v>
      </c>
      <c r="G27" s="3" t="s">
        <v>348</v>
      </c>
      <c r="H27" s="3" t="s">
        <v>349</v>
      </c>
      <c r="I27" s="3" t="s">
        <v>350</v>
      </c>
      <c r="J27" s="3" t="s">
        <v>53</v>
      </c>
      <c r="K27" s="3" t="s">
        <v>54</v>
      </c>
      <c r="L27" s="3" t="s">
        <v>351</v>
      </c>
      <c r="M27" s="3" t="s">
        <v>352</v>
      </c>
      <c r="N27" s="3" t="s">
        <v>353</v>
      </c>
      <c r="O27" s="3" t="s">
        <v>9</v>
      </c>
      <c r="P27" s="42" t="s">
        <v>58</v>
      </c>
      <c r="Q27" s="3" t="s">
        <v>59</v>
      </c>
      <c r="R27" s="3" t="s">
        <v>354</v>
      </c>
      <c r="S27" s="42">
        <v>2</v>
      </c>
      <c r="T27" s="42" t="s">
        <v>87</v>
      </c>
      <c r="U27" s="42">
        <v>12</v>
      </c>
      <c r="V27" s="42">
        <v>15</v>
      </c>
      <c r="W27" s="3" t="s">
        <v>355</v>
      </c>
      <c r="X27" s="42" t="s">
        <v>14</v>
      </c>
      <c r="Y27" s="3" t="s">
        <v>356</v>
      </c>
      <c r="Z27" s="3" t="s">
        <v>65</v>
      </c>
      <c r="AA27" s="3" t="s">
        <v>66</v>
      </c>
      <c r="AB27" s="3" t="s">
        <v>67</v>
      </c>
      <c r="AC27" s="3" t="s">
        <v>68</v>
      </c>
      <c r="AD27" s="3" t="s">
        <v>357</v>
      </c>
      <c r="AE27" s="3" t="s">
        <v>3735</v>
      </c>
      <c r="AF27" s="3" t="s">
        <v>70</v>
      </c>
      <c r="AG27" s="3" t="s">
        <v>71</v>
      </c>
      <c r="AH27" s="3" t="s">
        <v>358</v>
      </c>
      <c r="AI27" s="3" t="s">
        <v>359</v>
      </c>
      <c r="AJ27" s="3" t="s">
        <v>74</v>
      </c>
      <c r="AK27" s="3" t="s">
        <v>75</v>
      </c>
      <c r="AL27" s="3" t="s">
        <v>76</v>
      </c>
      <c r="AN27" s="46">
        <v>1</v>
      </c>
    </row>
    <row r="28" spans="2:40" ht="45" x14ac:dyDescent="0.25">
      <c r="B28" s="45">
        <v>21</v>
      </c>
      <c r="C28" s="3" t="s">
        <v>9</v>
      </c>
      <c r="D28" s="3" t="s">
        <v>360</v>
      </c>
      <c r="E28" s="3" t="s">
        <v>48</v>
      </c>
      <c r="F28" s="3" t="s">
        <v>361</v>
      </c>
      <c r="G28" s="3" t="s">
        <v>362</v>
      </c>
      <c r="H28" s="3" t="s">
        <v>363</v>
      </c>
      <c r="I28" s="3" t="s">
        <v>364</v>
      </c>
      <c r="J28" s="3" t="s">
        <v>53</v>
      </c>
      <c r="K28" s="3" t="s">
        <v>54</v>
      </c>
      <c r="L28" s="3" t="s">
        <v>365</v>
      </c>
      <c r="M28" s="3" t="s">
        <v>366</v>
      </c>
      <c r="N28" s="3" t="s">
        <v>367</v>
      </c>
      <c r="O28" s="3" t="s">
        <v>9</v>
      </c>
      <c r="P28" s="42" t="s">
        <v>58</v>
      </c>
      <c r="Q28" s="3" t="s">
        <v>59</v>
      </c>
      <c r="R28" s="3" t="s">
        <v>368</v>
      </c>
      <c r="S28" s="42">
        <v>1</v>
      </c>
      <c r="T28" s="42" t="s">
        <v>61</v>
      </c>
      <c r="U28" s="42">
        <v>10</v>
      </c>
      <c r="V28" s="42">
        <v>13</v>
      </c>
      <c r="W28" s="3" t="s">
        <v>369</v>
      </c>
      <c r="X28" s="42" t="s">
        <v>63</v>
      </c>
      <c r="Y28" s="3" t="s">
        <v>370</v>
      </c>
      <c r="Z28" s="3" t="s">
        <v>65</v>
      </c>
      <c r="AA28" s="3" t="s">
        <v>66</v>
      </c>
      <c r="AB28" s="3" t="s">
        <v>67</v>
      </c>
      <c r="AC28" s="3" t="s">
        <v>68</v>
      </c>
      <c r="AD28" s="3" t="s">
        <v>371</v>
      </c>
      <c r="AE28" s="3" t="s">
        <v>3736</v>
      </c>
      <c r="AF28" s="3" t="s">
        <v>70</v>
      </c>
      <c r="AG28" s="3" t="s">
        <v>71</v>
      </c>
      <c r="AH28" s="3" t="s">
        <v>372</v>
      </c>
      <c r="AI28" s="3" t="s">
        <v>373</v>
      </c>
      <c r="AJ28" s="3" t="s">
        <v>74</v>
      </c>
      <c r="AK28" s="3" t="s">
        <v>75</v>
      </c>
      <c r="AL28" s="3" t="s">
        <v>76</v>
      </c>
      <c r="AN28" s="46">
        <v>1</v>
      </c>
    </row>
    <row r="29" spans="2:40" ht="45" x14ac:dyDescent="0.25">
      <c r="B29" s="45">
        <v>22</v>
      </c>
      <c r="C29" s="3" t="s">
        <v>9</v>
      </c>
      <c r="D29" s="3" t="s">
        <v>374</v>
      </c>
      <c r="E29" s="3" t="s">
        <v>78</v>
      </c>
      <c r="F29" s="3" t="s">
        <v>375</v>
      </c>
      <c r="G29" s="3" t="s">
        <v>376</v>
      </c>
      <c r="H29" s="3" t="s">
        <v>377</v>
      </c>
      <c r="I29" s="3" t="s">
        <v>378</v>
      </c>
      <c r="J29" s="3" t="s">
        <v>53</v>
      </c>
      <c r="K29" s="3" t="s">
        <v>54</v>
      </c>
      <c r="L29" s="3" t="s">
        <v>379</v>
      </c>
      <c r="M29" s="3" t="s">
        <v>380</v>
      </c>
      <c r="N29" s="3" t="s">
        <v>381</v>
      </c>
      <c r="O29" s="3" t="s">
        <v>9</v>
      </c>
      <c r="P29" s="42" t="s">
        <v>58</v>
      </c>
      <c r="Q29" s="3" t="s">
        <v>59</v>
      </c>
      <c r="R29" s="3" t="s">
        <v>382</v>
      </c>
      <c r="S29" s="42">
        <v>2</v>
      </c>
      <c r="T29" s="42" t="s">
        <v>87</v>
      </c>
      <c r="U29" s="42">
        <v>12</v>
      </c>
      <c r="V29" s="42">
        <v>15</v>
      </c>
      <c r="W29" s="3" t="s">
        <v>383</v>
      </c>
      <c r="X29" s="42" t="s">
        <v>384</v>
      </c>
      <c r="Y29" s="3" t="s">
        <v>385</v>
      </c>
      <c r="Z29" s="3" t="s">
        <v>65</v>
      </c>
      <c r="AA29" s="3" t="s">
        <v>66</v>
      </c>
      <c r="AB29" s="3" t="s">
        <v>67</v>
      </c>
      <c r="AC29" s="3" t="s">
        <v>68</v>
      </c>
      <c r="AD29" s="3" t="s">
        <v>386</v>
      </c>
      <c r="AE29" s="3" t="s">
        <v>3737</v>
      </c>
      <c r="AF29" s="3" t="s">
        <v>70</v>
      </c>
      <c r="AG29" s="3" t="s">
        <v>71</v>
      </c>
      <c r="AH29" s="3" t="s">
        <v>387</v>
      </c>
      <c r="AI29" s="3" t="s">
        <v>388</v>
      </c>
      <c r="AJ29" s="3" t="s">
        <v>74</v>
      </c>
      <c r="AK29" s="3" t="s">
        <v>75</v>
      </c>
      <c r="AL29" s="3" t="s">
        <v>76</v>
      </c>
      <c r="AN29" s="46">
        <v>1</v>
      </c>
    </row>
    <row r="30" spans="2:40" ht="45" x14ac:dyDescent="0.25">
      <c r="B30" s="45">
        <v>23</v>
      </c>
      <c r="C30" s="3" t="s">
        <v>9</v>
      </c>
      <c r="D30" s="3" t="s">
        <v>389</v>
      </c>
      <c r="E30" s="3" t="s">
        <v>78</v>
      </c>
      <c r="F30" s="3" t="s">
        <v>390</v>
      </c>
      <c r="G30" s="3" t="s">
        <v>391</v>
      </c>
      <c r="H30" s="3" t="s">
        <v>392</v>
      </c>
      <c r="I30" s="3" t="s">
        <v>393</v>
      </c>
      <c r="J30" s="3" t="s">
        <v>53</v>
      </c>
      <c r="K30" s="3" t="s">
        <v>54</v>
      </c>
      <c r="L30" s="3" t="s">
        <v>394</v>
      </c>
      <c r="M30" s="3" t="s">
        <v>395</v>
      </c>
      <c r="N30" s="3" t="s">
        <v>396</v>
      </c>
      <c r="O30" s="3" t="s">
        <v>9</v>
      </c>
      <c r="P30" s="42" t="s">
        <v>58</v>
      </c>
      <c r="Q30" s="3" t="s">
        <v>59</v>
      </c>
      <c r="R30" s="3" t="s">
        <v>397</v>
      </c>
      <c r="S30" s="42">
        <v>2</v>
      </c>
      <c r="T30" s="42" t="s">
        <v>87</v>
      </c>
      <c r="U30" s="42">
        <v>12</v>
      </c>
      <c r="V30" s="42">
        <v>15</v>
      </c>
      <c r="W30" s="3" t="s">
        <v>398</v>
      </c>
      <c r="X30" s="42" t="s">
        <v>399</v>
      </c>
      <c r="Y30" s="3" t="s">
        <v>400</v>
      </c>
      <c r="Z30" s="3" t="s">
        <v>65</v>
      </c>
      <c r="AA30" s="3" t="s">
        <v>66</v>
      </c>
      <c r="AB30" s="3" t="s">
        <v>67</v>
      </c>
      <c r="AC30" s="3" t="s">
        <v>68</v>
      </c>
      <c r="AD30" s="3" t="s">
        <v>401</v>
      </c>
      <c r="AE30" s="3" t="s">
        <v>3738</v>
      </c>
      <c r="AF30" s="3" t="s">
        <v>70</v>
      </c>
      <c r="AG30" s="3" t="s">
        <v>71</v>
      </c>
      <c r="AH30" s="3" t="s">
        <v>402</v>
      </c>
      <c r="AI30" s="3" t="s">
        <v>403</v>
      </c>
      <c r="AJ30" s="3" t="s">
        <v>74</v>
      </c>
      <c r="AK30" s="3" t="s">
        <v>75</v>
      </c>
      <c r="AL30" s="3" t="s">
        <v>76</v>
      </c>
      <c r="AN30" s="46">
        <v>1</v>
      </c>
    </row>
    <row r="31" spans="2:40" ht="45" x14ac:dyDescent="0.25">
      <c r="B31" s="45">
        <v>24</v>
      </c>
      <c r="C31" s="3" t="s">
        <v>9</v>
      </c>
      <c r="D31" s="3" t="s">
        <v>404</v>
      </c>
      <c r="E31" s="3" t="s">
        <v>168</v>
      </c>
      <c r="F31" s="3" t="s">
        <v>405</v>
      </c>
      <c r="G31" s="3" t="s">
        <v>406</v>
      </c>
      <c r="H31" s="3" t="s">
        <v>407</v>
      </c>
      <c r="I31" s="3" t="s">
        <v>408</v>
      </c>
      <c r="J31" s="3" t="s">
        <v>53</v>
      </c>
      <c r="K31" s="3" t="s">
        <v>54</v>
      </c>
      <c r="L31" s="3" t="s">
        <v>409</v>
      </c>
      <c r="M31" s="3" t="s">
        <v>410</v>
      </c>
      <c r="N31" s="3" t="s">
        <v>411</v>
      </c>
      <c r="O31" s="3" t="s">
        <v>9</v>
      </c>
      <c r="P31" s="42" t="s">
        <v>58</v>
      </c>
      <c r="Q31" s="3" t="s">
        <v>59</v>
      </c>
      <c r="R31" s="3" t="s">
        <v>412</v>
      </c>
      <c r="S31" s="42">
        <v>3</v>
      </c>
      <c r="T31" s="42" t="s">
        <v>117</v>
      </c>
      <c r="U31" s="42">
        <v>14</v>
      </c>
      <c r="V31" s="42">
        <v>17</v>
      </c>
      <c r="W31" s="3" t="s">
        <v>413</v>
      </c>
      <c r="X31" s="42" t="s">
        <v>268</v>
      </c>
      <c r="Y31" s="3" t="s">
        <v>414</v>
      </c>
      <c r="Z31" s="3" t="s">
        <v>65</v>
      </c>
      <c r="AA31" s="3" t="s">
        <v>66</v>
      </c>
      <c r="AB31" s="3" t="s">
        <v>67</v>
      </c>
      <c r="AC31" s="3" t="s">
        <v>68</v>
      </c>
      <c r="AD31" s="3" t="s">
        <v>415</v>
      </c>
      <c r="AE31" s="3" t="s">
        <v>3739</v>
      </c>
      <c r="AF31" s="3" t="s">
        <v>70</v>
      </c>
      <c r="AG31" s="3" t="s">
        <v>71</v>
      </c>
      <c r="AH31" s="3" t="s">
        <v>416</v>
      </c>
      <c r="AI31" s="3" t="s">
        <v>417</v>
      </c>
      <c r="AJ31" s="3" t="s">
        <v>74</v>
      </c>
      <c r="AK31" s="3" t="s">
        <v>75</v>
      </c>
      <c r="AL31" s="3" t="s">
        <v>76</v>
      </c>
      <c r="AN31" s="46">
        <v>1</v>
      </c>
    </row>
    <row r="32" spans="2:40" ht="45" x14ac:dyDescent="0.25">
      <c r="B32" s="45">
        <v>25</v>
      </c>
      <c r="C32" s="3" t="s">
        <v>9</v>
      </c>
      <c r="D32" s="3" t="s">
        <v>418</v>
      </c>
      <c r="E32" s="3" t="s">
        <v>78</v>
      </c>
      <c r="F32" s="3" t="s">
        <v>419</v>
      </c>
      <c r="G32" s="3" t="s">
        <v>420</v>
      </c>
      <c r="H32" s="3" t="s">
        <v>421</v>
      </c>
      <c r="I32" s="3" t="s">
        <v>422</v>
      </c>
      <c r="J32" s="3" t="s">
        <v>53</v>
      </c>
      <c r="K32" s="3" t="s">
        <v>54</v>
      </c>
      <c r="L32" s="3" t="s">
        <v>423</v>
      </c>
      <c r="M32" s="3" t="s">
        <v>424</v>
      </c>
      <c r="N32" s="3" t="s">
        <v>425</v>
      </c>
      <c r="O32" s="3" t="s">
        <v>9</v>
      </c>
      <c r="P32" s="42" t="s">
        <v>58</v>
      </c>
      <c r="Q32" s="3" t="s">
        <v>59</v>
      </c>
      <c r="R32" s="3" t="s">
        <v>426</v>
      </c>
      <c r="S32" s="42">
        <v>2</v>
      </c>
      <c r="T32" s="42" t="s">
        <v>87</v>
      </c>
      <c r="U32" s="42">
        <v>12</v>
      </c>
      <c r="V32" s="42">
        <v>15</v>
      </c>
      <c r="W32" s="3" t="s">
        <v>427</v>
      </c>
      <c r="X32" s="42" t="s">
        <v>148</v>
      </c>
      <c r="Y32" s="3" t="s">
        <v>428</v>
      </c>
      <c r="Z32" s="3" t="s">
        <v>65</v>
      </c>
      <c r="AA32" s="3" t="s">
        <v>66</v>
      </c>
      <c r="AB32" s="3" t="s">
        <v>67</v>
      </c>
      <c r="AC32" s="3" t="s">
        <v>68</v>
      </c>
      <c r="AD32" s="3" t="s">
        <v>429</v>
      </c>
      <c r="AE32" s="3" t="s">
        <v>3740</v>
      </c>
      <c r="AF32" s="3" t="s">
        <v>70</v>
      </c>
      <c r="AG32" s="3" t="s">
        <v>71</v>
      </c>
      <c r="AH32" s="3" t="s">
        <v>430</v>
      </c>
      <c r="AI32" s="3" t="s">
        <v>431</v>
      </c>
      <c r="AJ32" s="3" t="s">
        <v>74</v>
      </c>
      <c r="AK32" s="3" t="s">
        <v>75</v>
      </c>
      <c r="AL32" s="3" t="s">
        <v>76</v>
      </c>
      <c r="AN32" s="46">
        <v>1</v>
      </c>
    </row>
    <row r="33" spans="2:40" ht="45" x14ac:dyDescent="0.25">
      <c r="B33" s="45">
        <v>26</v>
      </c>
      <c r="C33" s="3" t="s">
        <v>9</v>
      </c>
      <c r="D33" s="3" t="s">
        <v>432</v>
      </c>
      <c r="E33" s="3" t="s">
        <v>199</v>
      </c>
      <c r="F33" s="3" t="s">
        <v>433</v>
      </c>
      <c r="G33" s="3" t="s">
        <v>434</v>
      </c>
      <c r="H33" s="3" t="s">
        <v>435</v>
      </c>
      <c r="I33" s="3" t="s">
        <v>436</v>
      </c>
      <c r="J33" s="3" t="s">
        <v>53</v>
      </c>
      <c r="K33" s="3" t="s">
        <v>54</v>
      </c>
      <c r="L33" s="3" t="s">
        <v>437</v>
      </c>
      <c r="M33" s="3" t="s">
        <v>438</v>
      </c>
      <c r="N33" s="3" t="s">
        <v>439</v>
      </c>
      <c r="O33" s="3" t="s">
        <v>9</v>
      </c>
      <c r="P33" s="42" t="s">
        <v>58</v>
      </c>
      <c r="Q33" s="3" t="s">
        <v>59</v>
      </c>
      <c r="R33" s="3" t="s">
        <v>440</v>
      </c>
      <c r="S33" s="42">
        <v>4</v>
      </c>
      <c r="T33" s="42" t="s">
        <v>208</v>
      </c>
      <c r="U33" s="42">
        <v>15</v>
      </c>
      <c r="V33" s="42">
        <v>18</v>
      </c>
      <c r="W33" s="3" t="s">
        <v>441</v>
      </c>
      <c r="X33" s="42" t="s">
        <v>442</v>
      </c>
      <c r="Y33" s="3" t="s">
        <v>443</v>
      </c>
      <c r="Z33" s="3" t="s">
        <v>65</v>
      </c>
      <c r="AA33" s="3" t="s">
        <v>66</v>
      </c>
      <c r="AB33" s="3" t="s">
        <v>67</v>
      </c>
      <c r="AC33" s="3" t="s">
        <v>68</v>
      </c>
      <c r="AD33" s="3" t="s">
        <v>444</v>
      </c>
      <c r="AE33" s="3" t="s">
        <v>3741</v>
      </c>
      <c r="AF33" s="3" t="s">
        <v>70</v>
      </c>
      <c r="AG33" s="3" t="s">
        <v>71</v>
      </c>
      <c r="AH33" s="3" t="s">
        <v>445</v>
      </c>
      <c r="AI33" s="3" t="s">
        <v>446</v>
      </c>
      <c r="AJ33" s="3" t="s">
        <v>74</v>
      </c>
      <c r="AK33" s="3" t="s">
        <v>75</v>
      </c>
      <c r="AL33" s="3" t="s">
        <v>76</v>
      </c>
      <c r="AN33" s="46">
        <v>1</v>
      </c>
    </row>
    <row r="34" spans="2:40" ht="45" x14ac:dyDescent="0.25">
      <c r="B34" s="45">
        <v>27</v>
      </c>
      <c r="C34" s="3" t="s">
        <v>9</v>
      </c>
      <c r="D34" s="3" t="s">
        <v>447</v>
      </c>
      <c r="E34" s="3" t="s">
        <v>108</v>
      </c>
      <c r="F34" s="3" t="s">
        <v>448</v>
      </c>
      <c r="G34" s="3" t="s">
        <v>449</v>
      </c>
      <c r="H34" s="3" t="s">
        <v>450</v>
      </c>
      <c r="I34" s="3" t="s">
        <v>451</v>
      </c>
      <c r="J34" s="3" t="s">
        <v>53</v>
      </c>
      <c r="K34" s="3" t="s">
        <v>54</v>
      </c>
      <c r="L34" s="3" t="s">
        <v>452</v>
      </c>
      <c r="M34" s="3" t="s">
        <v>453</v>
      </c>
      <c r="N34" s="3" t="s">
        <v>454</v>
      </c>
      <c r="O34" s="3" t="s">
        <v>9</v>
      </c>
      <c r="P34" s="42" t="s">
        <v>58</v>
      </c>
      <c r="Q34" s="3" t="s">
        <v>59</v>
      </c>
      <c r="R34" s="3" t="s">
        <v>455</v>
      </c>
      <c r="S34" s="42">
        <v>3</v>
      </c>
      <c r="T34" s="42" t="s">
        <v>117</v>
      </c>
      <c r="U34" s="42">
        <v>13</v>
      </c>
      <c r="V34" s="42">
        <v>17</v>
      </c>
      <c r="W34" s="3" t="s">
        <v>456</v>
      </c>
      <c r="X34" s="42" t="s">
        <v>119</v>
      </c>
      <c r="Y34" s="3" t="s">
        <v>457</v>
      </c>
      <c r="Z34" s="3" t="s">
        <v>65</v>
      </c>
      <c r="AA34" s="3" t="s">
        <v>66</v>
      </c>
      <c r="AB34" s="3" t="s">
        <v>67</v>
      </c>
      <c r="AC34" s="3" t="s">
        <v>68</v>
      </c>
      <c r="AD34" s="3" t="s">
        <v>458</v>
      </c>
      <c r="AE34" s="3" t="s">
        <v>3742</v>
      </c>
      <c r="AF34" s="3" t="s">
        <v>70</v>
      </c>
      <c r="AG34" s="3" t="s">
        <v>71</v>
      </c>
      <c r="AH34" s="3" t="s">
        <v>459</v>
      </c>
      <c r="AI34" s="3" t="s">
        <v>460</v>
      </c>
      <c r="AJ34" s="3" t="s">
        <v>74</v>
      </c>
      <c r="AK34" s="3" t="s">
        <v>75</v>
      </c>
      <c r="AL34" s="3" t="s">
        <v>76</v>
      </c>
      <c r="AN34" s="46">
        <v>1</v>
      </c>
    </row>
    <row r="35" spans="2:40" ht="45" x14ac:dyDescent="0.25">
      <c r="B35" s="45">
        <v>28</v>
      </c>
      <c r="C35" s="3" t="s">
        <v>9</v>
      </c>
      <c r="D35" s="3" t="s">
        <v>461</v>
      </c>
      <c r="E35" s="3" t="s">
        <v>199</v>
      </c>
      <c r="F35" s="3" t="s">
        <v>462</v>
      </c>
      <c r="G35" s="3" t="s">
        <v>463</v>
      </c>
      <c r="H35" s="3" t="s">
        <v>464</v>
      </c>
      <c r="I35" s="3" t="s">
        <v>465</v>
      </c>
      <c r="J35" s="3" t="s">
        <v>53</v>
      </c>
      <c r="K35" s="3" t="s">
        <v>54</v>
      </c>
      <c r="L35" s="3" t="s">
        <v>466</v>
      </c>
      <c r="M35" s="3" t="s">
        <v>467</v>
      </c>
      <c r="N35" s="3" t="s">
        <v>468</v>
      </c>
      <c r="O35" s="3" t="s">
        <v>9</v>
      </c>
      <c r="P35" s="42" t="s">
        <v>58</v>
      </c>
      <c r="Q35" s="3" t="s">
        <v>59</v>
      </c>
      <c r="R35" s="3" t="s">
        <v>469</v>
      </c>
      <c r="S35" s="42">
        <v>4</v>
      </c>
      <c r="T35" s="42" t="s">
        <v>208</v>
      </c>
      <c r="U35" s="42">
        <v>15</v>
      </c>
      <c r="V35" s="42">
        <v>18</v>
      </c>
      <c r="W35" s="3" t="s">
        <v>470</v>
      </c>
      <c r="X35" s="42" t="s">
        <v>442</v>
      </c>
      <c r="Y35" s="3" t="s">
        <v>471</v>
      </c>
      <c r="Z35" s="3" t="s">
        <v>65</v>
      </c>
      <c r="AA35" s="3" t="s">
        <v>66</v>
      </c>
      <c r="AB35" s="3" t="s">
        <v>67</v>
      </c>
      <c r="AC35" s="3" t="s">
        <v>68</v>
      </c>
      <c r="AD35" s="3" t="s">
        <v>472</v>
      </c>
      <c r="AE35" s="3" t="s">
        <v>3743</v>
      </c>
      <c r="AF35" s="3" t="s">
        <v>70</v>
      </c>
      <c r="AG35" s="3" t="s">
        <v>71</v>
      </c>
      <c r="AH35" s="3" t="s">
        <v>473</v>
      </c>
      <c r="AI35" s="3" t="s">
        <v>474</v>
      </c>
      <c r="AJ35" s="3" t="s">
        <v>74</v>
      </c>
      <c r="AK35" s="3" t="s">
        <v>75</v>
      </c>
      <c r="AL35" s="3" t="s">
        <v>76</v>
      </c>
      <c r="AN35" s="46">
        <v>1</v>
      </c>
    </row>
    <row r="36" spans="2:40" ht="45" x14ac:dyDescent="0.25">
      <c r="B36" s="45">
        <v>29</v>
      </c>
      <c r="C36" s="3" t="s">
        <v>9</v>
      </c>
      <c r="D36" s="3" t="s">
        <v>475</v>
      </c>
      <c r="E36" s="3" t="s">
        <v>199</v>
      </c>
      <c r="F36" s="3" t="s">
        <v>476</v>
      </c>
      <c r="G36" s="3" t="s">
        <v>477</v>
      </c>
      <c r="H36" s="3" t="s">
        <v>478</v>
      </c>
      <c r="I36" s="3" t="s">
        <v>479</v>
      </c>
      <c r="J36" s="3" t="s">
        <v>53</v>
      </c>
      <c r="K36" s="3" t="s">
        <v>54</v>
      </c>
      <c r="L36" s="3" t="s">
        <v>480</v>
      </c>
      <c r="M36" s="3" t="s">
        <v>481</v>
      </c>
      <c r="N36" s="3" t="s">
        <v>482</v>
      </c>
      <c r="O36" s="3" t="s">
        <v>9</v>
      </c>
      <c r="P36" s="42" t="s">
        <v>58</v>
      </c>
      <c r="Q36" s="3" t="s">
        <v>59</v>
      </c>
      <c r="R36" s="3" t="s">
        <v>483</v>
      </c>
      <c r="S36" s="42">
        <v>4</v>
      </c>
      <c r="T36" s="42" t="s">
        <v>208</v>
      </c>
      <c r="U36" s="42">
        <v>15</v>
      </c>
      <c r="V36" s="42">
        <v>18</v>
      </c>
      <c r="W36" s="3" t="s">
        <v>484</v>
      </c>
      <c r="X36" s="42" t="s">
        <v>485</v>
      </c>
      <c r="Y36" s="3" t="s">
        <v>486</v>
      </c>
      <c r="Z36" s="3" t="s">
        <v>65</v>
      </c>
      <c r="AA36" s="3" t="s">
        <v>66</v>
      </c>
      <c r="AB36" s="3" t="s">
        <v>67</v>
      </c>
      <c r="AC36" s="3" t="s">
        <v>68</v>
      </c>
      <c r="AD36" s="3" t="s">
        <v>487</v>
      </c>
      <c r="AE36" s="3" t="s">
        <v>3744</v>
      </c>
      <c r="AF36" s="3" t="s">
        <v>70</v>
      </c>
      <c r="AG36" s="3" t="s">
        <v>71</v>
      </c>
      <c r="AH36" s="3" t="s">
        <v>488</v>
      </c>
      <c r="AI36" s="3" t="s">
        <v>489</v>
      </c>
      <c r="AJ36" s="3" t="s">
        <v>74</v>
      </c>
      <c r="AK36" s="3" t="s">
        <v>75</v>
      </c>
      <c r="AL36" s="3" t="s">
        <v>76</v>
      </c>
      <c r="AN36" s="46">
        <v>1</v>
      </c>
    </row>
    <row r="37" spans="2:40" ht="45" x14ac:dyDescent="0.25">
      <c r="B37" s="45">
        <v>30</v>
      </c>
      <c r="C37" s="3" t="s">
        <v>9</v>
      </c>
      <c r="D37" s="3" t="s">
        <v>490</v>
      </c>
      <c r="E37" s="3" t="s">
        <v>108</v>
      </c>
      <c r="F37" s="3" t="s">
        <v>491</v>
      </c>
      <c r="G37" s="3" t="s">
        <v>492</v>
      </c>
      <c r="H37" s="3" t="s">
        <v>493</v>
      </c>
      <c r="I37" s="3" t="s">
        <v>494</v>
      </c>
      <c r="J37" s="3" t="s">
        <v>53</v>
      </c>
      <c r="K37" s="3" t="s">
        <v>54</v>
      </c>
      <c r="L37" s="3" t="s">
        <v>495</v>
      </c>
      <c r="M37" s="3" t="s">
        <v>496</v>
      </c>
      <c r="N37" s="3" t="s">
        <v>497</v>
      </c>
      <c r="O37" s="3" t="s">
        <v>9</v>
      </c>
      <c r="P37" s="42" t="s">
        <v>58</v>
      </c>
      <c r="Q37" s="3" t="s">
        <v>59</v>
      </c>
      <c r="R37" s="3" t="s">
        <v>498</v>
      </c>
      <c r="S37" s="42">
        <v>3</v>
      </c>
      <c r="T37" s="42" t="s">
        <v>117</v>
      </c>
      <c r="U37" s="42">
        <v>13</v>
      </c>
      <c r="V37" s="42">
        <v>17</v>
      </c>
      <c r="W37" s="3" t="s">
        <v>499</v>
      </c>
      <c r="X37" s="42" t="s">
        <v>119</v>
      </c>
      <c r="Y37" s="3" t="s">
        <v>500</v>
      </c>
      <c r="Z37" s="3" t="s">
        <v>65</v>
      </c>
      <c r="AA37" s="3" t="s">
        <v>66</v>
      </c>
      <c r="AB37" s="3" t="s">
        <v>67</v>
      </c>
      <c r="AC37" s="3" t="s">
        <v>68</v>
      </c>
      <c r="AD37" s="3" t="s">
        <v>501</v>
      </c>
      <c r="AE37" s="3" t="s">
        <v>3745</v>
      </c>
      <c r="AF37" s="3" t="s">
        <v>70</v>
      </c>
      <c r="AG37" s="3" t="s">
        <v>71</v>
      </c>
      <c r="AH37" s="3" t="s">
        <v>502</v>
      </c>
      <c r="AI37" s="3" t="s">
        <v>503</v>
      </c>
      <c r="AJ37" s="3" t="s">
        <v>74</v>
      </c>
      <c r="AK37" s="3" t="s">
        <v>75</v>
      </c>
      <c r="AL37" s="3" t="s">
        <v>76</v>
      </c>
      <c r="AN37" s="46">
        <v>1</v>
      </c>
    </row>
    <row r="38" spans="2:40" ht="45" x14ac:dyDescent="0.25">
      <c r="B38" s="45">
        <v>31</v>
      </c>
      <c r="C38" s="3" t="s">
        <v>10</v>
      </c>
      <c r="D38" s="3" t="s">
        <v>504</v>
      </c>
      <c r="E38" s="3" t="s">
        <v>48</v>
      </c>
      <c r="F38" s="3" t="s">
        <v>505</v>
      </c>
      <c r="G38" s="3" t="s">
        <v>506</v>
      </c>
      <c r="H38" s="3" t="s">
        <v>507</v>
      </c>
      <c r="I38" s="3" t="s">
        <v>508</v>
      </c>
      <c r="J38" s="3" t="s">
        <v>53</v>
      </c>
      <c r="K38" s="3" t="s">
        <v>54</v>
      </c>
      <c r="L38" s="3" t="s">
        <v>509</v>
      </c>
      <c r="M38" s="3" t="s">
        <v>510</v>
      </c>
      <c r="N38" s="3" t="s">
        <v>511</v>
      </c>
      <c r="O38" s="3" t="s">
        <v>10</v>
      </c>
      <c r="P38" s="42" t="s">
        <v>512</v>
      </c>
      <c r="Q38" s="3" t="s">
        <v>513</v>
      </c>
      <c r="R38" s="3" t="s">
        <v>514</v>
      </c>
      <c r="S38" s="42">
        <v>1</v>
      </c>
      <c r="T38" s="42" t="s">
        <v>61</v>
      </c>
      <c r="U38" s="42">
        <v>10</v>
      </c>
      <c r="V38" s="42">
        <v>13</v>
      </c>
      <c r="W38" s="3" t="s">
        <v>515</v>
      </c>
      <c r="X38" s="42" t="s">
        <v>516</v>
      </c>
      <c r="Y38" s="3" t="s">
        <v>517</v>
      </c>
      <c r="Z38" s="3" t="s">
        <v>65</v>
      </c>
      <c r="AA38" s="3" t="s">
        <v>518</v>
      </c>
      <c r="AB38" s="3" t="s">
        <v>519</v>
      </c>
      <c r="AC38" s="3" t="s">
        <v>68</v>
      </c>
      <c r="AD38" s="3" t="s">
        <v>520</v>
      </c>
      <c r="AE38" s="3" t="s">
        <v>3746</v>
      </c>
      <c r="AF38" s="3" t="s">
        <v>70</v>
      </c>
      <c r="AG38" s="3" t="s">
        <v>71</v>
      </c>
      <c r="AH38" s="3" t="s">
        <v>521</v>
      </c>
      <c r="AI38" s="3" t="s">
        <v>522</v>
      </c>
      <c r="AJ38" s="3" t="s">
        <v>74</v>
      </c>
      <c r="AK38" s="3" t="s">
        <v>75</v>
      </c>
      <c r="AL38" s="3" t="s">
        <v>76</v>
      </c>
      <c r="AN38" s="46">
        <v>1</v>
      </c>
    </row>
    <row r="39" spans="2:40" ht="45" x14ac:dyDescent="0.25">
      <c r="B39" s="45">
        <v>32</v>
      </c>
      <c r="C39" s="3" t="s">
        <v>10</v>
      </c>
      <c r="D39" s="3" t="s">
        <v>523</v>
      </c>
      <c r="E39" s="3" t="s">
        <v>78</v>
      </c>
      <c r="F39" s="3" t="s">
        <v>524</v>
      </c>
      <c r="G39" s="3" t="s">
        <v>525</v>
      </c>
      <c r="H39" s="3" t="s">
        <v>526</v>
      </c>
      <c r="I39" s="3" t="s">
        <v>527</v>
      </c>
      <c r="J39" s="3" t="s">
        <v>53</v>
      </c>
      <c r="K39" s="3" t="s">
        <v>54</v>
      </c>
      <c r="L39" s="3" t="s">
        <v>528</v>
      </c>
      <c r="M39" s="3" t="s">
        <v>529</v>
      </c>
      <c r="N39" s="3" t="s">
        <v>530</v>
      </c>
      <c r="O39" s="3" t="s">
        <v>10</v>
      </c>
      <c r="P39" s="42" t="s">
        <v>512</v>
      </c>
      <c r="Q39" s="3" t="s">
        <v>513</v>
      </c>
      <c r="R39" s="3" t="s">
        <v>531</v>
      </c>
      <c r="S39" s="42">
        <v>2</v>
      </c>
      <c r="T39" s="42" t="s">
        <v>87</v>
      </c>
      <c r="U39" s="42">
        <v>12</v>
      </c>
      <c r="V39" s="42">
        <v>15</v>
      </c>
      <c r="W39" s="3" t="s">
        <v>532</v>
      </c>
      <c r="X39" s="42" t="s">
        <v>533</v>
      </c>
      <c r="Y39" s="3" t="s">
        <v>534</v>
      </c>
      <c r="Z39" s="3" t="s">
        <v>65</v>
      </c>
      <c r="AA39" s="3" t="s">
        <v>518</v>
      </c>
      <c r="AB39" s="3" t="s">
        <v>519</v>
      </c>
      <c r="AC39" s="3" t="s">
        <v>68</v>
      </c>
      <c r="AD39" s="3" t="s">
        <v>535</v>
      </c>
      <c r="AE39" s="3" t="s">
        <v>3747</v>
      </c>
      <c r="AF39" s="3" t="s">
        <v>70</v>
      </c>
      <c r="AG39" s="3" t="s">
        <v>71</v>
      </c>
      <c r="AH39" s="3" t="s">
        <v>536</v>
      </c>
      <c r="AI39" s="3" t="s">
        <v>537</v>
      </c>
      <c r="AJ39" s="3" t="s">
        <v>74</v>
      </c>
      <c r="AK39" s="3" t="s">
        <v>75</v>
      </c>
      <c r="AL39" s="3" t="s">
        <v>76</v>
      </c>
      <c r="AN39" s="46">
        <v>1</v>
      </c>
    </row>
    <row r="40" spans="2:40" ht="45" x14ac:dyDescent="0.25">
      <c r="B40" s="45">
        <v>33</v>
      </c>
      <c r="C40" s="3" t="s">
        <v>10</v>
      </c>
      <c r="D40" s="3" t="s">
        <v>538</v>
      </c>
      <c r="E40" s="3" t="s">
        <v>48</v>
      </c>
      <c r="F40" s="3" t="s">
        <v>539</v>
      </c>
      <c r="G40" s="3" t="s">
        <v>540</v>
      </c>
      <c r="H40" s="3" t="s">
        <v>541</v>
      </c>
      <c r="I40" s="3" t="s">
        <v>542</v>
      </c>
      <c r="J40" s="3" t="s">
        <v>53</v>
      </c>
      <c r="K40" s="3" t="s">
        <v>54</v>
      </c>
      <c r="L40" s="3" t="s">
        <v>543</v>
      </c>
      <c r="M40" s="3" t="s">
        <v>544</v>
      </c>
      <c r="N40" s="3" t="s">
        <v>545</v>
      </c>
      <c r="O40" s="3" t="s">
        <v>10</v>
      </c>
      <c r="P40" s="42" t="s">
        <v>512</v>
      </c>
      <c r="Q40" s="3" t="s">
        <v>513</v>
      </c>
      <c r="R40" s="3" t="s">
        <v>546</v>
      </c>
      <c r="S40" s="42">
        <v>1</v>
      </c>
      <c r="T40" s="42" t="s">
        <v>61</v>
      </c>
      <c r="U40" s="42">
        <v>10</v>
      </c>
      <c r="V40" s="42">
        <v>13</v>
      </c>
      <c r="W40" s="3" t="s">
        <v>547</v>
      </c>
      <c r="X40" s="42" t="s">
        <v>548</v>
      </c>
      <c r="Y40" s="3" t="s">
        <v>549</v>
      </c>
      <c r="Z40" s="3" t="s">
        <v>65</v>
      </c>
      <c r="AA40" s="3" t="s">
        <v>518</v>
      </c>
      <c r="AB40" s="3" t="s">
        <v>519</v>
      </c>
      <c r="AC40" s="3" t="s">
        <v>68</v>
      </c>
      <c r="AD40" s="3" t="s">
        <v>550</v>
      </c>
      <c r="AE40" s="3" t="s">
        <v>3748</v>
      </c>
      <c r="AF40" s="3" t="s">
        <v>70</v>
      </c>
      <c r="AG40" s="3" t="s">
        <v>71</v>
      </c>
      <c r="AH40" s="3" t="s">
        <v>551</v>
      </c>
      <c r="AI40" s="3" t="s">
        <v>552</v>
      </c>
      <c r="AJ40" s="3" t="s">
        <v>74</v>
      </c>
      <c r="AK40" s="3" t="s">
        <v>75</v>
      </c>
      <c r="AL40" s="3" t="s">
        <v>76</v>
      </c>
      <c r="AN40" s="46">
        <v>1</v>
      </c>
    </row>
    <row r="41" spans="2:40" ht="45" x14ac:dyDescent="0.25">
      <c r="B41" s="45">
        <v>34</v>
      </c>
      <c r="C41" s="3" t="s">
        <v>10</v>
      </c>
      <c r="D41" s="3" t="s">
        <v>553</v>
      </c>
      <c r="E41" s="3" t="s">
        <v>48</v>
      </c>
      <c r="F41" s="3" t="s">
        <v>554</v>
      </c>
      <c r="G41" s="3" t="s">
        <v>555</v>
      </c>
      <c r="H41" s="3" t="s">
        <v>556</v>
      </c>
      <c r="I41" s="3" t="s">
        <v>557</v>
      </c>
      <c r="J41" s="3" t="s">
        <v>53</v>
      </c>
      <c r="K41" s="3" t="s">
        <v>54</v>
      </c>
      <c r="L41" s="3" t="s">
        <v>558</v>
      </c>
      <c r="M41" s="3" t="s">
        <v>559</v>
      </c>
      <c r="N41" s="3" t="s">
        <v>560</v>
      </c>
      <c r="O41" s="3" t="s">
        <v>10</v>
      </c>
      <c r="P41" s="42" t="s">
        <v>512</v>
      </c>
      <c r="Q41" s="3" t="s">
        <v>513</v>
      </c>
      <c r="R41" s="3" t="s">
        <v>561</v>
      </c>
      <c r="S41" s="42">
        <v>1</v>
      </c>
      <c r="T41" s="42" t="s">
        <v>61</v>
      </c>
      <c r="U41" s="42">
        <v>10</v>
      </c>
      <c r="V41" s="42">
        <v>13</v>
      </c>
      <c r="W41" s="3" t="s">
        <v>562</v>
      </c>
      <c r="X41" s="42" t="s">
        <v>563</v>
      </c>
      <c r="Y41" s="3" t="s">
        <v>564</v>
      </c>
      <c r="Z41" s="3" t="s">
        <v>65</v>
      </c>
      <c r="AA41" s="3" t="s">
        <v>518</v>
      </c>
      <c r="AB41" s="3" t="s">
        <v>519</v>
      </c>
      <c r="AC41" s="3" t="s">
        <v>68</v>
      </c>
      <c r="AD41" s="3" t="s">
        <v>565</v>
      </c>
      <c r="AE41" s="3" t="s">
        <v>3749</v>
      </c>
      <c r="AF41" s="3" t="s">
        <v>70</v>
      </c>
      <c r="AG41" s="3" t="s">
        <v>71</v>
      </c>
      <c r="AH41" s="3" t="s">
        <v>566</v>
      </c>
      <c r="AI41" s="3" t="s">
        <v>567</v>
      </c>
      <c r="AJ41" s="3" t="s">
        <v>74</v>
      </c>
      <c r="AK41" s="3" t="s">
        <v>75</v>
      </c>
      <c r="AL41" s="3" t="s">
        <v>76</v>
      </c>
      <c r="AN41" s="46">
        <v>1</v>
      </c>
    </row>
    <row r="42" spans="2:40" ht="45" x14ac:dyDescent="0.25">
      <c r="B42" s="45">
        <v>35</v>
      </c>
      <c r="C42" s="3" t="s">
        <v>10</v>
      </c>
      <c r="D42" s="3" t="s">
        <v>568</v>
      </c>
      <c r="E42" s="3" t="s">
        <v>108</v>
      </c>
      <c r="F42" s="3" t="s">
        <v>569</v>
      </c>
      <c r="G42" s="3" t="s">
        <v>570</v>
      </c>
      <c r="H42" s="3" t="s">
        <v>571</v>
      </c>
      <c r="I42" s="3" t="s">
        <v>572</v>
      </c>
      <c r="J42" s="3" t="s">
        <v>53</v>
      </c>
      <c r="K42" s="3" t="s">
        <v>54</v>
      </c>
      <c r="L42" s="3" t="s">
        <v>573</v>
      </c>
      <c r="M42" s="3" t="s">
        <v>574</v>
      </c>
      <c r="N42" s="3" t="s">
        <v>575</v>
      </c>
      <c r="O42" s="3" t="s">
        <v>10</v>
      </c>
      <c r="P42" s="42" t="s">
        <v>512</v>
      </c>
      <c r="Q42" s="3" t="s">
        <v>513</v>
      </c>
      <c r="R42" s="3" t="s">
        <v>576</v>
      </c>
      <c r="S42" s="42">
        <v>3</v>
      </c>
      <c r="T42" s="42" t="s">
        <v>117</v>
      </c>
      <c r="U42" s="42">
        <v>13</v>
      </c>
      <c r="V42" s="42">
        <v>17</v>
      </c>
      <c r="W42" s="3" t="s">
        <v>577</v>
      </c>
      <c r="X42" s="42" t="s">
        <v>578</v>
      </c>
      <c r="Y42" s="3" t="s">
        <v>579</v>
      </c>
      <c r="Z42" s="3" t="s">
        <v>65</v>
      </c>
      <c r="AA42" s="3" t="s">
        <v>518</v>
      </c>
      <c r="AB42" s="3" t="s">
        <v>519</v>
      </c>
      <c r="AC42" s="3" t="s">
        <v>68</v>
      </c>
      <c r="AD42" s="3" t="s">
        <v>580</v>
      </c>
      <c r="AE42" s="3" t="s">
        <v>3750</v>
      </c>
      <c r="AF42" s="3" t="s">
        <v>70</v>
      </c>
      <c r="AG42" s="3" t="s">
        <v>71</v>
      </c>
      <c r="AH42" s="3" t="s">
        <v>581</v>
      </c>
      <c r="AI42" s="3" t="s">
        <v>582</v>
      </c>
      <c r="AJ42" s="3" t="s">
        <v>74</v>
      </c>
      <c r="AK42" s="3" t="s">
        <v>75</v>
      </c>
      <c r="AL42" s="3" t="s">
        <v>76</v>
      </c>
      <c r="AN42" s="46">
        <v>1</v>
      </c>
    </row>
    <row r="43" spans="2:40" ht="45" x14ac:dyDescent="0.25">
      <c r="B43" s="45">
        <v>36</v>
      </c>
      <c r="C43" s="3" t="s">
        <v>10</v>
      </c>
      <c r="D43" s="3" t="s">
        <v>583</v>
      </c>
      <c r="E43" s="3" t="s">
        <v>78</v>
      </c>
      <c r="F43" s="3" t="s">
        <v>584</v>
      </c>
      <c r="G43" s="3" t="s">
        <v>585</v>
      </c>
      <c r="H43" s="3" t="s">
        <v>586</v>
      </c>
      <c r="I43" s="3" t="s">
        <v>587</v>
      </c>
      <c r="J43" s="3" t="s">
        <v>53</v>
      </c>
      <c r="K43" s="3" t="s">
        <v>54</v>
      </c>
      <c r="L43" s="3" t="s">
        <v>588</v>
      </c>
      <c r="M43" s="3" t="s">
        <v>589</v>
      </c>
      <c r="N43" s="3" t="s">
        <v>590</v>
      </c>
      <c r="O43" s="3" t="s">
        <v>10</v>
      </c>
      <c r="P43" s="42" t="s">
        <v>512</v>
      </c>
      <c r="Q43" s="3" t="s">
        <v>513</v>
      </c>
      <c r="R43" s="3" t="s">
        <v>591</v>
      </c>
      <c r="S43" s="42">
        <v>2</v>
      </c>
      <c r="T43" s="42" t="s">
        <v>87</v>
      </c>
      <c r="U43" s="42">
        <v>12</v>
      </c>
      <c r="V43" s="42">
        <v>15</v>
      </c>
      <c r="W43" s="3" t="s">
        <v>592</v>
      </c>
      <c r="X43" s="42" t="s">
        <v>593</v>
      </c>
      <c r="Y43" s="3" t="s">
        <v>594</v>
      </c>
      <c r="Z43" s="3" t="s">
        <v>65</v>
      </c>
      <c r="AA43" s="3" t="s">
        <v>518</v>
      </c>
      <c r="AB43" s="3" t="s">
        <v>519</v>
      </c>
      <c r="AC43" s="3" t="s">
        <v>68</v>
      </c>
      <c r="AD43" s="3" t="s">
        <v>595</v>
      </c>
      <c r="AE43" s="3" t="s">
        <v>3751</v>
      </c>
      <c r="AF43" s="3" t="s">
        <v>70</v>
      </c>
      <c r="AG43" s="3" t="s">
        <v>71</v>
      </c>
      <c r="AH43" s="3" t="s">
        <v>596</v>
      </c>
      <c r="AI43" s="3" t="s">
        <v>597</v>
      </c>
      <c r="AJ43" s="3" t="s">
        <v>74</v>
      </c>
      <c r="AK43" s="3" t="s">
        <v>75</v>
      </c>
      <c r="AL43" s="3" t="s">
        <v>76</v>
      </c>
      <c r="AN43" s="46">
        <v>1</v>
      </c>
    </row>
    <row r="44" spans="2:40" ht="45" x14ac:dyDescent="0.25">
      <c r="B44" s="45">
        <v>37</v>
      </c>
      <c r="C44" s="3" t="s">
        <v>10</v>
      </c>
      <c r="D44" s="3" t="s">
        <v>598</v>
      </c>
      <c r="E44" s="3" t="s">
        <v>48</v>
      </c>
      <c r="F44" s="3" t="s">
        <v>599</v>
      </c>
      <c r="G44" s="3" t="s">
        <v>600</v>
      </c>
      <c r="H44" s="3" t="s">
        <v>601</v>
      </c>
      <c r="I44" s="3" t="s">
        <v>602</v>
      </c>
      <c r="J44" s="3" t="s">
        <v>53</v>
      </c>
      <c r="K44" s="3" t="s">
        <v>54</v>
      </c>
      <c r="L44" s="3" t="s">
        <v>603</v>
      </c>
      <c r="M44" s="3" t="s">
        <v>604</v>
      </c>
      <c r="N44" s="3" t="s">
        <v>605</v>
      </c>
      <c r="O44" s="3" t="s">
        <v>10</v>
      </c>
      <c r="P44" s="42" t="s">
        <v>512</v>
      </c>
      <c r="Q44" s="3" t="s">
        <v>513</v>
      </c>
      <c r="R44" s="3" t="s">
        <v>606</v>
      </c>
      <c r="S44" s="42">
        <v>1</v>
      </c>
      <c r="T44" s="42" t="s">
        <v>61</v>
      </c>
      <c r="U44" s="42">
        <v>10</v>
      </c>
      <c r="V44" s="42">
        <v>13</v>
      </c>
      <c r="W44" s="3" t="s">
        <v>607</v>
      </c>
      <c r="X44" s="42" t="s">
        <v>608</v>
      </c>
      <c r="Y44" s="3" t="s">
        <v>609</v>
      </c>
      <c r="Z44" s="3" t="s">
        <v>65</v>
      </c>
      <c r="AA44" s="3" t="s">
        <v>518</v>
      </c>
      <c r="AB44" s="3" t="s">
        <v>519</v>
      </c>
      <c r="AC44" s="3" t="s">
        <v>68</v>
      </c>
      <c r="AD44" s="3" t="s">
        <v>610</v>
      </c>
      <c r="AE44" s="3" t="s">
        <v>3752</v>
      </c>
      <c r="AF44" s="3" t="s">
        <v>70</v>
      </c>
      <c r="AG44" s="3" t="s">
        <v>71</v>
      </c>
      <c r="AH44" s="3" t="s">
        <v>611</v>
      </c>
      <c r="AI44" s="3" t="s">
        <v>612</v>
      </c>
      <c r="AJ44" s="3" t="s">
        <v>74</v>
      </c>
      <c r="AK44" s="3" t="s">
        <v>75</v>
      </c>
      <c r="AL44" s="3" t="s">
        <v>76</v>
      </c>
      <c r="AN44" s="46">
        <v>1</v>
      </c>
    </row>
    <row r="45" spans="2:40" ht="45" x14ac:dyDescent="0.25">
      <c r="B45" s="45">
        <v>38</v>
      </c>
      <c r="C45" s="3" t="s">
        <v>10</v>
      </c>
      <c r="D45" s="3" t="s">
        <v>613</v>
      </c>
      <c r="E45" s="3" t="s">
        <v>168</v>
      </c>
      <c r="F45" s="3" t="s">
        <v>614</v>
      </c>
      <c r="G45" s="3" t="s">
        <v>615</v>
      </c>
      <c r="H45" s="3" t="s">
        <v>616</v>
      </c>
      <c r="I45" s="3" t="s">
        <v>617</v>
      </c>
      <c r="J45" s="3" t="s">
        <v>53</v>
      </c>
      <c r="K45" s="3" t="s">
        <v>54</v>
      </c>
      <c r="L45" s="3" t="s">
        <v>618</v>
      </c>
      <c r="M45" s="3" t="s">
        <v>619</v>
      </c>
      <c r="N45" s="3" t="s">
        <v>620</v>
      </c>
      <c r="O45" s="3" t="s">
        <v>10</v>
      </c>
      <c r="P45" s="42" t="s">
        <v>512</v>
      </c>
      <c r="Q45" s="3" t="s">
        <v>513</v>
      </c>
      <c r="R45" s="3" t="s">
        <v>621</v>
      </c>
      <c r="S45" s="42">
        <v>3</v>
      </c>
      <c r="T45" s="42" t="s">
        <v>117</v>
      </c>
      <c r="U45" s="42">
        <v>14</v>
      </c>
      <c r="V45" s="42">
        <v>17</v>
      </c>
      <c r="W45" s="3" t="s">
        <v>622</v>
      </c>
      <c r="X45" s="42" t="s">
        <v>268</v>
      </c>
      <c r="Y45" s="3" t="s">
        <v>623</v>
      </c>
      <c r="Z45" s="3" t="s">
        <v>65</v>
      </c>
      <c r="AA45" s="3" t="s">
        <v>518</v>
      </c>
      <c r="AB45" s="3" t="s">
        <v>519</v>
      </c>
      <c r="AC45" s="3" t="s">
        <v>68</v>
      </c>
      <c r="AD45" s="3" t="s">
        <v>624</v>
      </c>
      <c r="AE45" s="3" t="s">
        <v>3753</v>
      </c>
      <c r="AF45" s="3" t="s">
        <v>70</v>
      </c>
      <c r="AG45" s="3" t="s">
        <v>71</v>
      </c>
      <c r="AH45" s="3" t="s">
        <v>625</v>
      </c>
      <c r="AI45" s="3" t="s">
        <v>626</v>
      </c>
      <c r="AJ45" s="3" t="s">
        <v>74</v>
      </c>
      <c r="AK45" s="3" t="s">
        <v>75</v>
      </c>
      <c r="AL45" s="3" t="s">
        <v>76</v>
      </c>
      <c r="AN45" s="46">
        <v>1</v>
      </c>
    </row>
    <row r="46" spans="2:40" ht="45" x14ac:dyDescent="0.25">
      <c r="B46" s="45">
        <v>39</v>
      </c>
      <c r="C46" s="3" t="s">
        <v>10</v>
      </c>
      <c r="D46" s="3" t="s">
        <v>627</v>
      </c>
      <c r="E46" s="3" t="s">
        <v>168</v>
      </c>
      <c r="F46" s="3" t="s">
        <v>628</v>
      </c>
      <c r="G46" s="3" t="s">
        <v>629</v>
      </c>
      <c r="H46" s="3" t="s">
        <v>630</v>
      </c>
      <c r="I46" s="3" t="s">
        <v>631</v>
      </c>
      <c r="J46" s="3" t="s">
        <v>53</v>
      </c>
      <c r="K46" s="3" t="s">
        <v>54</v>
      </c>
      <c r="L46" s="3" t="s">
        <v>632</v>
      </c>
      <c r="M46" s="3" t="s">
        <v>633</v>
      </c>
      <c r="N46" s="3" t="s">
        <v>634</v>
      </c>
      <c r="O46" s="3" t="s">
        <v>10</v>
      </c>
      <c r="P46" s="42" t="s">
        <v>512</v>
      </c>
      <c r="Q46" s="3" t="s">
        <v>513</v>
      </c>
      <c r="R46" s="3" t="s">
        <v>635</v>
      </c>
      <c r="S46" s="42">
        <v>3</v>
      </c>
      <c r="T46" s="42" t="s">
        <v>117</v>
      </c>
      <c r="U46" s="42">
        <v>14</v>
      </c>
      <c r="V46" s="42">
        <v>17</v>
      </c>
      <c r="W46" s="3" t="s">
        <v>636</v>
      </c>
      <c r="X46" s="42" t="s">
        <v>637</v>
      </c>
      <c r="Y46" s="3" t="s">
        <v>638</v>
      </c>
      <c r="Z46" s="3" t="s">
        <v>65</v>
      </c>
      <c r="AA46" s="3" t="s">
        <v>518</v>
      </c>
      <c r="AB46" s="3" t="s">
        <v>519</v>
      </c>
      <c r="AC46" s="3" t="s">
        <v>68</v>
      </c>
      <c r="AD46" s="3" t="s">
        <v>639</v>
      </c>
      <c r="AE46" s="3" t="s">
        <v>3754</v>
      </c>
      <c r="AF46" s="3" t="s">
        <v>70</v>
      </c>
      <c r="AG46" s="3" t="s">
        <v>71</v>
      </c>
      <c r="AH46" s="3" t="s">
        <v>640</v>
      </c>
      <c r="AI46" s="3" t="s">
        <v>641</v>
      </c>
      <c r="AJ46" s="3" t="s">
        <v>74</v>
      </c>
      <c r="AK46" s="3" t="s">
        <v>75</v>
      </c>
      <c r="AL46" s="3" t="s">
        <v>76</v>
      </c>
      <c r="AN46" s="46">
        <v>1</v>
      </c>
    </row>
    <row r="47" spans="2:40" ht="45" x14ac:dyDescent="0.25">
      <c r="B47" s="45">
        <v>40</v>
      </c>
      <c r="C47" s="3" t="s">
        <v>10</v>
      </c>
      <c r="D47" s="3" t="s">
        <v>642</v>
      </c>
      <c r="E47" s="3" t="s">
        <v>168</v>
      </c>
      <c r="F47" s="3" t="s">
        <v>643</v>
      </c>
      <c r="G47" s="3" t="s">
        <v>644</v>
      </c>
      <c r="H47" s="3" t="s">
        <v>645</v>
      </c>
      <c r="I47" s="3" t="s">
        <v>646</v>
      </c>
      <c r="J47" s="3" t="s">
        <v>53</v>
      </c>
      <c r="K47" s="3" t="s">
        <v>54</v>
      </c>
      <c r="L47" s="3" t="s">
        <v>647</v>
      </c>
      <c r="M47" s="3" t="s">
        <v>648</v>
      </c>
      <c r="N47" s="3" t="s">
        <v>649</v>
      </c>
      <c r="O47" s="3" t="s">
        <v>10</v>
      </c>
      <c r="P47" s="42" t="s">
        <v>512</v>
      </c>
      <c r="Q47" s="3" t="s">
        <v>513</v>
      </c>
      <c r="R47" s="3" t="s">
        <v>650</v>
      </c>
      <c r="S47" s="42">
        <v>3</v>
      </c>
      <c r="T47" s="42" t="s">
        <v>117</v>
      </c>
      <c r="U47" s="42">
        <v>14</v>
      </c>
      <c r="V47" s="42">
        <v>17</v>
      </c>
      <c r="W47" s="3" t="s">
        <v>651</v>
      </c>
      <c r="X47" s="42" t="s">
        <v>637</v>
      </c>
      <c r="Y47" s="3" t="s">
        <v>652</v>
      </c>
      <c r="Z47" s="3" t="s">
        <v>65</v>
      </c>
      <c r="AA47" s="3" t="s">
        <v>518</v>
      </c>
      <c r="AB47" s="3" t="s">
        <v>519</v>
      </c>
      <c r="AC47" s="3" t="s">
        <v>68</v>
      </c>
      <c r="AD47" s="3" t="s">
        <v>653</v>
      </c>
      <c r="AE47" s="3" t="s">
        <v>3755</v>
      </c>
      <c r="AF47" s="3" t="s">
        <v>70</v>
      </c>
      <c r="AG47" s="3" t="s">
        <v>71</v>
      </c>
      <c r="AH47" s="3" t="s">
        <v>654</v>
      </c>
      <c r="AI47" s="3" t="s">
        <v>655</v>
      </c>
      <c r="AJ47" s="3" t="s">
        <v>74</v>
      </c>
      <c r="AK47" s="3" t="s">
        <v>75</v>
      </c>
      <c r="AL47" s="3" t="s">
        <v>76</v>
      </c>
      <c r="AN47" s="46">
        <v>1</v>
      </c>
    </row>
    <row r="48" spans="2:40" ht="45" x14ac:dyDescent="0.25">
      <c r="B48" s="45">
        <v>41</v>
      </c>
      <c r="C48" s="3" t="s">
        <v>10</v>
      </c>
      <c r="D48" s="3" t="s">
        <v>656</v>
      </c>
      <c r="E48" s="3" t="s">
        <v>78</v>
      </c>
      <c r="F48" s="3" t="s">
        <v>657</v>
      </c>
      <c r="G48" s="3" t="s">
        <v>658</v>
      </c>
      <c r="H48" s="3" t="s">
        <v>659</v>
      </c>
      <c r="I48" s="3" t="s">
        <v>660</v>
      </c>
      <c r="J48" s="3" t="s">
        <v>53</v>
      </c>
      <c r="K48" s="3" t="s">
        <v>54</v>
      </c>
      <c r="L48" s="3" t="s">
        <v>661</v>
      </c>
      <c r="M48" s="3" t="s">
        <v>662</v>
      </c>
      <c r="N48" s="3" t="s">
        <v>663</v>
      </c>
      <c r="O48" s="3" t="s">
        <v>10</v>
      </c>
      <c r="P48" s="42" t="s">
        <v>512</v>
      </c>
      <c r="Q48" s="3" t="s">
        <v>513</v>
      </c>
      <c r="R48" s="3" t="s">
        <v>664</v>
      </c>
      <c r="S48" s="42">
        <v>2</v>
      </c>
      <c r="T48" s="42" t="s">
        <v>87</v>
      </c>
      <c r="U48" s="42">
        <v>12</v>
      </c>
      <c r="V48" s="42">
        <v>15</v>
      </c>
      <c r="W48" s="3" t="s">
        <v>665</v>
      </c>
      <c r="X48" s="42" t="s">
        <v>637</v>
      </c>
      <c r="Y48" s="3" t="s">
        <v>666</v>
      </c>
      <c r="Z48" s="3" t="s">
        <v>65</v>
      </c>
      <c r="AA48" s="3" t="s">
        <v>518</v>
      </c>
      <c r="AB48" s="3" t="s">
        <v>519</v>
      </c>
      <c r="AC48" s="3" t="s">
        <v>68</v>
      </c>
      <c r="AD48" s="3" t="s">
        <v>667</v>
      </c>
      <c r="AE48" s="3" t="s">
        <v>3756</v>
      </c>
      <c r="AF48" s="3" t="s">
        <v>70</v>
      </c>
      <c r="AG48" s="3" t="s">
        <v>71</v>
      </c>
      <c r="AH48" s="3" t="s">
        <v>668</v>
      </c>
      <c r="AI48" s="3" t="s">
        <v>669</v>
      </c>
      <c r="AJ48" s="3" t="s">
        <v>74</v>
      </c>
      <c r="AK48" s="3" t="s">
        <v>75</v>
      </c>
      <c r="AL48" s="3" t="s">
        <v>76</v>
      </c>
      <c r="AN48" s="46">
        <v>1</v>
      </c>
    </row>
    <row r="49" spans="2:40" ht="45" x14ac:dyDescent="0.25">
      <c r="B49" s="45">
        <v>42</v>
      </c>
      <c r="C49" s="3" t="s">
        <v>10</v>
      </c>
      <c r="D49" s="3" t="s">
        <v>670</v>
      </c>
      <c r="E49" s="3" t="s">
        <v>78</v>
      </c>
      <c r="F49" s="3" t="s">
        <v>671</v>
      </c>
      <c r="G49" s="3" t="s">
        <v>672</v>
      </c>
      <c r="H49" s="3" t="s">
        <v>673</v>
      </c>
      <c r="I49" s="3" t="s">
        <v>674</v>
      </c>
      <c r="J49" s="3" t="s">
        <v>53</v>
      </c>
      <c r="K49" s="3" t="s">
        <v>54</v>
      </c>
      <c r="L49" s="3" t="s">
        <v>675</v>
      </c>
      <c r="M49" s="3" t="s">
        <v>676</v>
      </c>
      <c r="N49" s="3" t="s">
        <v>677</v>
      </c>
      <c r="O49" s="3" t="s">
        <v>10</v>
      </c>
      <c r="P49" s="42" t="s">
        <v>512</v>
      </c>
      <c r="Q49" s="3" t="s">
        <v>513</v>
      </c>
      <c r="R49" s="3" t="s">
        <v>678</v>
      </c>
      <c r="S49" s="42">
        <v>2</v>
      </c>
      <c r="T49" s="42" t="s">
        <v>87</v>
      </c>
      <c r="U49" s="42">
        <v>12</v>
      </c>
      <c r="V49" s="42">
        <v>15</v>
      </c>
      <c r="W49" s="3" t="s">
        <v>679</v>
      </c>
      <c r="X49" s="42" t="s">
        <v>637</v>
      </c>
      <c r="Y49" s="3" t="s">
        <v>680</v>
      </c>
      <c r="Z49" s="3" t="s">
        <v>65</v>
      </c>
      <c r="AA49" s="3" t="s">
        <v>518</v>
      </c>
      <c r="AB49" s="3" t="s">
        <v>519</v>
      </c>
      <c r="AC49" s="3" t="s">
        <v>68</v>
      </c>
      <c r="AD49" s="3" t="s">
        <v>681</v>
      </c>
      <c r="AE49" s="3" t="s">
        <v>3757</v>
      </c>
      <c r="AF49" s="3" t="s">
        <v>70</v>
      </c>
      <c r="AG49" s="3" t="s">
        <v>71</v>
      </c>
      <c r="AH49" s="3" t="s">
        <v>682</v>
      </c>
      <c r="AI49" s="3" t="s">
        <v>683</v>
      </c>
      <c r="AJ49" s="3" t="s">
        <v>74</v>
      </c>
      <c r="AK49" s="3" t="s">
        <v>75</v>
      </c>
      <c r="AL49" s="3" t="s">
        <v>76</v>
      </c>
      <c r="AN49" s="46">
        <v>1</v>
      </c>
    </row>
    <row r="50" spans="2:40" ht="45" x14ac:dyDescent="0.25">
      <c r="B50" s="45">
        <v>43</v>
      </c>
      <c r="C50" s="3" t="s">
        <v>10</v>
      </c>
      <c r="D50" s="3" t="s">
        <v>684</v>
      </c>
      <c r="E50" s="3" t="s">
        <v>78</v>
      </c>
      <c r="F50" s="3" t="s">
        <v>685</v>
      </c>
      <c r="G50" s="3" t="s">
        <v>686</v>
      </c>
      <c r="H50" s="3" t="s">
        <v>687</v>
      </c>
      <c r="I50" s="3" t="s">
        <v>688</v>
      </c>
      <c r="J50" s="3" t="s">
        <v>53</v>
      </c>
      <c r="K50" s="3" t="s">
        <v>54</v>
      </c>
      <c r="L50" s="3" t="s">
        <v>689</v>
      </c>
      <c r="M50" s="3" t="s">
        <v>690</v>
      </c>
      <c r="N50" s="3" t="s">
        <v>691</v>
      </c>
      <c r="O50" s="3" t="s">
        <v>10</v>
      </c>
      <c r="P50" s="42" t="s">
        <v>512</v>
      </c>
      <c r="Q50" s="3" t="s">
        <v>513</v>
      </c>
      <c r="R50" s="3" t="s">
        <v>692</v>
      </c>
      <c r="S50" s="42">
        <v>2</v>
      </c>
      <c r="T50" s="42" t="s">
        <v>87</v>
      </c>
      <c r="U50" s="42">
        <v>12</v>
      </c>
      <c r="V50" s="42">
        <v>15</v>
      </c>
      <c r="W50" s="3" t="s">
        <v>693</v>
      </c>
      <c r="X50" s="42" t="s">
        <v>637</v>
      </c>
      <c r="Y50" s="3" t="s">
        <v>694</v>
      </c>
      <c r="Z50" s="3" t="s">
        <v>65</v>
      </c>
      <c r="AA50" s="3" t="s">
        <v>518</v>
      </c>
      <c r="AB50" s="3" t="s">
        <v>519</v>
      </c>
      <c r="AC50" s="3" t="s">
        <v>68</v>
      </c>
      <c r="AD50" s="3" t="s">
        <v>695</v>
      </c>
      <c r="AE50" s="3" t="s">
        <v>3758</v>
      </c>
      <c r="AF50" s="3" t="s">
        <v>70</v>
      </c>
      <c r="AG50" s="3" t="s">
        <v>71</v>
      </c>
      <c r="AH50" s="3" t="s">
        <v>696</v>
      </c>
      <c r="AI50" s="3" t="s">
        <v>697</v>
      </c>
      <c r="AJ50" s="3" t="s">
        <v>74</v>
      </c>
      <c r="AK50" s="3" t="s">
        <v>75</v>
      </c>
      <c r="AL50" s="3" t="s">
        <v>76</v>
      </c>
      <c r="AN50" s="46">
        <v>1</v>
      </c>
    </row>
    <row r="51" spans="2:40" ht="45" x14ac:dyDescent="0.25">
      <c r="B51" s="45">
        <v>44</v>
      </c>
      <c r="C51" s="3" t="s">
        <v>10</v>
      </c>
      <c r="D51" s="3" t="s">
        <v>698</v>
      </c>
      <c r="E51" s="3" t="s">
        <v>78</v>
      </c>
      <c r="F51" s="3" t="s">
        <v>699</v>
      </c>
      <c r="G51" s="3" t="s">
        <v>700</v>
      </c>
      <c r="H51" s="3" t="s">
        <v>701</v>
      </c>
      <c r="I51" s="3" t="s">
        <v>702</v>
      </c>
      <c r="J51" s="3" t="s">
        <v>53</v>
      </c>
      <c r="K51" s="3" t="s">
        <v>54</v>
      </c>
      <c r="L51" s="3" t="s">
        <v>703</v>
      </c>
      <c r="M51" s="3" t="s">
        <v>704</v>
      </c>
      <c r="N51" s="3" t="s">
        <v>705</v>
      </c>
      <c r="O51" s="3" t="s">
        <v>10</v>
      </c>
      <c r="P51" s="42" t="s">
        <v>512</v>
      </c>
      <c r="Q51" s="3" t="s">
        <v>513</v>
      </c>
      <c r="R51" s="3" t="s">
        <v>706</v>
      </c>
      <c r="S51" s="42">
        <v>2</v>
      </c>
      <c r="T51" s="42" t="s">
        <v>87</v>
      </c>
      <c r="U51" s="42">
        <v>12</v>
      </c>
      <c r="V51" s="42">
        <v>15</v>
      </c>
      <c r="W51" s="3" t="s">
        <v>707</v>
      </c>
      <c r="X51" s="42" t="s">
        <v>637</v>
      </c>
      <c r="Y51" s="3" t="s">
        <v>708</v>
      </c>
      <c r="Z51" s="3" t="s">
        <v>65</v>
      </c>
      <c r="AA51" s="3" t="s">
        <v>518</v>
      </c>
      <c r="AB51" s="3" t="s">
        <v>519</v>
      </c>
      <c r="AC51" s="3" t="s">
        <v>68</v>
      </c>
      <c r="AD51" s="3" t="s">
        <v>709</v>
      </c>
      <c r="AE51" s="3" t="s">
        <v>3759</v>
      </c>
      <c r="AF51" s="3" t="s">
        <v>70</v>
      </c>
      <c r="AG51" s="3" t="s">
        <v>71</v>
      </c>
      <c r="AH51" s="3" t="s">
        <v>710</v>
      </c>
      <c r="AI51" s="3" t="s">
        <v>711</v>
      </c>
      <c r="AJ51" s="3" t="s">
        <v>74</v>
      </c>
      <c r="AK51" s="3" t="s">
        <v>75</v>
      </c>
      <c r="AL51" s="3" t="s">
        <v>76</v>
      </c>
      <c r="AN51" s="46">
        <v>1</v>
      </c>
    </row>
    <row r="52" spans="2:40" ht="45" x14ac:dyDescent="0.25">
      <c r="B52" s="45">
        <v>45</v>
      </c>
      <c r="C52" s="3" t="s">
        <v>10</v>
      </c>
      <c r="D52" s="3" t="s">
        <v>712</v>
      </c>
      <c r="E52" s="3" t="s">
        <v>168</v>
      </c>
      <c r="F52" s="3" t="s">
        <v>713</v>
      </c>
      <c r="G52" s="3" t="s">
        <v>714</v>
      </c>
      <c r="H52" s="3" t="s">
        <v>715</v>
      </c>
      <c r="I52" s="3" t="s">
        <v>716</v>
      </c>
      <c r="J52" s="3" t="s">
        <v>53</v>
      </c>
      <c r="K52" s="3" t="s">
        <v>54</v>
      </c>
      <c r="L52" s="3" t="s">
        <v>717</v>
      </c>
      <c r="M52" s="3" t="s">
        <v>718</v>
      </c>
      <c r="N52" s="3" t="s">
        <v>719</v>
      </c>
      <c r="O52" s="3" t="s">
        <v>10</v>
      </c>
      <c r="P52" s="42" t="s">
        <v>512</v>
      </c>
      <c r="Q52" s="3" t="s">
        <v>513</v>
      </c>
      <c r="R52" s="3" t="s">
        <v>720</v>
      </c>
      <c r="S52" s="42">
        <v>3</v>
      </c>
      <c r="T52" s="42" t="s">
        <v>117</v>
      </c>
      <c r="U52" s="42">
        <v>14</v>
      </c>
      <c r="V52" s="42">
        <v>17</v>
      </c>
      <c r="W52" s="3" t="s">
        <v>721</v>
      </c>
      <c r="X52" s="42" t="s">
        <v>722</v>
      </c>
      <c r="Y52" s="3" t="s">
        <v>723</v>
      </c>
      <c r="Z52" s="3" t="s">
        <v>65</v>
      </c>
      <c r="AA52" s="3" t="s">
        <v>518</v>
      </c>
      <c r="AB52" s="3" t="s">
        <v>519</v>
      </c>
      <c r="AC52" s="3" t="s">
        <v>68</v>
      </c>
      <c r="AD52" s="3" t="s">
        <v>724</v>
      </c>
      <c r="AE52" s="3" t="s">
        <v>3760</v>
      </c>
      <c r="AF52" s="3" t="s">
        <v>70</v>
      </c>
      <c r="AG52" s="3" t="s">
        <v>71</v>
      </c>
      <c r="AH52" s="3" t="s">
        <v>725</v>
      </c>
      <c r="AI52" s="3" t="s">
        <v>726</v>
      </c>
      <c r="AJ52" s="3" t="s">
        <v>74</v>
      </c>
      <c r="AK52" s="3" t="s">
        <v>75</v>
      </c>
      <c r="AL52" s="3" t="s">
        <v>76</v>
      </c>
      <c r="AN52" s="46">
        <v>1</v>
      </c>
    </row>
    <row r="53" spans="2:40" ht="45" x14ac:dyDescent="0.25">
      <c r="B53" s="45">
        <v>46</v>
      </c>
      <c r="C53" s="3" t="s">
        <v>10</v>
      </c>
      <c r="D53" s="3" t="s">
        <v>727</v>
      </c>
      <c r="E53" s="3" t="s">
        <v>108</v>
      </c>
      <c r="F53" s="3" t="s">
        <v>728</v>
      </c>
      <c r="G53" s="3" t="s">
        <v>729</v>
      </c>
      <c r="H53" s="3" t="s">
        <v>730</v>
      </c>
      <c r="I53" s="3" t="s">
        <v>731</v>
      </c>
      <c r="J53" s="3" t="s">
        <v>53</v>
      </c>
      <c r="K53" s="3" t="s">
        <v>54</v>
      </c>
      <c r="L53" s="3" t="s">
        <v>732</v>
      </c>
      <c r="M53" s="3" t="s">
        <v>733</v>
      </c>
      <c r="N53" s="3" t="s">
        <v>734</v>
      </c>
      <c r="O53" s="3" t="s">
        <v>10</v>
      </c>
      <c r="P53" s="42" t="s">
        <v>512</v>
      </c>
      <c r="Q53" s="3" t="s">
        <v>513</v>
      </c>
      <c r="R53" s="3" t="s">
        <v>735</v>
      </c>
      <c r="S53" s="42">
        <v>3</v>
      </c>
      <c r="T53" s="42" t="s">
        <v>117</v>
      </c>
      <c r="U53" s="42">
        <v>13</v>
      </c>
      <c r="V53" s="42">
        <v>17</v>
      </c>
      <c r="W53" s="3" t="s">
        <v>736</v>
      </c>
      <c r="X53" s="42" t="s">
        <v>225</v>
      </c>
      <c r="Y53" s="3" t="s">
        <v>737</v>
      </c>
      <c r="Z53" s="3" t="s">
        <v>65</v>
      </c>
      <c r="AA53" s="3" t="s">
        <v>518</v>
      </c>
      <c r="AB53" s="3" t="s">
        <v>519</v>
      </c>
      <c r="AC53" s="3" t="s">
        <v>68</v>
      </c>
      <c r="AD53" s="3" t="s">
        <v>738</v>
      </c>
      <c r="AE53" s="3" t="s">
        <v>3761</v>
      </c>
      <c r="AF53" s="3" t="s">
        <v>70</v>
      </c>
      <c r="AG53" s="3" t="s">
        <v>71</v>
      </c>
      <c r="AH53" s="3" t="s">
        <v>739</v>
      </c>
      <c r="AI53" s="3" t="s">
        <v>740</v>
      </c>
      <c r="AJ53" s="3" t="s">
        <v>74</v>
      </c>
      <c r="AK53" s="3" t="s">
        <v>75</v>
      </c>
      <c r="AL53" s="3" t="s">
        <v>76</v>
      </c>
      <c r="AN53" s="46">
        <v>1</v>
      </c>
    </row>
    <row r="54" spans="2:40" ht="45" x14ac:dyDescent="0.25">
      <c r="B54" s="45">
        <v>47</v>
      </c>
      <c r="C54" s="3" t="s">
        <v>10</v>
      </c>
      <c r="D54" s="3" t="s">
        <v>741</v>
      </c>
      <c r="E54" s="3" t="s">
        <v>108</v>
      </c>
      <c r="F54" s="3" t="s">
        <v>742</v>
      </c>
      <c r="G54" s="3" t="s">
        <v>743</v>
      </c>
      <c r="H54" s="3" t="s">
        <v>744</v>
      </c>
      <c r="I54" s="3" t="s">
        <v>745</v>
      </c>
      <c r="J54" s="3" t="s">
        <v>53</v>
      </c>
      <c r="K54" s="3" t="s">
        <v>54</v>
      </c>
      <c r="L54" s="3" t="s">
        <v>746</v>
      </c>
      <c r="M54" s="3" t="s">
        <v>747</v>
      </c>
      <c r="N54" s="3" t="s">
        <v>748</v>
      </c>
      <c r="O54" s="3" t="s">
        <v>10</v>
      </c>
      <c r="P54" s="42" t="s">
        <v>512</v>
      </c>
      <c r="Q54" s="3" t="s">
        <v>513</v>
      </c>
      <c r="R54" s="3" t="s">
        <v>749</v>
      </c>
      <c r="S54" s="42">
        <v>3</v>
      </c>
      <c r="T54" s="42" t="s">
        <v>117</v>
      </c>
      <c r="U54" s="42">
        <v>13</v>
      </c>
      <c r="V54" s="42">
        <v>17</v>
      </c>
      <c r="W54" s="3" t="s">
        <v>750</v>
      </c>
      <c r="X54" s="42" t="s">
        <v>225</v>
      </c>
      <c r="Y54" s="3" t="s">
        <v>751</v>
      </c>
      <c r="Z54" s="3" t="s">
        <v>65</v>
      </c>
      <c r="AA54" s="3" t="s">
        <v>518</v>
      </c>
      <c r="AB54" s="3" t="s">
        <v>519</v>
      </c>
      <c r="AC54" s="3" t="s">
        <v>68</v>
      </c>
      <c r="AD54" s="3" t="s">
        <v>752</v>
      </c>
      <c r="AE54" s="3" t="s">
        <v>3762</v>
      </c>
      <c r="AF54" s="3" t="s">
        <v>70</v>
      </c>
      <c r="AG54" s="3" t="s">
        <v>71</v>
      </c>
      <c r="AH54" s="3" t="s">
        <v>753</v>
      </c>
      <c r="AI54" s="3" t="s">
        <v>754</v>
      </c>
      <c r="AJ54" s="3" t="s">
        <v>74</v>
      </c>
      <c r="AK54" s="3" t="s">
        <v>75</v>
      </c>
      <c r="AL54" s="3" t="s">
        <v>76</v>
      </c>
      <c r="AN54" s="46">
        <v>1</v>
      </c>
    </row>
    <row r="55" spans="2:40" ht="45" x14ac:dyDescent="0.25">
      <c r="B55" s="45">
        <v>48</v>
      </c>
      <c r="C55" s="3" t="s">
        <v>10</v>
      </c>
      <c r="D55" s="3" t="s">
        <v>755</v>
      </c>
      <c r="E55" s="3" t="s">
        <v>108</v>
      </c>
      <c r="F55" s="3" t="s">
        <v>756</v>
      </c>
      <c r="G55" s="3" t="s">
        <v>757</v>
      </c>
      <c r="H55" s="3" t="s">
        <v>758</v>
      </c>
      <c r="I55" s="3" t="s">
        <v>759</v>
      </c>
      <c r="J55" s="3" t="s">
        <v>53</v>
      </c>
      <c r="K55" s="3" t="s">
        <v>54</v>
      </c>
      <c r="L55" s="3" t="s">
        <v>760</v>
      </c>
      <c r="M55" s="3" t="s">
        <v>761</v>
      </c>
      <c r="N55" s="3" t="s">
        <v>762</v>
      </c>
      <c r="O55" s="3" t="s">
        <v>10</v>
      </c>
      <c r="P55" s="42" t="s">
        <v>512</v>
      </c>
      <c r="Q55" s="3" t="s">
        <v>513</v>
      </c>
      <c r="R55" s="3" t="s">
        <v>763</v>
      </c>
      <c r="S55" s="42">
        <v>3</v>
      </c>
      <c r="T55" s="42" t="s">
        <v>117</v>
      </c>
      <c r="U55" s="42">
        <v>13</v>
      </c>
      <c r="V55" s="42">
        <v>17</v>
      </c>
      <c r="W55" s="3" t="s">
        <v>764</v>
      </c>
      <c r="X55" s="42" t="s">
        <v>225</v>
      </c>
      <c r="Y55" s="3" t="s">
        <v>765</v>
      </c>
      <c r="Z55" s="3" t="s">
        <v>65</v>
      </c>
      <c r="AA55" s="3" t="s">
        <v>518</v>
      </c>
      <c r="AB55" s="3" t="s">
        <v>519</v>
      </c>
      <c r="AC55" s="3" t="s">
        <v>68</v>
      </c>
      <c r="AD55" s="3" t="s">
        <v>766</v>
      </c>
      <c r="AE55" s="3" t="s">
        <v>3763</v>
      </c>
      <c r="AF55" s="3" t="s">
        <v>70</v>
      </c>
      <c r="AG55" s="3" t="s">
        <v>71</v>
      </c>
      <c r="AH55" s="3" t="s">
        <v>767</v>
      </c>
      <c r="AI55" s="3" t="s">
        <v>768</v>
      </c>
      <c r="AJ55" s="3" t="s">
        <v>74</v>
      </c>
      <c r="AK55" s="3" t="s">
        <v>75</v>
      </c>
      <c r="AL55" s="3" t="s">
        <v>76</v>
      </c>
      <c r="AN55" s="46">
        <v>1</v>
      </c>
    </row>
    <row r="56" spans="2:40" ht="45" x14ac:dyDescent="0.25">
      <c r="B56" s="45">
        <v>49</v>
      </c>
      <c r="C56" s="3" t="s">
        <v>10</v>
      </c>
      <c r="D56" s="3" t="s">
        <v>769</v>
      </c>
      <c r="E56" s="3" t="s">
        <v>78</v>
      </c>
      <c r="F56" s="3" t="s">
        <v>770</v>
      </c>
      <c r="G56" s="3" t="s">
        <v>771</v>
      </c>
      <c r="H56" s="3" t="s">
        <v>772</v>
      </c>
      <c r="I56" s="3" t="s">
        <v>773</v>
      </c>
      <c r="J56" s="3" t="s">
        <v>53</v>
      </c>
      <c r="K56" s="3" t="s">
        <v>54</v>
      </c>
      <c r="L56" s="3" t="s">
        <v>774</v>
      </c>
      <c r="M56" s="3" t="s">
        <v>775</v>
      </c>
      <c r="N56" s="3" t="s">
        <v>776</v>
      </c>
      <c r="O56" s="3" t="s">
        <v>10</v>
      </c>
      <c r="P56" s="42" t="s">
        <v>512</v>
      </c>
      <c r="Q56" s="3" t="s">
        <v>513</v>
      </c>
      <c r="R56" s="3" t="s">
        <v>777</v>
      </c>
      <c r="S56" s="42">
        <v>2</v>
      </c>
      <c r="T56" s="42" t="s">
        <v>87</v>
      </c>
      <c r="U56" s="42">
        <v>12</v>
      </c>
      <c r="V56" s="42">
        <v>15</v>
      </c>
      <c r="W56" s="3" t="s">
        <v>778</v>
      </c>
      <c r="X56" s="42" t="s">
        <v>779</v>
      </c>
      <c r="Y56" s="3" t="s">
        <v>780</v>
      </c>
      <c r="Z56" s="3" t="s">
        <v>65</v>
      </c>
      <c r="AA56" s="3" t="s">
        <v>518</v>
      </c>
      <c r="AB56" s="3" t="s">
        <v>519</v>
      </c>
      <c r="AC56" s="3" t="s">
        <v>68</v>
      </c>
      <c r="AD56" s="3" t="s">
        <v>781</v>
      </c>
      <c r="AE56" s="3" t="s">
        <v>3764</v>
      </c>
      <c r="AF56" s="3" t="s">
        <v>70</v>
      </c>
      <c r="AG56" s="3" t="s">
        <v>71</v>
      </c>
      <c r="AH56" s="3" t="s">
        <v>782</v>
      </c>
      <c r="AI56" s="3" t="s">
        <v>783</v>
      </c>
      <c r="AJ56" s="3" t="s">
        <v>74</v>
      </c>
      <c r="AK56" s="3" t="s">
        <v>75</v>
      </c>
      <c r="AL56" s="3" t="s">
        <v>76</v>
      </c>
      <c r="AN56" s="46">
        <v>1</v>
      </c>
    </row>
    <row r="57" spans="2:40" ht="45" x14ac:dyDescent="0.25">
      <c r="B57" s="45">
        <v>50</v>
      </c>
      <c r="C57" s="3" t="s">
        <v>10</v>
      </c>
      <c r="D57" s="3" t="s">
        <v>784</v>
      </c>
      <c r="E57" s="3" t="s">
        <v>168</v>
      </c>
      <c r="F57" s="3" t="s">
        <v>785</v>
      </c>
      <c r="G57" s="3" t="s">
        <v>786</v>
      </c>
      <c r="H57" s="3" t="s">
        <v>787</v>
      </c>
      <c r="I57" s="3" t="s">
        <v>788</v>
      </c>
      <c r="J57" s="3" t="s">
        <v>53</v>
      </c>
      <c r="K57" s="3" t="s">
        <v>54</v>
      </c>
      <c r="L57" s="3" t="s">
        <v>789</v>
      </c>
      <c r="M57" s="3" t="s">
        <v>790</v>
      </c>
      <c r="N57" s="3" t="s">
        <v>791</v>
      </c>
      <c r="O57" s="3" t="s">
        <v>10</v>
      </c>
      <c r="P57" s="42" t="s">
        <v>512</v>
      </c>
      <c r="Q57" s="3" t="s">
        <v>513</v>
      </c>
      <c r="R57" s="3" t="s">
        <v>792</v>
      </c>
      <c r="S57" s="42">
        <v>3</v>
      </c>
      <c r="T57" s="42" t="s">
        <v>117</v>
      </c>
      <c r="U57" s="42">
        <v>14</v>
      </c>
      <c r="V57" s="42">
        <v>17</v>
      </c>
      <c r="W57" s="3" t="s">
        <v>793</v>
      </c>
      <c r="X57" s="42" t="s">
        <v>268</v>
      </c>
      <c r="Y57" s="3" t="s">
        <v>794</v>
      </c>
      <c r="Z57" s="3" t="s">
        <v>65</v>
      </c>
      <c r="AA57" s="3" t="s">
        <v>518</v>
      </c>
      <c r="AB57" s="3" t="s">
        <v>519</v>
      </c>
      <c r="AC57" s="3" t="s">
        <v>68</v>
      </c>
      <c r="AD57" s="3" t="s">
        <v>795</v>
      </c>
      <c r="AE57" s="3" t="s">
        <v>3765</v>
      </c>
      <c r="AF57" s="3" t="s">
        <v>70</v>
      </c>
      <c r="AG57" s="3" t="s">
        <v>71</v>
      </c>
      <c r="AH57" s="3" t="s">
        <v>796</v>
      </c>
      <c r="AI57" s="3" t="s">
        <v>797</v>
      </c>
      <c r="AJ57" s="3" t="s">
        <v>74</v>
      </c>
      <c r="AK57" s="3" t="s">
        <v>75</v>
      </c>
      <c r="AL57" s="3" t="s">
        <v>76</v>
      </c>
      <c r="AN57" s="46">
        <v>1</v>
      </c>
    </row>
    <row r="58" spans="2:40" ht="45" x14ac:dyDescent="0.25">
      <c r="B58" s="45">
        <v>51</v>
      </c>
      <c r="C58" s="3" t="s">
        <v>10</v>
      </c>
      <c r="D58" s="3" t="s">
        <v>798</v>
      </c>
      <c r="E58" s="3" t="s">
        <v>168</v>
      </c>
      <c r="F58" s="3" t="s">
        <v>799</v>
      </c>
      <c r="G58" s="3" t="s">
        <v>800</v>
      </c>
      <c r="H58" s="3" t="s">
        <v>801</v>
      </c>
      <c r="I58" s="3" t="s">
        <v>802</v>
      </c>
      <c r="J58" s="3" t="s">
        <v>53</v>
      </c>
      <c r="K58" s="3" t="s">
        <v>54</v>
      </c>
      <c r="L58" s="3" t="s">
        <v>803</v>
      </c>
      <c r="M58" s="3" t="s">
        <v>804</v>
      </c>
      <c r="N58" s="3" t="s">
        <v>805</v>
      </c>
      <c r="O58" s="3" t="s">
        <v>10</v>
      </c>
      <c r="P58" s="42" t="s">
        <v>512</v>
      </c>
      <c r="Q58" s="3" t="s">
        <v>513</v>
      </c>
      <c r="R58" s="3" t="s">
        <v>806</v>
      </c>
      <c r="S58" s="42">
        <v>3</v>
      </c>
      <c r="T58" s="42" t="s">
        <v>117</v>
      </c>
      <c r="U58" s="42">
        <v>14</v>
      </c>
      <c r="V58" s="42">
        <v>17</v>
      </c>
      <c r="W58" s="3" t="s">
        <v>807</v>
      </c>
      <c r="X58" s="42" t="s">
        <v>283</v>
      </c>
      <c r="Y58" s="3" t="s">
        <v>808</v>
      </c>
      <c r="Z58" s="3" t="s">
        <v>65</v>
      </c>
      <c r="AA58" s="3" t="s">
        <v>518</v>
      </c>
      <c r="AB58" s="3" t="s">
        <v>519</v>
      </c>
      <c r="AC58" s="3" t="s">
        <v>68</v>
      </c>
      <c r="AD58" s="3" t="s">
        <v>809</v>
      </c>
      <c r="AE58" s="3" t="s">
        <v>3766</v>
      </c>
      <c r="AF58" s="3" t="s">
        <v>70</v>
      </c>
      <c r="AG58" s="3" t="s">
        <v>71</v>
      </c>
      <c r="AH58" s="3" t="s">
        <v>810</v>
      </c>
      <c r="AI58" s="3" t="s">
        <v>811</v>
      </c>
      <c r="AJ58" s="3" t="s">
        <v>74</v>
      </c>
      <c r="AK58" s="3" t="s">
        <v>75</v>
      </c>
      <c r="AL58" s="3" t="s">
        <v>76</v>
      </c>
      <c r="AN58" s="46">
        <v>1</v>
      </c>
    </row>
    <row r="59" spans="2:40" ht="45" x14ac:dyDescent="0.25">
      <c r="B59" s="45">
        <v>52</v>
      </c>
      <c r="C59" s="3" t="s">
        <v>10</v>
      </c>
      <c r="D59" s="3" t="s">
        <v>812</v>
      </c>
      <c r="E59" s="3" t="s">
        <v>199</v>
      </c>
      <c r="F59" s="3" t="s">
        <v>813</v>
      </c>
      <c r="G59" s="3" t="s">
        <v>814</v>
      </c>
      <c r="H59" s="3" t="s">
        <v>815</v>
      </c>
      <c r="I59" s="3" t="s">
        <v>816</v>
      </c>
      <c r="J59" s="3" t="s">
        <v>53</v>
      </c>
      <c r="K59" s="3" t="s">
        <v>54</v>
      </c>
      <c r="L59" s="3" t="s">
        <v>817</v>
      </c>
      <c r="M59" s="3" t="s">
        <v>818</v>
      </c>
      <c r="N59" s="3" t="s">
        <v>819</v>
      </c>
      <c r="O59" s="3" t="s">
        <v>10</v>
      </c>
      <c r="P59" s="42" t="s">
        <v>512</v>
      </c>
      <c r="Q59" s="3" t="s">
        <v>513</v>
      </c>
      <c r="R59" s="3" t="s">
        <v>820</v>
      </c>
      <c r="S59" s="42">
        <v>4</v>
      </c>
      <c r="T59" s="42" t="s">
        <v>208</v>
      </c>
      <c r="U59" s="42">
        <v>15</v>
      </c>
      <c r="V59" s="42">
        <v>18</v>
      </c>
      <c r="W59" s="3" t="s">
        <v>821</v>
      </c>
      <c r="X59" s="42" t="s">
        <v>14</v>
      </c>
      <c r="Y59" s="3" t="s">
        <v>822</v>
      </c>
      <c r="Z59" s="3" t="s">
        <v>65</v>
      </c>
      <c r="AA59" s="3" t="s">
        <v>518</v>
      </c>
      <c r="AB59" s="3" t="s">
        <v>519</v>
      </c>
      <c r="AC59" s="3" t="s">
        <v>68</v>
      </c>
      <c r="AD59" s="3" t="s">
        <v>823</v>
      </c>
      <c r="AE59" s="3" t="s">
        <v>3767</v>
      </c>
      <c r="AF59" s="3" t="s">
        <v>70</v>
      </c>
      <c r="AG59" s="3" t="s">
        <v>71</v>
      </c>
      <c r="AH59" s="3" t="s">
        <v>824</v>
      </c>
      <c r="AI59" s="3" t="s">
        <v>825</v>
      </c>
      <c r="AJ59" s="3" t="s">
        <v>74</v>
      </c>
      <c r="AK59" s="3" t="s">
        <v>75</v>
      </c>
      <c r="AL59" s="3" t="s">
        <v>76</v>
      </c>
      <c r="AN59" s="46">
        <v>1</v>
      </c>
    </row>
    <row r="60" spans="2:40" ht="45" x14ac:dyDescent="0.25">
      <c r="B60" s="45">
        <v>53</v>
      </c>
      <c r="C60" s="3" t="s">
        <v>10</v>
      </c>
      <c r="D60" s="3" t="s">
        <v>826</v>
      </c>
      <c r="E60" s="3" t="s">
        <v>168</v>
      </c>
      <c r="F60" s="3" t="s">
        <v>827</v>
      </c>
      <c r="G60" s="3" t="s">
        <v>828</v>
      </c>
      <c r="H60" s="3" t="s">
        <v>829</v>
      </c>
      <c r="I60" s="3" t="s">
        <v>830</v>
      </c>
      <c r="J60" s="3" t="s">
        <v>53</v>
      </c>
      <c r="K60" s="3" t="s">
        <v>54</v>
      </c>
      <c r="L60" s="3" t="s">
        <v>831</v>
      </c>
      <c r="M60" s="3" t="s">
        <v>832</v>
      </c>
      <c r="N60" s="3" t="s">
        <v>833</v>
      </c>
      <c r="O60" s="3" t="s">
        <v>10</v>
      </c>
      <c r="P60" s="42" t="s">
        <v>512</v>
      </c>
      <c r="Q60" s="3" t="s">
        <v>513</v>
      </c>
      <c r="R60" s="3" t="s">
        <v>834</v>
      </c>
      <c r="S60" s="42">
        <v>3</v>
      </c>
      <c r="T60" s="42" t="s">
        <v>117</v>
      </c>
      <c r="U60" s="42">
        <v>14</v>
      </c>
      <c r="V60" s="42">
        <v>17</v>
      </c>
      <c r="W60" s="3" t="s">
        <v>835</v>
      </c>
      <c r="X60" s="42" t="s">
        <v>836</v>
      </c>
      <c r="Y60" s="3" t="s">
        <v>837</v>
      </c>
      <c r="Z60" s="3" t="s">
        <v>65</v>
      </c>
      <c r="AA60" s="3" t="s">
        <v>518</v>
      </c>
      <c r="AB60" s="3" t="s">
        <v>519</v>
      </c>
      <c r="AC60" s="3" t="s">
        <v>68</v>
      </c>
      <c r="AD60" s="3" t="s">
        <v>838</v>
      </c>
      <c r="AE60" s="3" t="s">
        <v>3768</v>
      </c>
      <c r="AF60" s="3" t="s">
        <v>70</v>
      </c>
      <c r="AG60" s="3" t="s">
        <v>71</v>
      </c>
      <c r="AH60" s="3" t="s">
        <v>839</v>
      </c>
      <c r="AI60" s="3" t="s">
        <v>840</v>
      </c>
      <c r="AJ60" s="3" t="s">
        <v>74</v>
      </c>
      <c r="AK60" s="3" t="s">
        <v>75</v>
      </c>
      <c r="AL60" s="3" t="s">
        <v>76</v>
      </c>
      <c r="AN60" s="46">
        <v>1</v>
      </c>
    </row>
    <row r="61" spans="2:40" ht="45" x14ac:dyDescent="0.25">
      <c r="B61" s="45">
        <v>54</v>
      </c>
      <c r="C61" s="3" t="s">
        <v>10</v>
      </c>
      <c r="D61" s="3" t="s">
        <v>841</v>
      </c>
      <c r="E61" s="3" t="s">
        <v>78</v>
      </c>
      <c r="F61" s="3" t="s">
        <v>842</v>
      </c>
      <c r="G61" s="3" t="s">
        <v>843</v>
      </c>
      <c r="H61" s="3" t="s">
        <v>844</v>
      </c>
      <c r="I61" s="3" t="s">
        <v>845</v>
      </c>
      <c r="J61" s="3" t="s">
        <v>53</v>
      </c>
      <c r="K61" s="3" t="s">
        <v>54</v>
      </c>
      <c r="L61" s="3" t="s">
        <v>846</v>
      </c>
      <c r="M61" s="3" t="s">
        <v>847</v>
      </c>
      <c r="N61" s="3" t="s">
        <v>848</v>
      </c>
      <c r="O61" s="3" t="s">
        <v>10</v>
      </c>
      <c r="P61" s="42" t="s">
        <v>512</v>
      </c>
      <c r="Q61" s="3" t="s">
        <v>513</v>
      </c>
      <c r="R61" s="3" t="s">
        <v>849</v>
      </c>
      <c r="S61" s="42">
        <v>2</v>
      </c>
      <c r="T61" s="42" t="s">
        <v>87</v>
      </c>
      <c r="U61" s="42">
        <v>12</v>
      </c>
      <c r="V61" s="42">
        <v>15</v>
      </c>
      <c r="W61" s="3" t="s">
        <v>850</v>
      </c>
      <c r="X61" s="42" t="s">
        <v>851</v>
      </c>
      <c r="Y61" s="3" t="s">
        <v>852</v>
      </c>
      <c r="Z61" s="3" t="s">
        <v>65</v>
      </c>
      <c r="AA61" s="3" t="s">
        <v>518</v>
      </c>
      <c r="AB61" s="3" t="s">
        <v>519</v>
      </c>
      <c r="AC61" s="3" t="s">
        <v>68</v>
      </c>
      <c r="AD61" s="3" t="s">
        <v>853</v>
      </c>
      <c r="AE61" s="3" t="s">
        <v>3769</v>
      </c>
      <c r="AF61" s="3" t="s">
        <v>70</v>
      </c>
      <c r="AG61" s="3" t="s">
        <v>71</v>
      </c>
      <c r="AH61" s="3" t="s">
        <v>854</v>
      </c>
      <c r="AI61" s="3" t="s">
        <v>855</v>
      </c>
      <c r="AJ61" s="3" t="s">
        <v>74</v>
      </c>
      <c r="AK61" s="3" t="s">
        <v>75</v>
      </c>
      <c r="AL61" s="3" t="s">
        <v>76</v>
      </c>
      <c r="AN61" s="46">
        <v>1</v>
      </c>
    </row>
    <row r="62" spans="2:40" ht="45" x14ac:dyDescent="0.25">
      <c r="B62" s="45">
        <v>55</v>
      </c>
      <c r="C62" s="3" t="s">
        <v>10</v>
      </c>
      <c r="D62" s="3" t="s">
        <v>856</v>
      </c>
      <c r="E62" s="3" t="s">
        <v>199</v>
      </c>
      <c r="F62" s="3" t="s">
        <v>857</v>
      </c>
      <c r="G62" s="3" t="s">
        <v>858</v>
      </c>
      <c r="H62" s="3" t="s">
        <v>859</v>
      </c>
      <c r="I62" s="3" t="s">
        <v>860</v>
      </c>
      <c r="J62" s="3" t="s">
        <v>53</v>
      </c>
      <c r="K62" s="3" t="s">
        <v>54</v>
      </c>
      <c r="L62" s="3" t="s">
        <v>861</v>
      </c>
      <c r="M62" s="3" t="s">
        <v>862</v>
      </c>
      <c r="N62" s="3" t="s">
        <v>863</v>
      </c>
      <c r="O62" s="3" t="s">
        <v>10</v>
      </c>
      <c r="P62" s="42" t="s">
        <v>512</v>
      </c>
      <c r="Q62" s="3" t="s">
        <v>513</v>
      </c>
      <c r="R62" s="3" t="s">
        <v>864</v>
      </c>
      <c r="S62" s="42">
        <v>4</v>
      </c>
      <c r="T62" s="42" t="s">
        <v>208</v>
      </c>
      <c r="U62" s="42">
        <v>15</v>
      </c>
      <c r="V62" s="42">
        <v>18</v>
      </c>
      <c r="W62" s="3" t="s">
        <v>865</v>
      </c>
      <c r="X62" s="42" t="s">
        <v>866</v>
      </c>
      <c r="Y62" s="3" t="s">
        <v>867</v>
      </c>
      <c r="Z62" s="3" t="s">
        <v>65</v>
      </c>
      <c r="AA62" s="3" t="s">
        <v>518</v>
      </c>
      <c r="AB62" s="3" t="s">
        <v>519</v>
      </c>
      <c r="AC62" s="3" t="s">
        <v>68</v>
      </c>
      <c r="AD62" s="3" t="s">
        <v>868</v>
      </c>
      <c r="AE62" s="3" t="s">
        <v>3770</v>
      </c>
      <c r="AF62" s="3" t="s">
        <v>70</v>
      </c>
      <c r="AG62" s="3" t="s">
        <v>71</v>
      </c>
      <c r="AH62" s="3" t="s">
        <v>869</v>
      </c>
      <c r="AI62" s="3" t="s">
        <v>870</v>
      </c>
      <c r="AJ62" s="3" t="s">
        <v>74</v>
      </c>
      <c r="AK62" s="3" t="s">
        <v>75</v>
      </c>
      <c r="AL62" s="3" t="s">
        <v>76</v>
      </c>
      <c r="AN62" s="46">
        <v>1</v>
      </c>
    </row>
    <row r="63" spans="2:40" ht="45" x14ac:dyDescent="0.25">
      <c r="B63" s="45">
        <v>56</v>
      </c>
      <c r="C63" s="3" t="s">
        <v>10</v>
      </c>
      <c r="D63" s="3" t="s">
        <v>871</v>
      </c>
      <c r="E63" s="3" t="s">
        <v>78</v>
      </c>
      <c r="F63" s="3" t="s">
        <v>872</v>
      </c>
      <c r="G63" s="3" t="s">
        <v>873</v>
      </c>
      <c r="H63" s="3" t="s">
        <v>874</v>
      </c>
      <c r="I63" s="3" t="s">
        <v>875</v>
      </c>
      <c r="J63" s="3" t="s">
        <v>53</v>
      </c>
      <c r="K63" s="3" t="s">
        <v>54</v>
      </c>
      <c r="L63" s="3" t="s">
        <v>876</v>
      </c>
      <c r="M63" s="3" t="s">
        <v>877</v>
      </c>
      <c r="N63" s="3" t="s">
        <v>878</v>
      </c>
      <c r="O63" s="3" t="s">
        <v>10</v>
      </c>
      <c r="P63" s="42" t="s">
        <v>512</v>
      </c>
      <c r="Q63" s="3" t="s">
        <v>513</v>
      </c>
      <c r="R63" s="3" t="s">
        <v>879</v>
      </c>
      <c r="S63" s="42">
        <v>2</v>
      </c>
      <c r="T63" s="42" t="s">
        <v>87</v>
      </c>
      <c r="U63" s="42">
        <v>12</v>
      </c>
      <c r="V63" s="42">
        <v>15</v>
      </c>
      <c r="W63" s="3" t="s">
        <v>880</v>
      </c>
      <c r="X63" s="42" t="s">
        <v>399</v>
      </c>
      <c r="Y63" s="3" t="s">
        <v>881</v>
      </c>
      <c r="Z63" s="3" t="s">
        <v>65</v>
      </c>
      <c r="AA63" s="3" t="s">
        <v>518</v>
      </c>
      <c r="AB63" s="3" t="s">
        <v>519</v>
      </c>
      <c r="AC63" s="3" t="s">
        <v>68</v>
      </c>
      <c r="AD63" s="3" t="s">
        <v>882</v>
      </c>
      <c r="AE63" s="3" t="s">
        <v>3771</v>
      </c>
      <c r="AF63" s="3" t="s">
        <v>70</v>
      </c>
      <c r="AG63" s="3" t="s">
        <v>71</v>
      </c>
      <c r="AH63" s="3" t="s">
        <v>883</v>
      </c>
      <c r="AI63" s="3" t="s">
        <v>884</v>
      </c>
      <c r="AJ63" s="3" t="s">
        <v>74</v>
      </c>
      <c r="AK63" s="3" t="s">
        <v>75</v>
      </c>
      <c r="AL63" s="3" t="s">
        <v>76</v>
      </c>
      <c r="AN63" s="46">
        <v>1</v>
      </c>
    </row>
    <row r="64" spans="2:40" ht="45" x14ac:dyDescent="0.25">
      <c r="B64" s="45">
        <v>57</v>
      </c>
      <c r="C64" s="3" t="s">
        <v>10</v>
      </c>
      <c r="D64" s="3" t="s">
        <v>885</v>
      </c>
      <c r="E64" s="3" t="s">
        <v>108</v>
      </c>
      <c r="F64" s="3" t="s">
        <v>886</v>
      </c>
      <c r="G64" s="3" t="s">
        <v>887</v>
      </c>
      <c r="H64" s="3" t="s">
        <v>888</v>
      </c>
      <c r="I64" s="3" t="s">
        <v>889</v>
      </c>
      <c r="J64" s="3" t="s">
        <v>53</v>
      </c>
      <c r="K64" s="3" t="s">
        <v>54</v>
      </c>
      <c r="L64" s="3" t="s">
        <v>890</v>
      </c>
      <c r="M64" s="3" t="s">
        <v>891</v>
      </c>
      <c r="N64" s="3" t="s">
        <v>892</v>
      </c>
      <c r="O64" s="3" t="s">
        <v>10</v>
      </c>
      <c r="P64" s="42" t="s">
        <v>512</v>
      </c>
      <c r="Q64" s="3" t="s">
        <v>513</v>
      </c>
      <c r="R64" s="3" t="s">
        <v>893</v>
      </c>
      <c r="S64" s="42">
        <v>3</v>
      </c>
      <c r="T64" s="42" t="s">
        <v>117</v>
      </c>
      <c r="U64" s="42">
        <v>13</v>
      </c>
      <c r="V64" s="42">
        <v>17</v>
      </c>
      <c r="W64" s="3" t="s">
        <v>894</v>
      </c>
      <c r="X64" s="42" t="s">
        <v>895</v>
      </c>
      <c r="Y64" s="3" t="s">
        <v>896</v>
      </c>
      <c r="Z64" s="3" t="s">
        <v>65</v>
      </c>
      <c r="AA64" s="3" t="s">
        <v>518</v>
      </c>
      <c r="AB64" s="3" t="s">
        <v>519</v>
      </c>
      <c r="AC64" s="3" t="s">
        <v>68</v>
      </c>
      <c r="AD64" s="3" t="s">
        <v>897</v>
      </c>
      <c r="AE64" s="3" t="s">
        <v>3772</v>
      </c>
      <c r="AF64" s="3" t="s">
        <v>70</v>
      </c>
      <c r="AG64" s="3" t="s">
        <v>71</v>
      </c>
      <c r="AH64" s="3" t="s">
        <v>898</v>
      </c>
      <c r="AI64" s="3" t="s">
        <v>899</v>
      </c>
      <c r="AJ64" s="3" t="s">
        <v>74</v>
      </c>
      <c r="AK64" s="3" t="s">
        <v>75</v>
      </c>
      <c r="AL64" s="3" t="s">
        <v>76</v>
      </c>
      <c r="AN64" s="46">
        <v>1</v>
      </c>
    </row>
    <row r="65" spans="2:40" ht="45" x14ac:dyDescent="0.25">
      <c r="B65" s="45">
        <v>58</v>
      </c>
      <c r="C65" s="3" t="s">
        <v>10</v>
      </c>
      <c r="D65" s="3" t="s">
        <v>900</v>
      </c>
      <c r="E65" s="3" t="s">
        <v>108</v>
      </c>
      <c r="F65" s="3" t="s">
        <v>901</v>
      </c>
      <c r="G65" s="3" t="s">
        <v>902</v>
      </c>
      <c r="H65" s="3" t="s">
        <v>903</v>
      </c>
      <c r="I65" s="3" t="s">
        <v>904</v>
      </c>
      <c r="J65" s="3" t="s">
        <v>53</v>
      </c>
      <c r="K65" s="3" t="s">
        <v>54</v>
      </c>
      <c r="L65" s="3" t="s">
        <v>905</v>
      </c>
      <c r="M65" s="3" t="s">
        <v>906</v>
      </c>
      <c r="N65" s="3" t="s">
        <v>907</v>
      </c>
      <c r="O65" s="3" t="s">
        <v>10</v>
      </c>
      <c r="P65" s="42" t="s">
        <v>512</v>
      </c>
      <c r="Q65" s="3" t="s">
        <v>513</v>
      </c>
      <c r="R65" s="3" t="s">
        <v>908</v>
      </c>
      <c r="S65" s="42">
        <v>3</v>
      </c>
      <c r="T65" s="42" t="s">
        <v>117</v>
      </c>
      <c r="U65" s="42">
        <v>13</v>
      </c>
      <c r="V65" s="42">
        <v>17</v>
      </c>
      <c r="W65" s="3" t="s">
        <v>909</v>
      </c>
      <c r="X65" s="42" t="s">
        <v>14</v>
      </c>
      <c r="Y65" s="3" t="s">
        <v>910</v>
      </c>
      <c r="Z65" s="3" t="s">
        <v>65</v>
      </c>
      <c r="AA65" s="3" t="s">
        <v>518</v>
      </c>
      <c r="AB65" s="3" t="s">
        <v>519</v>
      </c>
      <c r="AC65" s="3" t="s">
        <v>68</v>
      </c>
      <c r="AD65" s="3" t="s">
        <v>911</v>
      </c>
      <c r="AE65" s="3" t="s">
        <v>3773</v>
      </c>
      <c r="AF65" s="3" t="s">
        <v>70</v>
      </c>
      <c r="AG65" s="3" t="s">
        <v>71</v>
      </c>
      <c r="AH65" s="3" t="s">
        <v>912</v>
      </c>
      <c r="AI65" s="3" t="s">
        <v>913</v>
      </c>
      <c r="AJ65" s="3" t="s">
        <v>74</v>
      </c>
      <c r="AK65" s="3" t="s">
        <v>75</v>
      </c>
      <c r="AL65" s="3" t="s">
        <v>76</v>
      </c>
      <c r="AN65" s="46">
        <v>1</v>
      </c>
    </row>
    <row r="66" spans="2:40" ht="45" x14ac:dyDescent="0.25">
      <c r="B66" s="45">
        <v>59</v>
      </c>
      <c r="C66" s="3" t="s">
        <v>10</v>
      </c>
      <c r="D66" s="3" t="s">
        <v>914</v>
      </c>
      <c r="E66" s="3" t="s">
        <v>199</v>
      </c>
      <c r="F66" s="3" t="s">
        <v>915</v>
      </c>
      <c r="G66" s="3" t="s">
        <v>916</v>
      </c>
      <c r="H66" s="3" t="s">
        <v>917</v>
      </c>
      <c r="I66" s="3" t="s">
        <v>918</v>
      </c>
      <c r="J66" s="3" t="s">
        <v>53</v>
      </c>
      <c r="K66" s="3" t="s">
        <v>54</v>
      </c>
      <c r="L66" s="3" t="s">
        <v>919</v>
      </c>
      <c r="M66" s="3" t="s">
        <v>920</v>
      </c>
      <c r="N66" s="3" t="s">
        <v>921</v>
      </c>
      <c r="O66" s="3" t="s">
        <v>10</v>
      </c>
      <c r="P66" s="42" t="s">
        <v>512</v>
      </c>
      <c r="Q66" s="3" t="s">
        <v>513</v>
      </c>
      <c r="R66" s="3" t="s">
        <v>922</v>
      </c>
      <c r="S66" s="42">
        <v>4</v>
      </c>
      <c r="T66" s="42" t="s">
        <v>208</v>
      </c>
      <c r="U66" s="42">
        <v>15</v>
      </c>
      <c r="V66" s="42">
        <v>18</v>
      </c>
      <c r="W66" s="3" t="s">
        <v>923</v>
      </c>
      <c r="X66" s="42" t="s">
        <v>14</v>
      </c>
      <c r="Y66" s="3" t="s">
        <v>924</v>
      </c>
      <c r="Z66" s="3" t="s">
        <v>65</v>
      </c>
      <c r="AA66" s="3" t="s">
        <v>518</v>
      </c>
      <c r="AB66" s="3" t="s">
        <v>519</v>
      </c>
      <c r="AC66" s="3" t="s">
        <v>68</v>
      </c>
      <c r="AD66" s="3" t="s">
        <v>925</v>
      </c>
      <c r="AE66" s="3" t="s">
        <v>3774</v>
      </c>
      <c r="AF66" s="3" t="s">
        <v>70</v>
      </c>
      <c r="AG66" s="3" t="s">
        <v>71</v>
      </c>
      <c r="AH66" s="3" t="s">
        <v>926</v>
      </c>
      <c r="AI66" s="3" t="s">
        <v>927</v>
      </c>
      <c r="AJ66" s="3" t="s">
        <v>74</v>
      </c>
      <c r="AK66" s="3" t="s">
        <v>75</v>
      </c>
      <c r="AL66" s="3" t="s">
        <v>76</v>
      </c>
      <c r="AN66" s="46">
        <v>1</v>
      </c>
    </row>
    <row r="67" spans="2:40" ht="45" x14ac:dyDescent="0.25">
      <c r="B67" s="45">
        <v>60</v>
      </c>
      <c r="C67" s="3" t="s">
        <v>10</v>
      </c>
      <c r="D67" s="3" t="s">
        <v>928</v>
      </c>
      <c r="E67" s="3" t="s">
        <v>199</v>
      </c>
      <c r="F67" s="3" t="s">
        <v>929</v>
      </c>
      <c r="G67" s="3" t="s">
        <v>930</v>
      </c>
      <c r="H67" s="3" t="s">
        <v>931</v>
      </c>
      <c r="I67" s="3" t="s">
        <v>932</v>
      </c>
      <c r="J67" s="3" t="s">
        <v>53</v>
      </c>
      <c r="K67" s="3" t="s">
        <v>54</v>
      </c>
      <c r="L67" s="3" t="s">
        <v>933</v>
      </c>
      <c r="M67" s="3" t="s">
        <v>934</v>
      </c>
      <c r="N67" s="3" t="s">
        <v>935</v>
      </c>
      <c r="O67" s="3" t="s">
        <v>10</v>
      </c>
      <c r="P67" s="42" t="s">
        <v>512</v>
      </c>
      <c r="Q67" s="3" t="s">
        <v>513</v>
      </c>
      <c r="R67" s="3" t="s">
        <v>936</v>
      </c>
      <c r="S67" s="42">
        <v>4</v>
      </c>
      <c r="T67" s="42" t="s">
        <v>208</v>
      </c>
      <c r="U67" s="42">
        <v>15</v>
      </c>
      <c r="V67" s="42">
        <v>18</v>
      </c>
      <c r="W67" s="3" t="s">
        <v>937</v>
      </c>
      <c r="X67" s="42" t="s">
        <v>938</v>
      </c>
      <c r="Y67" s="3" t="s">
        <v>939</v>
      </c>
      <c r="Z67" s="3" t="s">
        <v>65</v>
      </c>
      <c r="AA67" s="3" t="s">
        <v>518</v>
      </c>
      <c r="AB67" s="3" t="s">
        <v>519</v>
      </c>
      <c r="AC67" s="3" t="s">
        <v>68</v>
      </c>
      <c r="AD67" s="3" t="s">
        <v>940</v>
      </c>
      <c r="AE67" s="3" t="s">
        <v>3775</v>
      </c>
      <c r="AF67" s="3" t="s">
        <v>70</v>
      </c>
      <c r="AG67" s="3" t="s">
        <v>71</v>
      </c>
      <c r="AH67" s="3" t="s">
        <v>941</v>
      </c>
      <c r="AI67" s="3" t="s">
        <v>942</v>
      </c>
      <c r="AJ67" s="3" t="s">
        <v>74</v>
      </c>
      <c r="AK67" s="3" t="s">
        <v>75</v>
      </c>
      <c r="AL67" s="3" t="s">
        <v>76</v>
      </c>
      <c r="AN67" s="46">
        <v>1</v>
      </c>
    </row>
    <row r="68" spans="2:40" ht="45" x14ac:dyDescent="0.25">
      <c r="B68" s="45">
        <v>61</v>
      </c>
      <c r="C68" s="3" t="s">
        <v>11</v>
      </c>
      <c r="D68" s="3" t="s">
        <v>943</v>
      </c>
      <c r="E68" s="3" t="s">
        <v>48</v>
      </c>
      <c r="F68" s="3" t="s">
        <v>944</v>
      </c>
      <c r="G68" s="3" t="s">
        <v>945</v>
      </c>
      <c r="H68" s="3" t="s">
        <v>946</v>
      </c>
      <c r="I68" s="3" t="s">
        <v>947</v>
      </c>
      <c r="J68" s="3" t="s">
        <v>53</v>
      </c>
      <c r="K68" s="3" t="s">
        <v>54</v>
      </c>
      <c r="L68" s="3" t="s">
        <v>948</v>
      </c>
      <c r="M68" s="3" t="s">
        <v>949</v>
      </c>
      <c r="N68" s="3" t="s">
        <v>950</v>
      </c>
      <c r="O68" s="3" t="s">
        <v>11</v>
      </c>
      <c r="P68" s="42" t="s">
        <v>951</v>
      </c>
      <c r="Q68" s="3" t="s">
        <v>952</v>
      </c>
      <c r="R68" s="3" t="s">
        <v>953</v>
      </c>
      <c r="S68" s="42">
        <v>1</v>
      </c>
      <c r="T68" s="42" t="s">
        <v>61</v>
      </c>
      <c r="U68" s="42">
        <v>10</v>
      </c>
      <c r="V68" s="42">
        <v>13</v>
      </c>
      <c r="W68" s="3" t="s">
        <v>954</v>
      </c>
      <c r="X68" s="42" t="s">
        <v>955</v>
      </c>
      <c r="Y68" s="3" t="s">
        <v>956</v>
      </c>
      <c r="Z68" s="3" t="s">
        <v>65</v>
      </c>
      <c r="AA68" s="3" t="s">
        <v>957</v>
      </c>
      <c r="AB68" s="3" t="s">
        <v>958</v>
      </c>
      <c r="AC68" s="3" t="s">
        <v>68</v>
      </c>
      <c r="AD68" s="3" t="s">
        <v>959</v>
      </c>
      <c r="AE68" s="3" t="s">
        <v>3776</v>
      </c>
      <c r="AF68" s="3" t="s">
        <v>70</v>
      </c>
      <c r="AG68" s="3" t="s">
        <v>71</v>
      </c>
      <c r="AH68" s="3" t="s">
        <v>960</v>
      </c>
      <c r="AI68" s="3" t="s">
        <v>961</v>
      </c>
      <c r="AJ68" s="3" t="s">
        <v>74</v>
      </c>
      <c r="AK68" s="3" t="s">
        <v>75</v>
      </c>
      <c r="AL68" s="3" t="s">
        <v>76</v>
      </c>
      <c r="AN68" s="46">
        <v>1</v>
      </c>
    </row>
    <row r="69" spans="2:40" ht="45" x14ac:dyDescent="0.25">
      <c r="B69" s="45">
        <v>62</v>
      </c>
      <c r="C69" s="3" t="s">
        <v>11</v>
      </c>
      <c r="D69" s="3" t="s">
        <v>962</v>
      </c>
      <c r="E69" s="3" t="s">
        <v>78</v>
      </c>
      <c r="F69" s="3" t="s">
        <v>963</v>
      </c>
      <c r="G69" s="3" t="s">
        <v>964</v>
      </c>
      <c r="H69" s="3" t="s">
        <v>965</v>
      </c>
      <c r="I69" s="3" t="s">
        <v>966</v>
      </c>
      <c r="J69" s="3" t="s">
        <v>53</v>
      </c>
      <c r="K69" s="3" t="s">
        <v>54</v>
      </c>
      <c r="L69" s="3" t="s">
        <v>967</v>
      </c>
      <c r="M69" s="3" t="s">
        <v>968</v>
      </c>
      <c r="N69" s="3" t="s">
        <v>969</v>
      </c>
      <c r="O69" s="3" t="s">
        <v>11</v>
      </c>
      <c r="P69" s="42" t="s">
        <v>951</v>
      </c>
      <c r="Q69" s="3" t="s">
        <v>952</v>
      </c>
      <c r="R69" s="3" t="s">
        <v>970</v>
      </c>
      <c r="S69" s="42">
        <v>2</v>
      </c>
      <c r="T69" s="42" t="s">
        <v>87</v>
      </c>
      <c r="U69" s="42">
        <v>12</v>
      </c>
      <c r="V69" s="42">
        <v>15</v>
      </c>
      <c r="W69" s="3" t="s">
        <v>971</v>
      </c>
      <c r="X69" s="42" t="s">
        <v>972</v>
      </c>
      <c r="Y69" s="3" t="s">
        <v>973</v>
      </c>
      <c r="Z69" s="3" t="s">
        <v>65</v>
      </c>
      <c r="AA69" s="3" t="s">
        <v>957</v>
      </c>
      <c r="AB69" s="3" t="s">
        <v>958</v>
      </c>
      <c r="AC69" s="3" t="s">
        <v>68</v>
      </c>
      <c r="AD69" s="3" t="s">
        <v>974</v>
      </c>
      <c r="AE69" s="3" t="s">
        <v>3777</v>
      </c>
      <c r="AF69" s="3" t="s">
        <v>70</v>
      </c>
      <c r="AG69" s="3" t="s">
        <v>71</v>
      </c>
      <c r="AH69" s="3" t="s">
        <v>975</v>
      </c>
      <c r="AI69" s="3" t="s">
        <v>976</v>
      </c>
      <c r="AJ69" s="3" t="s">
        <v>74</v>
      </c>
      <c r="AK69" s="3" t="s">
        <v>75</v>
      </c>
      <c r="AL69" s="3" t="s">
        <v>76</v>
      </c>
      <c r="AN69" s="46">
        <v>1</v>
      </c>
    </row>
    <row r="70" spans="2:40" ht="45" x14ac:dyDescent="0.25">
      <c r="B70" s="45">
        <v>63</v>
      </c>
      <c r="C70" s="3" t="s">
        <v>11</v>
      </c>
      <c r="D70" s="3" t="s">
        <v>977</v>
      </c>
      <c r="E70" s="3" t="s">
        <v>48</v>
      </c>
      <c r="F70" s="3" t="s">
        <v>978</v>
      </c>
      <c r="G70" s="3" t="s">
        <v>979</v>
      </c>
      <c r="H70" s="3" t="s">
        <v>980</v>
      </c>
      <c r="I70" s="3" t="s">
        <v>981</v>
      </c>
      <c r="J70" s="3" t="s">
        <v>53</v>
      </c>
      <c r="K70" s="3" t="s">
        <v>54</v>
      </c>
      <c r="L70" s="3" t="s">
        <v>982</v>
      </c>
      <c r="M70" s="3" t="s">
        <v>983</v>
      </c>
      <c r="N70" s="3" t="s">
        <v>984</v>
      </c>
      <c r="O70" s="3" t="s">
        <v>11</v>
      </c>
      <c r="P70" s="42" t="s">
        <v>951</v>
      </c>
      <c r="Q70" s="3" t="s">
        <v>952</v>
      </c>
      <c r="R70" s="3" t="s">
        <v>985</v>
      </c>
      <c r="S70" s="42">
        <v>1</v>
      </c>
      <c r="T70" s="42" t="s">
        <v>61</v>
      </c>
      <c r="U70" s="42">
        <v>10</v>
      </c>
      <c r="V70" s="42">
        <v>13</v>
      </c>
      <c r="W70" s="3" t="s">
        <v>986</v>
      </c>
      <c r="X70" s="42" t="s">
        <v>836</v>
      </c>
      <c r="Y70" s="3" t="s">
        <v>987</v>
      </c>
      <c r="Z70" s="3" t="s">
        <v>65</v>
      </c>
      <c r="AA70" s="3" t="s">
        <v>957</v>
      </c>
      <c r="AB70" s="3" t="s">
        <v>958</v>
      </c>
      <c r="AC70" s="3" t="s">
        <v>68</v>
      </c>
      <c r="AD70" s="3" t="s">
        <v>988</v>
      </c>
      <c r="AE70" s="3" t="s">
        <v>3778</v>
      </c>
      <c r="AF70" s="3" t="s">
        <v>70</v>
      </c>
      <c r="AG70" s="3" t="s">
        <v>71</v>
      </c>
      <c r="AH70" s="3" t="s">
        <v>989</v>
      </c>
      <c r="AI70" s="3" t="s">
        <v>990</v>
      </c>
      <c r="AJ70" s="3" t="s">
        <v>74</v>
      </c>
      <c r="AK70" s="3" t="s">
        <v>75</v>
      </c>
      <c r="AL70" s="3" t="s">
        <v>76</v>
      </c>
      <c r="AN70" s="46">
        <v>1</v>
      </c>
    </row>
    <row r="71" spans="2:40" ht="45" x14ac:dyDescent="0.25">
      <c r="B71" s="45">
        <v>64</v>
      </c>
      <c r="C71" s="3" t="s">
        <v>11</v>
      </c>
      <c r="D71" s="3" t="s">
        <v>991</v>
      </c>
      <c r="E71" s="3" t="s">
        <v>78</v>
      </c>
      <c r="F71" s="3" t="s">
        <v>992</v>
      </c>
      <c r="G71" s="3" t="s">
        <v>993</v>
      </c>
      <c r="H71" s="3" t="s">
        <v>994</v>
      </c>
      <c r="I71" s="3" t="s">
        <v>995</v>
      </c>
      <c r="J71" s="3" t="s">
        <v>53</v>
      </c>
      <c r="K71" s="3" t="s">
        <v>54</v>
      </c>
      <c r="L71" s="3" t="s">
        <v>996</v>
      </c>
      <c r="M71" s="3" t="s">
        <v>997</v>
      </c>
      <c r="N71" s="3" t="s">
        <v>998</v>
      </c>
      <c r="O71" s="3" t="s">
        <v>11</v>
      </c>
      <c r="P71" s="42" t="s">
        <v>951</v>
      </c>
      <c r="Q71" s="3" t="s">
        <v>952</v>
      </c>
      <c r="R71" s="3" t="s">
        <v>999</v>
      </c>
      <c r="S71" s="42">
        <v>2</v>
      </c>
      <c r="T71" s="42" t="s">
        <v>87</v>
      </c>
      <c r="U71" s="42">
        <v>12</v>
      </c>
      <c r="V71" s="42">
        <v>15</v>
      </c>
      <c r="W71" s="3" t="s">
        <v>1000</v>
      </c>
      <c r="X71" s="42" t="s">
        <v>1001</v>
      </c>
      <c r="Y71" s="3" t="s">
        <v>1002</v>
      </c>
      <c r="Z71" s="3" t="s">
        <v>65</v>
      </c>
      <c r="AA71" s="3" t="s">
        <v>957</v>
      </c>
      <c r="AB71" s="3" t="s">
        <v>958</v>
      </c>
      <c r="AC71" s="3" t="s">
        <v>68</v>
      </c>
      <c r="AD71" s="3" t="s">
        <v>1003</v>
      </c>
      <c r="AE71" s="3" t="s">
        <v>3779</v>
      </c>
      <c r="AF71" s="3" t="s">
        <v>70</v>
      </c>
      <c r="AG71" s="3" t="s">
        <v>71</v>
      </c>
      <c r="AH71" s="3" t="s">
        <v>1004</v>
      </c>
      <c r="AI71" s="3" t="s">
        <v>1005</v>
      </c>
      <c r="AJ71" s="3" t="s">
        <v>74</v>
      </c>
      <c r="AK71" s="3" t="s">
        <v>75</v>
      </c>
      <c r="AL71" s="3" t="s">
        <v>76</v>
      </c>
      <c r="AN71" s="46">
        <v>1</v>
      </c>
    </row>
    <row r="72" spans="2:40" ht="45" x14ac:dyDescent="0.25">
      <c r="B72" s="45">
        <v>65</v>
      </c>
      <c r="C72" s="3" t="s">
        <v>11</v>
      </c>
      <c r="D72" s="3" t="s">
        <v>1006</v>
      </c>
      <c r="E72" s="3" t="s">
        <v>78</v>
      </c>
      <c r="F72" s="3" t="s">
        <v>1007</v>
      </c>
      <c r="G72" s="3" t="s">
        <v>1008</v>
      </c>
      <c r="H72" s="3" t="s">
        <v>1009</v>
      </c>
      <c r="I72" s="3" t="s">
        <v>1010</v>
      </c>
      <c r="J72" s="3" t="s">
        <v>53</v>
      </c>
      <c r="K72" s="3" t="s">
        <v>54</v>
      </c>
      <c r="L72" s="3" t="s">
        <v>1011</v>
      </c>
      <c r="M72" s="3" t="s">
        <v>1012</v>
      </c>
      <c r="N72" s="3" t="s">
        <v>1013</v>
      </c>
      <c r="O72" s="3" t="s">
        <v>11</v>
      </c>
      <c r="P72" s="42" t="s">
        <v>951</v>
      </c>
      <c r="Q72" s="3" t="s">
        <v>952</v>
      </c>
      <c r="R72" s="3" t="s">
        <v>1014</v>
      </c>
      <c r="S72" s="42">
        <v>2</v>
      </c>
      <c r="T72" s="42" t="s">
        <v>87</v>
      </c>
      <c r="U72" s="42">
        <v>12</v>
      </c>
      <c r="V72" s="42">
        <v>15</v>
      </c>
      <c r="W72" s="3" t="s">
        <v>1015</v>
      </c>
      <c r="X72" s="42" t="s">
        <v>1016</v>
      </c>
      <c r="Y72" s="3" t="s">
        <v>1017</v>
      </c>
      <c r="Z72" s="3" t="s">
        <v>65</v>
      </c>
      <c r="AA72" s="3" t="s">
        <v>957</v>
      </c>
      <c r="AB72" s="3" t="s">
        <v>958</v>
      </c>
      <c r="AC72" s="3" t="s">
        <v>68</v>
      </c>
      <c r="AD72" s="3" t="s">
        <v>1018</v>
      </c>
      <c r="AE72" s="3" t="s">
        <v>3780</v>
      </c>
      <c r="AF72" s="3" t="s">
        <v>70</v>
      </c>
      <c r="AG72" s="3" t="s">
        <v>71</v>
      </c>
      <c r="AH72" s="3" t="s">
        <v>1019</v>
      </c>
      <c r="AI72" s="3" t="s">
        <v>1020</v>
      </c>
      <c r="AJ72" s="3" t="s">
        <v>74</v>
      </c>
      <c r="AK72" s="3" t="s">
        <v>75</v>
      </c>
      <c r="AL72" s="3" t="s">
        <v>76</v>
      </c>
      <c r="AN72" s="46">
        <v>1</v>
      </c>
    </row>
    <row r="73" spans="2:40" ht="45" x14ac:dyDescent="0.25">
      <c r="B73" s="45">
        <v>66</v>
      </c>
      <c r="C73" s="3" t="s">
        <v>11</v>
      </c>
      <c r="D73" s="3" t="s">
        <v>1021</v>
      </c>
      <c r="E73" s="3" t="s">
        <v>78</v>
      </c>
      <c r="F73" s="3" t="s">
        <v>1022</v>
      </c>
      <c r="G73" s="3" t="s">
        <v>1023</v>
      </c>
      <c r="H73" s="3" t="s">
        <v>1024</v>
      </c>
      <c r="I73" s="3" t="s">
        <v>1025</v>
      </c>
      <c r="J73" s="3" t="s">
        <v>53</v>
      </c>
      <c r="K73" s="3" t="s">
        <v>54</v>
      </c>
      <c r="L73" s="3" t="s">
        <v>1026</v>
      </c>
      <c r="M73" s="3" t="s">
        <v>1027</v>
      </c>
      <c r="N73" s="3" t="s">
        <v>1028</v>
      </c>
      <c r="O73" s="3" t="s">
        <v>11</v>
      </c>
      <c r="P73" s="42" t="s">
        <v>951</v>
      </c>
      <c r="Q73" s="3" t="s">
        <v>952</v>
      </c>
      <c r="R73" s="3" t="s">
        <v>1029</v>
      </c>
      <c r="S73" s="42">
        <v>2</v>
      </c>
      <c r="T73" s="42" t="s">
        <v>87</v>
      </c>
      <c r="U73" s="42">
        <v>12</v>
      </c>
      <c r="V73" s="42">
        <v>15</v>
      </c>
      <c r="W73" s="3" t="s">
        <v>1030</v>
      </c>
      <c r="X73" s="42" t="s">
        <v>1031</v>
      </c>
      <c r="Y73" s="3" t="s">
        <v>1032</v>
      </c>
      <c r="Z73" s="3" t="s">
        <v>65</v>
      </c>
      <c r="AA73" s="3" t="s">
        <v>957</v>
      </c>
      <c r="AB73" s="3" t="s">
        <v>958</v>
      </c>
      <c r="AC73" s="3" t="s">
        <v>68</v>
      </c>
      <c r="AD73" s="3" t="s">
        <v>1033</v>
      </c>
      <c r="AE73" s="3" t="s">
        <v>3781</v>
      </c>
      <c r="AF73" s="3" t="s">
        <v>70</v>
      </c>
      <c r="AG73" s="3" t="s">
        <v>71</v>
      </c>
      <c r="AH73" s="3" t="s">
        <v>1034</v>
      </c>
      <c r="AI73" s="3" t="s">
        <v>1035</v>
      </c>
      <c r="AJ73" s="3" t="s">
        <v>74</v>
      </c>
      <c r="AK73" s="3" t="s">
        <v>75</v>
      </c>
      <c r="AL73" s="3" t="s">
        <v>76</v>
      </c>
      <c r="AN73" s="46">
        <v>1</v>
      </c>
    </row>
    <row r="74" spans="2:40" ht="45" x14ac:dyDescent="0.25">
      <c r="B74" s="45">
        <v>67</v>
      </c>
      <c r="C74" s="3" t="s">
        <v>11</v>
      </c>
      <c r="D74" s="3" t="s">
        <v>1036</v>
      </c>
      <c r="E74" s="3" t="s">
        <v>78</v>
      </c>
      <c r="F74" s="3" t="s">
        <v>1037</v>
      </c>
      <c r="G74" s="3" t="s">
        <v>1038</v>
      </c>
      <c r="H74" s="3" t="s">
        <v>1039</v>
      </c>
      <c r="I74" s="3" t="s">
        <v>1040</v>
      </c>
      <c r="J74" s="3" t="s">
        <v>53</v>
      </c>
      <c r="K74" s="3" t="s">
        <v>54</v>
      </c>
      <c r="L74" s="3" t="s">
        <v>1041</v>
      </c>
      <c r="M74" s="3" t="s">
        <v>1042</v>
      </c>
      <c r="N74" s="3" t="s">
        <v>1043</v>
      </c>
      <c r="O74" s="3" t="s">
        <v>11</v>
      </c>
      <c r="P74" s="42" t="s">
        <v>951</v>
      </c>
      <c r="Q74" s="3" t="s">
        <v>952</v>
      </c>
      <c r="R74" s="3" t="s">
        <v>1044</v>
      </c>
      <c r="S74" s="42">
        <v>2</v>
      </c>
      <c r="T74" s="42" t="s">
        <v>87</v>
      </c>
      <c r="U74" s="42">
        <v>12</v>
      </c>
      <c r="V74" s="42">
        <v>15</v>
      </c>
      <c r="W74" s="3" t="s">
        <v>1045</v>
      </c>
      <c r="X74" s="42" t="s">
        <v>1031</v>
      </c>
      <c r="Y74" s="3" t="s">
        <v>1046</v>
      </c>
      <c r="Z74" s="3" t="s">
        <v>65</v>
      </c>
      <c r="AA74" s="3" t="s">
        <v>957</v>
      </c>
      <c r="AB74" s="3" t="s">
        <v>958</v>
      </c>
      <c r="AC74" s="3" t="s">
        <v>68</v>
      </c>
      <c r="AD74" s="3" t="s">
        <v>1047</v>
      </c>
      <c r="AE74" s="3" t="s">
        <v>3782</v>
      </c>
      <c r="AF74" s="3" t="s">
        <v>70</v>
      </c>
      <c r="AG74" s="3" t="s">
        <v>71</v>
      </c>
      <c r="AH74" s="3" t="s">
        <v>1048</v>
      </c>
      <c r="AI74" s="3" t="s">
        <v>1049</v>
      </c>
      <c r="AJ74" s="3" t="s">
        <v>74</v>
      </c>
      <c r="AK74" s="3" t="s">
        <v>75</v>
      </c>
      <c r="AL74" s="3" t="s">
        <v>76</v>
      </c>
      <c r="AN74" s="46">
        <v>1</v>
      </c>
    </row>
    <row r="75" spans="2:40" ht="45" x14ac:dyDescent="0.25">
      <c r="B75" s="45">
        <v>68</v>
      </c>
      <c r="C75" s="3" t="s">
        <v>11</v>
      </c>
      <c r="D75" s="3" t="s">
        <v>1050</v>
      </c>
      <c r="E75" s="3" t="s">
        <v>168</v>
      </c>
      <c r="F75" s="3" t="s">
        <v>1051</v>
      </c>
      <c r="G75" s="3" t="s">
        <v>1052</v>
      </c>
      <c r="H75" s="3" t="s">
        <v>1053</v>
      </c>
      <c r="I75" s="3" t="s">
        <v>1054</v>
      </c>
      <c r="J75" s="3" t="s">
        <v>53</v>
      </c>
      <c r="K75" s="3" t="s">
        <v>54</v>
      </c>
      <c r="L75" s="3" t="s">
        <v>1055</v>
      </c>
      <c r="M75" s="3" t="s">
        <v>1056</v>
      </c>
      <c r="N75" s="3" t="s">
        <v>1057</v>
      </c>
      <c r="O75" s="3" t="s">
        <v>11</v>
      </c>
      <c r="P75" s="42" t="s">
        <v>951</v>
      </c>
      <c r="Q75" s="3" t="s">
        <v>952</v>
      </c>
      <c r="R75" s="3" t="s">
        <v>1058</v>
      </c>
      <c r="S75" s="42">
        <v>3</v>
      </c>
      <c r="T75" s="42" t="s">
        <v>117</v>
      </c>
      <c r="U75" s="42">
        <v>14</v>
      </c>
      <c r="V75" s="42">
        <v>17</v>
      </c>
      <c r="W75" s="3" t="s">
        <v>1059</v>
      </c>
      <c r="X75" s="42" t="s">
        <v>972</v>
      </c>
      <c r="Y75" s="3" t="s">
        <v>1060</v>
      </c>
      <c r="Z75" s="3" t="s">
        <v>65</v>
      </c>
      <c r="AA75" s="3" t="s">
        <v>957</v>
      </c>
      <c r="AB75" s="3" t="s">
        <v>958</v>
      </c>
      <c r="AC75" s="3" t="s">
        <v>68</v>
      </c>
      <c r="AD75" s="3" t="s">
        <v>1061</v>
      </c>
      <c r="AE75" s="3" t="s">
        <v>3783</v>
      </c>
      <c r="AF75" s="3" t="s">
        <v>70</v>
      </c>
      <c r="AG75" s="3" t="s">
        <v>71</v>
      </c>
      <c r="AH75" s="3" t="s">
        <v>1062</v>
      </c>
      <c r="AI75" s="3" t="s">
        <v>1063</v>
      </c>
      <c r="AJ75" s="3" t="s">
        <v>74</v>
      </c>
      <c r="AK75" s="3" t="s">
        <v>75</v>
      </c>
      <c r="AL75" s="3" t="s">
        <v>76</v>
      </c>
      <c r="AN75" s="46">
        <v>1</v>
      </c>
    </row>
    <row r="76" spans="2:40" ht="45" x14ac:dyDescent="0.25">
      <c r="B76" s="45">
        <v>69</v>
      </c>
      <c r="C76" s="3" t="s">
        <v>11</v>
      </c>
      <c r="D76" s="3" t="s">
        <v>1064</v>
      </c>
      <c r="E76" s="3" t="s">
        <v>168</v>
      </c>
      <c r="F76" s="3" t="s">
        <v>1065</v>
      </c>
      <c r="G76" s="3" t="s">
        <v>1066</v>
      </c>
      <c r="H76" s="3" t="s">
        <v>1067</v>
      </c>
      <c r="I76" s="3" t="s">
        <v>1068</v>
      </c>
      <c r="J76" s="3" t="s">
        <v>53</v>
      </c>
      <c r="K76" s="3" t="s">
        <v>54</v>
      </c>
      <c r="L76" s="3" t="s">
        <v>1069</v>
      </c>
      <c r="M76" s="3" t="s">
        <v>1070</v>
      </c>
      <c r="N76" s="3" t="s">
        <v>1071</v>
      </c>
      <c r="O76" s="3" t="s">
        <v>11</v>
      </c>
      <c r="P76" s="42" t="s">
        <v>951</v>
      </c>
      <c r="Q76" s="3" t="s">
        <v>952</v>
      </c>
      <c r="R76" s="3" t="s">
        <v>1072</v>
      </c>
      <c r="S76" s="42">
        <v>3</v>
      </c>
      <c r="T76" s="42" t="s">
        <v>117</v>
      </c>
      <c r="U76" s="42">
        <v>14</v>
      </c>
      <c r="V76" s="42">
        <v>17</v>
      </c>
      <c r="W76" s="3" t="s">
        <v>1073</v>
      </c>
      <c r="X76" s="42" t="s">
        <v>1074</v>
      </c>
      <c r="Y76" s="3" t="s">
        <v>1075</v>
      </c>
      <c r="Z76" s="3" t="s">
        <v>65</v>
      </c>
      <c r="AA76" s="3" t="s">
        <v>957</v>
      </c>
      <c r="AB76" s="3" t="s">
        <v>958</v>
      </c>
      <c r="AC76" s="3" t="s">
        <v>68</v>
      </c>
      <c r="AD76" s="3" t="s">
        <v>1076</v>
      </c>
      <c r="AE76" s="3" t="s">
        <v>3784</v>
      </c>
      <c r="AF76" s="3" t="s">
        <v>70</v>
      </c>
      <c r="AG76" s="3" t="s">
        <v>71</v>
      </c>
      <c r="AH76" s="3" t="s">
        <v>1077</v>
      </c>
      <c r="AI76" s="3" t="s">
        <v>1078</v>
      </c>
      <c r="AJ76" s="3" t="s">
        <v>74</v>
      </c>
      <c r="AK76" s="3" t="s">
        <v>75</v>
      </c>
      <c r="AL76" s="3" t="s">
        <v>76</v>
      </c>
      <c r="AN76" s="46">
        <v>1</v>
      </c>
    </row>
    <row r="77" spans="2:40" ht="45" x14ac:dyDescent="0.25">
      <c r="B77" s="45">
        <v>70</v>
      </c>
      <c r="C77" s="3" t="s">
        <v>11</v>
      </c>
      <c r="D77" s="3" t="s">
        <v>1079</v>
      </c>
      <c r="E77" s="3" t="s">
        <v>78</v>
      </c>
      <c r="F77" s="3" t="s">
        <v>1080</v>
      </c>
      <c r="G77" s="3" t="s">
        <v>1081</v>
      </c>
      <c r="H77" s="3" t="s">
        <v>1082</v>
      </c>
      <c r="I77" s="3" t="s">
        <v>1083</v>
      </c>
      <c r="J77" s="3" t="s">
        <v>53</v>
      </c>
      <c r="K77" s="3" t="s">
        <v>54</v>
      </c>
      <c r="L77" s="3" t="s">
        <v>1084</v>
      </c>
      <c r="M77" s="3" t="s">
        <v>1085</v>
      </c>
      <c r="N77" s="3" t="s">
        <v>1086</v>
      </c>
      <c r="O77" s="3" t="s">
        <v>11</v>
      </c>
      <c r="P77" s="42" t="s">
        <v>951</v>
      </c>
      <c r="Q77" s="3" t="s">
        <v>952</v>
      </c>
      <c r="R77" s="3" t="s">
        <v>1087</v>
      </c>
      <c r="S77" s="42">
        <v>2</v>
      </c>
      <c r="T77" s="42" t="s">
        <v>87</v>
      </c>
      <c r="U77" s="42">
        <v>12</v>
      </c>
      <c r="V77" s="42">
        <v>15</v>
      </c>
      <c r="W77" s="3" t="s">
        <v>1088</v>
      </c>
      <c r="X77" s="42" t="s">
        <v>972</v>
      </c>
      <c r="Y77" s="3" t="s">
        <v>1089</v>
      </c>
      <c r="Z77" s="3" t="s">
        <v>65</v>
      </c>
      <c r="AA77" s="3" t="s">
        <v>957</v>
      </c>
      <c r="AB77" s="3" t="s">
        <v>958</v>
      </c>
      <c r="AC77" s="3" t="s">
        <v>68</v>
      </c>
      <c r="AD77" s="3" t="s">
        <v>1090</v>
      </c>
      <c r="AE77" s="3" t="s">
        <v>3785</v>
      </c>
      <c r="AF77" s="3" t="s">
        <v>70</v>
      </c>
      <c r="AG77" s="3" t="s">
        <v>71</v>
      </c>
      <c r="AH77" s="3" t="s">
        <v>1091</v>
      </c>
      <c r="AI77" s="3" t="s">
        <v>1092</v>
      </c>
      <c r="AJ77" s="3" t="s">
        <v>74</v>
      </c>
      <c r="AK77" s="3" t="s">
        <v>75</v>
      </c>
      <c r="AL77" s="3" t="s">
        <v>76</v>
      </c>
      <c r="AN77" s="46">
        <v>1</v>
      </c>
    </row>
    <row r="78" spans="2:40" ht="45" x14ac:dyDescent="0.25">
      <c r="B78" s="45">
        <v>71</v>
      </c>
      <c r="C78" s="3" t="s">
        <v>11</v>
      </c>
      <c r="D78" s="3" t="s">
        <v>1093</v>
      </c>
      <c r="E78" s="3" t="s">
        <v>78</v>
      </c>
      <c r="F78" s="3" t="s">
        <v>1094</v>
      </c>
      <c r="G78" s="3" t="s">
        <v>1095</v>
      </c>
      <c r="H78" s="3" t="s">
        <v>1096</v>
      </c>
      <c r="I78" s="3" t="s">
        <v>1097</v>
      </c>
      <c r="J78" s="3" t="s">
        <v>53</v>
      </c>
      <c r="K78" s="3" t="s">
        <v>54</v>
      </c>
      <c r="L78" s="3" t="s">
        <v>1098</v>
      </c>
      <c r="M78" s="3" t="s">
        <v>1099</v>
      </c>
      <c r="N78" s="3" t="s">
        <v>1100</v>
      </c>
      <c r="O78" s="3" t="s">
        <v>11</v>
      </c>
      <c r="P78" s="42" t="s">
        <v>951</v>
      </c>
      <c r="Q78" s="3" t="s">
        <v>952</v>
      </c>
      <c r="R78" s="3" t="s">
        <v>1101</v>
      </c>
      <c r="S78" s="42">
        <v>2</v>
      </c>
      <c r="T78" s="42" t="s">
        <v>87</v>
      </c>
      <c r="U78" s="42">
        <v>12</v>
      </c>
      <c r="V78" s="42">
        <v>15</v>
      </c>
      <c r="W78" s="3" t="s">
        <v>1102</v>
      </c>
      <c r="X78" s="42" t="s">
        <v>972</v>
      </c>
      <c r="Y78" s="3" t="s">
        <v>1103</v>
      </c>
      <c r="Z78" s="3" t="s">
        <v>65</v>
      </c>
      <c r="AA78" s="3" t="s">
        <v>957</v>
      </c>
      <c r="AB78" s="3" t="s">
        <v>958</v>
      </c>
      <c r="AC78" s="3" t="s">
        <v>68</v>
      </c>
      <c r="AD78" s="3" t="s">
        <v>1104</v>
      </c>
      <c r="AE78" s="3" t="s">
        <v>3786</v>
      </c>
      <c r="AF78" s="3" t="s">
        <v>70</v>
      </c>
      <c r="AG78" s="3" t="s">
        <v>71</v>
      </c>
      <c r="AH78" s="3" t="s">
        <v>1105</v>
      </c>
      <c r="AI78" s="3" t="s">
        <v>1106</v>
      </c>
      <c r="AJ78" s="3" t="s">
        <v>74</v>
      </c>
      <c r="AK78" s="3" t="s">
        <v>75</v>
      </c>
      <c r="AL78" s="3" t="s">
        <v>76</v>
      </c>
      <c r="AN78" s="46">
        <v>1</v>
      </c>
    </row>
    <row r="79" spans="2:40" ht="45" x14ac:dyDescent="0.25">
      <c r="B79" s="45">
        <v>72</v>
      </c>
      <c r="C79" s="3" t="s">
        <v>11</v>
      </c>
      <c r="D79" s="3" t="s">
        <v>1107</v>
      </c>
      <c r="E79" s="3" t="s">
        <v>168</v>
      </c>
      <c r="F79" s="3" t="s">
        <v>1108</v>
      </c>
      <c r="G79" s="3" t="s">
        <v>1109</v>
      </c>
      <c r="H79" s="3" t="s">
        <v>1110</v>
      </c>
      <c r="I79" s="3" t="s">
        <v>1111</v>
      </c>
      <c r="J79" s="3" t="s">
        <v>53</v>
      </c>
      <c r="K79" s="3" t="s">
        <v>54</v>
      </c>
      <c r="L79" s="3" t="s">
        <v>1112</v>
      </c>
      <c r="M79" s="3" t="s">
        <v>1113</v>
      </c>
      <c r="N79" s="3" t="s">
        <v>1114</v>
      </c>
      <c r="O79" s="3" t="s">
        <v>11</v>
      </c>
      <c r="P79" s="42" t="s">
        <v>951</v>
      </c>
      <c r="Q79" s="3" t="s">
        <v>952</v>
      </c>
      <c r="R79" s="3" t="s">
        <v>1115</v>
      </c>
      <c r="S79" s="42">
        <v>3</v>
      </c>
      <c r="T79" s="42" t="s">
        <v>117</v>
      </c>
      <c r="U79" s="42">
        <v>14</v>
      </c>
      <c r="V79" s="42">
        <v>17</v>
      </c>
      <c r="W79" s="3" t="s">
        <v>1116</v>
      </c>
      <c r="X79" s="42" t="s">
        <v>972</v>
      </c>
      <c r="Y79" s="3" t="s">
        <v>1117</v>
      </c>
      <c r="Z79" s="3" t="s">
        <v>65</v>
      </c>
      <c r="AA79" s="3" t="s">
        <v>957</v>
      </c>
      <c r="AB79" s="3" t="s">
        <v>958</v>
      </c>
      <c r="AC79" s="3" t="s">
        <v>68</v>
      </c>
      <c r="AD79" s="3" t="s">
        <v>1118</v>
      </c>
      <c r="AE79" s="3" t="s">
        <v>3787</v>
      </c>
      <c r="AF79" s="3" t="s">
        <v>70</v>
      </c>
      <c r="AG79" s="3" t="s">
        <v>71</v>
      </c>
      <c r="AH79" s="3" t="s">
        <v>1119</v>
      </c>
      <c r="AI79" s="3" t="s">
        <v>1120</v>
      </c>
      <c r="AJ79" s="3" t="s">
        <v>74</v>
      </c>
      <c r="AK79" s="3" t="s">
        <v>75</v>
      </c>
      <c r="AL79" s="3" t="s">
        <v>76</v>
      </c>
      <c r="AN79" s="46">
        <v>1</v>
      </c>
    </row>
    <row r="80" spans="2:40" ht="45" x14ac:dyDescent="0.25">
      <c r="B80" s="45">
        <v>73</v>
      </c>
      <c r="C80" s="3" t="s">
        <v>11</v>
      </c>
      <c r="D80" s="3" t="s">
        <v>1121</v>
      </c>
      <c r="E80" s="3" t="s">
        <v>78</v>
      </c>
      <c r="F80" s="3" t="s">
        <v>1122</v>
      </c>
      <c r="G80" s="3" t="s">
        <v>1123</v>
      </c>
      <c r="H80" s="3" t="s">
        <v>1124</v>
      </c>
      <c r="I80" s="3" t="s">
        <v>1125</v>
      </c>
      <c r="J80" s="3" t="s">
        <v>53</v>
      </c>
      <c r="K80" s="3" t="s">
        <v>54</v>
      </c>
      <c r="L80" s="3" t="s">
        <v>1126</v>
      </c>
      <c r="M80" s="3" t="s">
        <v>1127</v>
      </c>
      <c r="N80" s="3" t="s">
        <v>1128</v>
      </c>
      <c r="O80" s="3" t="s">
        <v>11</v>
      </c>
      <c r="P80" s="42" t="s">
        <v>951</v>
      </c>
      <c r="Q80" s="3" t="s">
        <v>952</v>
      </c>
      <c r="R80" s="3" t="s">
        <v>1129</v>
      </c>
      <c r="S80" s="42">
        <v>2</v>
      </c>
      <c r="T80" s="42" t="s">
        <v>87</v>
      </c>
      <c r="U80" s="42">
        <v>12</v>
      </c>
      <c r="V80" s="42">
        <v>15</v>
      </c>
      <c r="W80" s="3" t="s">
        <v>1130</v>
      </c>
      <c r="X80" s="42" t="s">
        <v>972</v>
      </c>
      <c r="Y80" s="3" t="s">
        <v>1131</v>
      </c>
      <c r="Z80" s="3" t="s">
        <v>65</v>
      </c>
      <c r="AA80" s="3" t="s">
        <v>957</v>
      </c>
      <c r="AB80" s="3" t="s">
        <v>958</v>
      </c>
      <c r="AC80" s="3" t="s">
        <v>68</v>
      </c>
      <c r="AD80" s="3" t="s">
        <v>1132</v>
      </c>
      <c r="AE80" s="3" t="s">
        <v>3788</v>
      </c>
      <c r="AF80" s="3" t="s">
        <v>70</v>
      </c>
      <c r="AG80" s="3" t="s">
        <v>71</v>
      </c>
      <c r="AH80" s="3" t="s">
        <v>1133</v>
      </c>
      <c r="AI80" s="3" t="s">
        <v>1134</v>
      </c>
      <c r="AJ80" s="3" t="s">
        <v>74</v>
      </c>
      <c r="AK80" s="3" t="s">
        <v>75</v>
      </c>
      <c r="AL80" s="3" t="s">
        <v>76</v>
      </c>
      <c r="AN80" s="46">
        <v>1</v>
      </c>
    </row>
    <row r="81" spans="2:40" ht="45" x14ac:dyDescent="0.25">
      <c r="B81" s="45">
        <v>74</v>
      </c>
      <c r="C81" s="3" t="s">
        <v>11</v>
      </c>
      <c r="D81" s="3" t="s">
        <v>1135</v>
      </c>
      <c r="E81" s="3" t="s">
        <v>78</v>
      </c>
      <c r="F81" s="3" t="s">
        <v>1136</v>
      </c>
      <c r="G81" s="3" t="s">
        <v>1137</v>
      </c>
      <c r="H81" s="3" t="s">
        <v>1138</v>
      </c>
      <c r="I81" s="3" t="s">
        <v>1139</v>
      </c>
      <c r="J81" s="3" t="s">
        <v>53</v>
      </c>
      <c r="K81" s="3" t="s">
        <v>54</v>
      </c>
      <c r="L81" s="3" t="s">
        <v>1140</v>
      </c>
      <c r="M81" s="3" t="s">
        <v>1141</v>
      </c>
      <c r="N81" s="3" t="s">
        <v>1142</v>
      </c>
      <c r="O81" s="3" t="s">
        <v>11</v>
      </c>
      <c r="P81" s="42" t="s">
        <v>951</v>
      </c>
      <c r="Q81" s="3" t="s">
        <v>952</v>
      </c>
      <c r="R81" s="3" t="s">
        <v>1143</v>
      </c>
      <c r="S81" s="42">
        <v>2</v>
      </c>
      <c r="T81" s="42" t="s">
        <v>87</v>
      </c>
      <c r="U81" s="42">
        <v>12</v>
      </c>
      <c r="V81" s="42">
        <v>15</v>
      </c>
      <c r="W81" s="3" t="s">
        <v>1144</v>
      </c>
      <c r="X81" s="42" t="s">
        <v>1145</v>
      </c>
      <c r="Y81" s="3" t="s">
        <v>1146</v>
      </c>
      <c r="Z81" s="3" t="s">
        <v>65</v>
      </c>
      <c r="AA81" s="3" t="s">
        <v>957</v>
      </c>
      <c r="AB81" s="3" t="s">
        <v>958</v>
      </c>
      <c r="AC81" s="3" t="s">
        <v>68</v>
      </c>
      <c r="AD81" s="3" t="s">
        <v>1147</v>
      </c>
      <c r="AE81" s="3" t="s">
        <v>3789</v>
      </c>
      <c r="AF81" s="3" t="s">
        <v>70</v>
      </c>
      <c r="AG81" s="3" t="s">
        <v>71</v>
      </c>
      <c r="AH81" s="3" t="s">
        <v>1148</v>
      </c>
      <c r="AI81" s="3" t="s">
        <v>1149</v>
      </c>
      <c r="AJ81" s="3" t="s">
        <v>74</v>
      </c>
      <c r="AK81" s="3" t="s">
        <v>75</v>
      </c>
      <c r="AL81" s="3" t="s">
        <v>76</v>
      </c>
      <c r="AN81" s="46">
        <v>1</v>
      </c>
    </row>
    <row r="82" spans="2:40" ht="45" x14ac:dyDescent="0.25">
      <c r="B82" s="45">
        <v>75</v>
      </c>
      <c r="C82" s="3" t="s">
        <v>11</v>
      </c>
      <c r="D82" s="3" t="s">
        <v>1150</v>
      </c>
      <c r="E82" s="3" t="s">
        <v>78</v>
      </c>
      <c r="F82" s="3" t="s">
        <v>1151</v>
      </c>
      <c r="G82" s="3" t="s">
        <v>1152</v>
      </c>
      <c r="H82" s="3" t="s">
        <v>1153</v>
      </c>
      <c r="I82" s="3" t="s">
        <v>1154</v>
      </c>
      <c r="J82" s="3" t="s">
        <v>53</v>
      </c>
      <c r="K82" s="3" t="s">
        <v>54</v>
      </c>
      <c r="L82" s="3" t="s">
        <v>1155</v>
      </c>
      <c r="M82" s="3" t="s">
        <v>1156</v>
      </c>
      <c r="N82" s="3" t="s">
        <v>1157</v>
      </c>
      <c r="O82" s="3" t="s">
        <v>11</v>
      </c>
      <c r="P82" s="42" t="s">
        <v>951</v>
      </c>
      <c r="Q82" s="3" t="s">
        <v>952</v>
      </c>
      <c r="R82" s="3" t="s">
        <v>1158</v>
      </c>
      <c r="S82" s="42">
        <v>2</v>
      </c>
      <c r="T82" s="42" t="s">
        <v>87</v>
      </c>
      <c r="U82" s="42">
        <v>12</v>
      </c>
      <c r="V82" s="42">
        <v>15</v>
      </c>
      <c r="W82" s="3" t="s">
        <v>1159</v>
      </c>
      <c r="X82" s="42" t="s">
        <v>1145</v>
      </c>
      <c r="Y82" s="3" t="s">
        <v>1160</v>
      </c>
      <c r="Z82" s="3" t="s">
        <v>65</v>
      </c>
      <c r="AA82" s="3" t="s">
        <v>957</v>
      </c>
      <c r="AB82" s="3" t="s">
        <v>958</v>
      </c>
      <c r="AC82" s="3" t="s">
        <v>68</v>
      </c>
      <c r="AD82" s="3" t="s">
        <v>1161</v>
      </c>
      <c r="AE82" s="3" t="s">
        <v>3790</v>
      </c>
      <c r="AF82" s="3" t="s">
        <v>70</v>
      </c>
      <c r="AG82" s="3" t="s">
        <v>71</v>
      </c>
      <c r="AH82" s="3" t="s">
        <v>1162</v>
      </c>
      <c r="AI82" s="3" t="s">
        <v>1163</v>
      </c>
      <c r="AJ82" s="3" t="s">
        <v>74</v>
      </c>
      <c r="AK82" s="3" t="s">
        <v>75</v>
      </c>
      <c r="AL82" s="3" t="s">
        <v>76</v>
      </c>
      <c r="AN82" s="46">
        <v>1</v>
      </c>
    </row>
    <row r="83" spans="2:40" ht="45" x14ac:dyDescent="0.25">
      <c r="B83" s="45">
        <v>76</v>
      </c>
      <c r="C83" s="3" t="s">
        <v>11</v>
      </c>
      <c r="D83" s="3" t="s">
        <v>1164</v>
      </c>
      <c r="E83" s="3" t="s">
        <v>78</v>
      </c>
      <c r="F83" s="3" t="s">
        <v>1165</v>
      </c>
      <c r="G83" s="3" t="s">
        <v>1166</v>
      </c>
      <c r="H83" s="3" t="s">
        <v>1167</v>
      </c>
      <c r="I83" s="3" t="s">
        <v>1168</v>
      </c>
      <c r="J83" s="3" t="s">
        <v>53</v>
      </c>
      <c r="K83" s="3" t="s">
        <v>54</v>
      </c>
      <c r="L83" s="3" t="s">
        <v>1169</v>
      </c>
      <c r="M83" s="3" t="s">
        <v>1170</v>
      </c>
      <c r="N83" s="3" t="s">
        <v>1171</v>
      </c>
      <c r="O83" s="3" t="s">
        <v>11</v>
      </c>
      <c r="P83" s="42" t="s">
        <v>951</v>
      </c>
      <c r="Q83" s="3" t="s">
        <v>952</v>
      </c>
      <c r="R83" s="3" t="s">
        <v>1172</v>
      </c>
      <c r="S83" s="42">
        <v>2</v>
      </c>
      <c r="T83" s="42" t="s">
        <v>87</v>
      </c>
      <c r="U83" s="42">
        <v>12</v>
      </c>
      <c r="V83" s="42">
        <v>15</v>
      </c>
      <c r="W83" s="3" t="s">
        <v>1173</v>
      </c>
      <c r="X83" s="42" t="s">
        <v>1145</v>
      </c>
      <c r="Y83" s="3" t="s">
        <v>1174</v>
      </c>
      <c r="Z83" s="3" t="s">
        <v>65</v>
      </c>
      <c r="AA83" s="3" t="s">
        <v>957</v>
      </c>
      <c r="AB83" s="3" t="s">
        <v>958</v>
      </c>
      <c r="AC83" s="3" t="s">
        <v>68</v>
      </c>
      <c r="AD83" s="3" t="s">
        <v>1175</v>
      </c>
      <c r="AE83" s="3" t="s">
        <v>3791</v>
      </c>
      <c r="AF83" s="3" t="s">
        <v>70</v>
      </c>
      <c r="AG83" s="3" t="s">
        <v>71</v>
      </c>
      <c r="AH83" s="3" t="s">
        <v>1176</v>
      </c>
      <c r="AI83" s="3" t="s">
        <v>1177</v>
      </c>
      <c r="AJ83" s="3" t="s">
        <v>74</v>
      </c>
      <c r="AK83" s="3" t="s">
        <v>75</v>
      </c>
      <c r="AL83" s="3" t="s">
        <v>76</v>
      </c>
      <c r="AN83" s="46">
        <v>1</v>
      </c>
    </row>
    <row r="84" spans="2:40" ht="45" x14ac:dyDescent="0.25">
      <c r="B84" s="45">
        <v>77</v>
      </c>
      <c r="C84" s="3" t="s">
        <v>11</v>
      </c>
      <c r="D84" s="3" t="s">
        <v>1178</v>
      </c>
      <c r="E84" s="3" t="s">
        <v>78</v>
      </c>
      <c r="F84" s="3" t="s">
        <v>1179</v>
      </c>
      <c r="G84" s="3" t="s">
        <v>1180</v>
      </c>
      <c r="H84" s="3" t="s">
        <v>1181</v>
      </c>
      <c r="I84" s="3" t="s">
        <v>1182</v>
      </c>
      <c r="J84" s="3" t="s">
        <v>53</v>
      </c>
      <c r="K84" s="3" t="s">
        <v>54</v>
      </c>
      <c r="L84" s="3" t="s">
        <v>1183</v>
      </c>
      <c r="M84" s="3" t="s">
        <v>1184</v>
      </c>
      <c r="N84" s="3" t="s">
        <v>1185</v>
      </c>
      <c r="O84" s="3" t="s">
        <v>11</v>
      </c>
      <c r="P84" s="42" t="s">
        <v>951</v>
      </c>
      <c r="Q84" s="3" t="s">
        <v>952</v>
      </c>
      <c r="R84" s="3" t="s">
        <v>1186</v>
      </c>
      <c r="S84" s="42">
        <v>2</v>
      </c>
      <c r="T84" s="42" t="s">
        <v>87</v>
      </c>
      <c r="U84" s="42">
        <v>12</v>
      </c>
      <c r="V84" s="42">
        <v>15</v>
      </c>
      <c r="W84" s="3" t="s">
        <v>1187</v>
      </c>
      <c r="X84" s="42" t="s">
        <v>1145</v>
      </c>
      <c r="Y84" s="3" t="s">
        <v>1188</v>
      </c>
      <c r="Z84" s="3" t="s">
        <v>65</v>
      </c>
      <c r="AA84" s="3" t="s">
        <v>957</v>
      </c>
      <c r="AB84" s="3" t="s">
        <v>958</v>
      </c>
      <c r="AC84" s="3" t="s">
        <v>68</v>
      </c>
      <c r="AD84" s="3" t="s">
        <v>1189</v>
      </c>
      <c r="AE84" s="3" t="s">
        <v>3792</v>
      </c>
      <c r="AF84" s="3" t="s">
        <v>70</v>
      </c>
      <c r="AG84" s="3" t="s">
        <v>71</v>
      </c>
      <c r="AH84" s="3" t="s">
        <v>1190</v>
      </c>
      <c r="AI84" s="3" t="s">
        <v>1191</v>
      </c>
      <c r="AJ84" s="3" t="s">
        <v>74</v>
      </c>
      <c r="AK84" s="3" t="s">
        <v>75</v>
      </c>
      <c r="AL84" s="3" t="s">
        <v>76</v>
      </c>
      <c r="AN84" s="46">
        <v>1</v>
      </c>
    </row>
    <row r="85" spans="2:40" ht="45" x14ac:dyDescent="0.25">
      <c r="B85" s="45">
        <v>78</v>
      </c>
      <c r="C85" s="3" t="s">
        <v>11</v>
      </c>
      <c r="D85" s="3" t="s">
        <v>1192</v>
      </c>
      <c r="E85" s="3" t="s">
        <v>78</v>
      </c>
      <c r="F85" s="3" t="s">
        <v>1193</v>
      </c>
      <c r="G85" s="3" t="s">
        <v>1194</v>
      </c>
      <c r="H85" s="3" t="s">
        <v>1195</v>
      </c>
      <c r="I85" s="3" t="s">
        <v>1196</v>
      </c>
      <c r="J85" s="3" t="s">
        <v>53</v>
      </c>
      <c r="K85" s="3" t="s">
        <v>54</v>
      </c>
      <c r="L85" s="3" t="s">
        <v>1197</v>
      </c>
      <c r="M85" s="3" t="s">
        <v>1198</v>
      </c>
      <c r="N85" s="3" t="s">
        <v>1199</v>
      </c>
      <c r="O85" s="3" t="s">
        <v>11</v>
      </c>
      <c r="P85" s="42" t="s">
        <v>951</v>
      </c>
      <c r="Q85" s="3" t="s">
        <v>952</v>
      </c>
      <c r="R85" s="3" t="s">
        <v>1200</v>
      </c>
      <c r="S85" s="42">
        <v>2</v>
      </c>
      <c r="T85" s="42" t="s">
        <v>87</v>
      </c>
      <c r="U85" s="42">
        <v>12</v>
      </c>
      <c r="V85" s="42">
        <v>15</v>
      </c>
      <c r="W85" s="3" t="s">
        <v>1201</v>
      </c>
      <c r="X85" s="42" t="s">
        <v>1145</v>
      </c>
      <c r="Y85" s="3" t="s">
        <v>1202</v>
      </c>
      <c r="Z85" s="3" t="s">
        <v>65</v>
      </c>
      <c r="AA85" s="3" t="s">
        <v>957</v>
      </c>
      <c r="AB85" s="3" t="s">
        <v>958</v>
      </c>
      <c r="AC85" s="3" t="s">
        <v>68</v>
      </c>
      <c r="AD85" s="3" t="s">
        <v>1203</v>
      </c>
      <c r="AE85" s="3" t="s">
        <v>3793</v>
      </c>
      <c r="AF85" s="3" t="s">
        <v>70</v>
      </c>
      <c r="AG85" s="3" t="s">
        <v>71</v>
      </c>
      <c r="AH85" s="3" t="s">
        <v>1204</v>
      </c>
      <c r="AI85" s="3" t="s">
        <v>1205</v>
      </c>
      <c r="AJ85" s="3" t="s">
        <v>74</v>
      </c>
      <c r="AK85" s="3" t="s">
        <v>75</v>
      </c>
      <c r="AL85" s="3" t="s">
        <v>76</v>
      </c>
      <c r="AN85" s="46">
        <v>1</v>
      </c>
    </row>
    <row r="86" spans="2:40" ht="45" x14ac:dyDescent="0.25">
      <c r="B86" s="45">
        <v>79</v>
      </c>
      <c r="C86" s="3" t="s">
        <v>11</v>
      </c>
      <c r="D86" s="3" t="s">
        <v>1206</v>
      </c>
      <c r="E86" s="3" t="s">
        <v>168</v>
      </c>
      <c r="F86" s="3" t="s">
        <v>1207</v>
      </c>
      <c r="G86" s="3" t="s">
        <v>1208</v>
      </c>
      <c r="H86" s="3" t="s">
        <v>1209</v>
      </c>
      <c r="I86" s="3" t="s">
        <v>1210</v>
      </c>
      <c r="J86" s="3" t="s">
        <v>53</v>
      </c>
      <c r="K86" s="3" t="s">
        <v>54</v>
      </c>
      <c r="L86" s="3" t="s">
        <v>1211</v>
      </c>
      <c r="M86" s="3" t="s">
        <v>1212</v>
      </c>
      <c r="N86" s="3" t="s">
        <v>1213</v>
      </c>
      <c r="O86" s="3" t="s">
        <v>11</v>
      </c>
      <c r="P86" s="42" t="s">
        <v>951</v>
      </c>
      <c r="Q86" s="3" t="s">
        <v>952</v>
      </c>
      <c r="R86" s="3" t="s">
        <v>1214</v>
      </c>
      <c r="S86" s="42">
        <v>3</v>
      </c>
      <c r="T86" s="42" t="s">
        <v>117</v>
      </c>
      <c r="U86" s="42">
        <v>14</v>
      </c>
      <c r="V86" s="42">
        <v>17</v>
      </c>
      <c r="W86" s="3" t="s">
        <v>1215</v>
      </c>
      <c r="X86" s="42" t="s">
        <v>1145</v>
      </c>
      <c r="Y86" s="3" t="s">
        <v>1216</v>
      </c>
      <c r="Z86" s="3" t="s">
        <v>65</v>
      </c>
      <c r="AA86" s="3" t="s">
        <v>957</v>
      </c>
      <c r="AB86" s="3" t="s">
        <v>958</v>
      </c>
      <c r="AC86" s="3" t="s">
        <v>68</v>
      </c>
      <c r="AD86" s="3" t="s">
        <v>1217</v>
      </c>
      <c r="AE86" s="3" t="s">
        <v>3794</v>
      </c>
      <c r="AF86" s="3" t="s">
        <v>70</v>
      </c>
      <c r="AG86" s="3" t="s">
        <v>71</v>
      </c>
      <c r="AH86" s="3" t="s">
        <v>1218</v>
      </c>
      <c r="AI86" s="3" t="s">
        <v>1219</v>
      </c>
      <c r="AJ86" s="3" t="s">
        <v>74</v>
      </c>
      <c r="AK86" s="3" t="s">
        <v>75</v>
      </c>
      <c r="AL86" s="3" t="s">
        <v>76</v>
      </c>
      <c r="AN86" s="46">
        <v>1</v>
      </c>
    </row>
    <row r="87" spans="2:40" ht="45" x14ac:dyDescent="0.25">
      <c r="B87" s="45">
        <v>80</v>
      </c>
      <c r="C87" s="3" t="s">
        <v>11</v>
      </c>
      <c r="D87" s="3" t="s">
        <v>1220</v>
      </c>
      <c r="E87" s="3" t="s">
        <v>78</v>
      </c>
      <c r="F87" s="3" t="s">
        <v>1221</v>
      </c>
      <c r="G87" s="3" t="s">
        <v>1222</v>
      </c>
      <c r="H87" s="3" t="s">
        <v>1223</v>
      </c>
      <c r="I87" s="3" t="s">
        <v>1224</v>
      </c>
      <c r="J87" s="3" t="s">
        <v>53</v>
      </c>
      <c r="K87" s="3" t="s">
        <v>54</v>
      </c>
      <c r="L87" s="3" t="s">
        <v>1225</v>
      </c>
      <c r="M87" s="3" t="s">
        <v>1226</v>
      </c>
      <c r="N87" s="3" t="s">
        <v>1227</v>
      </c>
      <c r="O87" s="3" t="s">
        <v>11</v>
      </c>
      <c r="P87" s="42" t="s">
        <v>951</v>
      </c>
      <c r="Q87" s="3" t="s">
        <v>952</v>
      </c>
      <c r="R87" s="3" t="s">
        <v>1228</v>
      </c>
      <c r="S87" s="42">
        <v>2</v>
      </c>
      <c r="T87" s="42" t="s">
        <v>87</v>
      </c>
      <c r="U87" s="42">
        <v>12</v>
      </c>
      <c r="V87" s="42">
        <v>15</v>
      </c>
      <c r="W87" s="3" t="s">
        <v>1229</v>
      </c>
      <c r="X87" s="42" t="s">
        <v>1145</v>
      </c>
      <c r="Y87" s="3" t="s">
        <v>1230</v>
      </c>
      <c r="Z87" s="3" t="s">
        <v>65</v>
      </c>
      <c r="AA87" s="3" t="s">
        <v>957</v>
      </c>
      <c r="AB87" s="3" t="s">
        <v>958</v>
      </c>
      <c r="AC87" s="3" t="s">
        <v>68</v>
      </c>
      <c r="AD87" s="3" t="s">
        <v>1231</v>
      </c>
      <c r="AE87" s="3" t="s">
        <v>3795</v>
      </c>
      <c r="AF87" s="3" t="s">
        <v>70</v>
      </c>
      <c r="AG87" s="3" t="s">
        <v>71</v>
      </c>
      <c r="AH87" s="3" t="s">
        <v>1232</v>
      </c>
      <c r="AI87" s="3" t="s">
        <v>1233</v>
      </c>
      <c r="AJ87" s="3" t="s">
        <v>74</v>
      </c>
      <c r="AK87" s="3" t="s">
        <v>75</v>
      </c>
      <c r="AL87" s="3" t="s">
        <v>76</v>
      </c>
      <c r="AN87" s="46">
        <v>1</v>
      </c>
    </row>
    <row r="88" spans="2:40" ht="45" x14ac:dyDescent="0.25">
      <c r="B88" s="45">
        <v>81</v>
      </c>
      <c r="C88" s="3" t="s">
        <v>11</v>
      </c>
      <c r="D88" s="3" t="s">
        <v>1234</v>
      </c>
      <c r="E88" s="3" t="s">
        <v>168</v>
      </c>
      <c r="F88" s="3" t="s">
        <v>1235</v>
      </c>
      <c r="G88" s="3" t="s">
        <v>1236</v>
      </c>
      <c r="H88" s="3" t="s">
        <v>1237</v>
      </c>
      <c r="I88" s="3" t="s">
        <v>1238</v>
      </c>
      <c r="J88" s="3" t="s">
        <v>53</v>
      </c>
      <c r="K88" s="3" t="s">
        <v>54</v>
      </c>
      <c r="L88" s="3" t="s">
        <v>1239</v>
      </c>
      <c r="M88" s="3" t="s">
        <v>1240</v>
      </c>
      <c r="N88" s="3" t="s">
        <v>1241</v>
      </c>
      <c r="O88" s="3" t="s">
        <v>11</v>
      </c>
      <c r="P88" s="42" t="s">
        <v>951</v>
      </c>
      <c r="Q88" s="3" t="s">
        <v>952</v>
      </c>
      <c r="R88" s="3" t="s">
        <v>1242</v>
      </c>
      <c r="S88" s="42">
        <v>3</v>
      </c>
      <c r="T88" s="42" t="s">
        <v>117</v>
      </c>
      <c r="U88" s="42">
        <v>14</v>
      </c>
      <c r="V88" s="42">
        <v>17</v>
      </c>
      <c r="W88" s="3" t="s">
        <v>1243</v>
      </c>
      <c r="X88" s="42" t="s">
        <v>722</v>
      </c>
      <c r="Y88" s="3" t="s">
        <v>1244</v>
      </c>
      <c r="Z88" s="3" t="s">
        <v>65</v>
      </c>
      <c r="AA88" s="3" t="s">
        <v>957</v>
      </c>
      <c r="AB88" s="3" t="s">
        <v>958</v>
      </c>
      <c r="AC88" s="3" t="s">
        <v>68</v>
      </c>
      <c r="AD88" s="3" t="s">
        <v>1245</v>
      </c>
      <c r="AE88" s="3" t="s">
        <v>3796</v>
      </c>
      <c r="AF88" s="3" t="s">
        <v>70</v>
      </c>
      <c r="AG88" s="3" t="s">
        <v>71</v>
      </c>
      <c r="AH88" s="3" t="s">
        <v>1246</v>
      </c>
      <c r="AI88" s="3" t="s">
        <v>1247</v>
      </c>
      <c r="AJ88" s="3" t="s">
        <v>74</v>
      </c>
      <c r="AK88" s="3" t="s">
        <v>75</v>
      </c>
      <c r="AL88" s="3" t="s">
        <v>76</v>
      </c>
      <c r="AN88" s="46">
        <v>1</v>
      </c>
    </row>
    <row r="89" spans="2:40" ht="45" x14ac:dyDescent="0.25">
      <c r="B89" s="45">
        <v>82</v>
      </c>
      <c r="C89" s="3" t="s">
        <v>11</v>
      </c>
      <c r="D89" s="3" t="s">
        <v>1248</v>
      </c>
      <c r="E89" s="3" t="s">
        <v>168</v>
      </c>
      <c r="F89" s="3" t="s">
        <v>1249</v>
      </c>
      <c r="G89" s="3" t="s">
        <v>1250</v>
      </c>
      <c r="H89" s="3" t="s">
        <v>1251</v>
      </c>
      <c r="I89" s="3" t="s">
        <v>1252</v>
      </c>
      <c r="J89" s="3" t="s">
        <v>53</v>
      </c>
      <c r="K89" s="3" t="s">
        <v>54</v>
      </c>
      <c r="L89" s="3" t="s">
        <v>1253</v>
      </c>
      <c r="M89" s="3" t="s">
        <v>1254</v>
      </c>
      <c r="N89" s="3" t="s">
        <v>1255</v>
      </c>
      <c r="O89" s="3" t="s">
        <v>11</v>
      </c>
      <c r="P89" s="42" t="s">
        <v>951</v>
      </c>
      <c r="Q89" s="3" t="s">
        <v>952</v>
      </c>
      <c r="R89" s="3" t="s">
        <v>1256</v>
      </c>
      <c r="S89" s="42">
        <v>3</v>
      </c>
      <c r="T89" s="42" t="s">
        <v>117</v>
      </c>
      <c r="U89" s="42">
        <v>14</v>
      </c>
      <c r="V89" s="42">
        <v>17</v>
      </c>
      <c r="W89" s="3" t="s">
        <v>1257</v>
      </c>
      <c r="X89" s="42" t="s">
        <v>722</v>
      </c>
      <c r="Y89" s="3" t="s">
        <v>1258</v>
      </c>
      <c r="Z89" s="3" t="s">
        <v>65</v>
      </c>
      <c r="AA89" s="3" t="s">
        <v>957</v>
      </c>
      <c r="AB89" s="3" t="s">
        <v>958</v>
      </c>
      <c r="AC89" s="3" t="s">
        <v>68</v>
      </c>
      <c r="AD89" s="3" t="s">
        <v>1259</v>
      </c>
      <c r="AE89" s="3" t="s">
        <v>3797</v>
      </c>
      <c r="AF89" s="3" t="s">
        <v>70</v>
      </c>
      <c r="AG89" s="3" t="s">
        <v>71</v>
      </c>
      <c r="AH89" s="3" t="s">
        <v>1260</v>
      </c>
      <c r="AI89" s="3" t="s">
        <v>1261</v>
      </c>
      <c r="AJ89" s="3" t="s">
        <v>74</v>
      </c>
      <c r="AK89" s="3" t="s">
        <v>75</v>
      </c>
      <c r="AL89" s="3" t="s">
        <v>76</v>
      </c>
      <c r="AN89" s="46">
        <v>1</v>
      </c>
    </row>
    <row r="90" spans="2:40" ht="45" x14ac:dyDescent="0.25">
      <c r="B90" s="45">
        <v>83</v>
      </c>
      <c r="C90" s="3" t="s">
        <v>11</v>
      </c>
      <c r="D90" s="3" t="s">
        <v>1262</v>
      </c>
      <c r="E90" s="3" t="s">
        <v>168</v>
      </c>
      <c r="F90" s="3" t="s">
        <v>1263</v>
      </c>
      <c r="G90" s="3" t="s">
        <v>1264</v>
      </c>
      <c r="H90" s="3" t="s">
        <v>1265</v>
      </c>
      <c r="I90" s="3" t="s">
        <v>1266</v>
      </c>
      <c r="J90" s="3" t="s">
        <v>53</v>
      </c>
      <c r="K90" s="3" t="s">
        <v>54</v>
      </c>
      <c r="L90" s="3" t="s">
        <v>1267</v>
      </c>
      <c r="M90" s="3" t="s">
        <v>1268</v>
      </c>
      <c r="N90" s="3" t="s">
        <v>1269</v>
      </c>
      <c r="O90" s="3" t="s">
        <v>11</v>
      </c>
      <c r="P90" s="42" t="s">
        <v>951</v>
      </c>
      <c r="Q90" s="3" t="s">
        <v>952</v>
      </c>
      <c r="R90" s="3" t="s">
        <v>1270</v>
      </c>
      <c r="S90" s="42">
        <v>3</v>
      </c>
      <c r="T90" s="42" t="s">
        <v>117</v>
      </c>
      <c r="U90" s="42">
        <v>14</v>
      </c>
      <c r="V90" s="42">
        <v>17</v>
      </c>
      <c r="W90" s="3" t="s">
        <v>1271</v>
      </c>
      <c r="X90" s="42" t="s">
        <v>722</v>
      </c>
      <c r="Y90" s="3" t="s">
        <v>1272</v>
      </c>
      <c r="Z90" s="3" t="s">
        <v>65</v>
      </c>
      <c r="AA90" s="3" t="s">
        <v>957</v>
      </c>
      <c r="AB90" s="3" t="s">
        <v>958</v>
      </c>
      <c r="AC90" s="3" t="s">
        <v>68</v>
      </c>
      <c r="AD90" s="3" t="s">
        <v>1273</v>
      </c>
      <c r="AE90" s="3" t="s">
        <v>3798</v>
      </c>
      <c r="AF90" s="3" t="s">
        <v>70</v>
      </c>
      <c r="AG90" s="3" t="s">
        <v>71</v>
      </c>
      <c r="AH90" s="3" t="s">
        <v>1274</v>
      </c>
      <c r="AI90" s="3" t="s">
        <v>1275</v>
      </c>
      <c r="AJ90" s="3" t="s">
        <v>74</v>
      </c>
      <c r="AK90" s="3" t="s">
        <v>75</v>
      </c>
      <c r="AL90" s="3" t="s">
        <v>76</v>
      </c>
      <c r="AN90" s="46">
        <v>1</v>
      </c>
    </row>
    <row r="91" spans="2:40" ht="45" x14ac:dyDescent="0.25">
      <c r="B91" s="45">
        <v>84</v>
      </c>
      <c r="C91" s="3" t="s">
        <v>11</v>
      </c>
      <c r="D91" s="3" t="s">
        <v>1276</v>
      </c>
      <c r="E91" s="3" t="s">
        <v>78</v>
      </c>
      <c r="F91" s="3" t="s">
        <v>1277</v>
      </c>
      <c r="G91" s="3" t="s">
        <v>1278</v>
      </c>
      <c r="H91" s="3" t="s">
        <v>1279</v>
      </c>
      <c r="I91" s="3" t="s">
        <v>1280</v>
      </c>
      <c r="J91" s="3" t="s">
        <v>53</v>
      </c>
      <c r="K91" s="3" t="s">
        <v>54</v>
      </c>
      <c r="L91" s="3" t="s">
        <v>1281</v>
      </c>
      <c r="M91" s="3" t="s">
        <v>1282</v>
      </c>
      <c r="N91" s="3" t="s">
        <v>1283</v>
      </c>
      <c r="O91" s="3" t="s">
        <v>11</v>
      </c>
      <c r="P91" s="42" t="s">
        <v>951</v>
      </c>
      <c r="Q91" s="3" t="s">
        <v>952</v>
      </c>
      <c r="R91" s="3" t="s">
        <v>1284</v>
      </c>
      <c r="S91" s="42">
        <v>2</v>
      </c>
      <c r="T91" s="42" t="s">
        <v>87</v>
      </c>
      <c r="U91" s="42">
        <v>12</v>
      </c>
      <c r="V91" s="42">
        <v>15</v>
      </c>
      <c r="W91" s="3" t="s">
        <v>1285</v>
      </c>
      <c r="X91" s="42" t="s">
        <v>955</v>
      </c>
      <c r="Y91" s="3" t="s">
        <v>1286</v>
      </c>
      <c r="Z91" s="3" t="s">
        <v>65</v>
      </c>
      <c r="AA91" s="3" t="s">
        <v>957</v>
      </c>
      <c r="AB91" s="3" t="s">
        <v>958</v>
      </c>
      <c r="AC91" s="3" t="s">
        <v>68</v>
      </c>
      <c r="AD91" s="3" t="s">
        <v>1287</v>
      </c>
      <c r="AE91" s="3" t="s">
        <v>3799</v>
      </c>
      <c r="AF91" s="3" t="s">
        <v>70</v>
      </c>
      <c r="AG91" s="3" t="s">
        <v>71</v>
      </c>
      <c r="AH91" s="3" t="s">
        <v>1288</v>
      </c>
      <c r="AI91" s="3" t="s">
        <v>1289</v>
      </c>
      <c r="AJ91" s="3" t="s">
        <v>74</v>
      </c>
      <c r="AK91" s="3" t="s">
        <v>75</v>
      </c>
      <c r="AL91" s="3" t="s">
        <v>76</v>
      </c>
      <c r="AN91" s="46">
        <v>1</v>
      </c>
    </row>
    <row r="92" spans="2:40" ht="45" x14ac:dyDescent="0.25">
      <c r="B92" s="45">
        <v>85</v>
      </c>
      <c r="C92" s="3" t="s">
        <v>11</v>
      </c>
      <c r="D92" s="3" t="s">
        <v>1290</v>
      </c>
      <c r="E92" s="3" t="s">
        <v>48</v>
      </c>
      <c r="F92" s="3" t="s">
        <v>1291</v>
      </c>
      <c r="G92" s="3" t="s">
        <v>1292</v>
      </c>
      <c r="H92" s="3" t="s">
        <v>1293</v>
      </c>
      <c r="I92" s="3" t="s">
        <v>1294</v>
      </c>
      <c r="J92" s="3" t="s">
        <v>53</v>
      </c>
      <c r="K92" s="3" t="s">
        <v>54</v>
      </c>
      <c r="L92" s="3" t="s">
        <v>1295</v>
      </c>
      <c r="M92" s="3" t="s">
        <v>1296</v>
      </c>
      <c r="N92" s="3" t="s">
        <v>1297</v>
      </c>
      <c r="O92" s="3" t="s">
        <v>11</v>
      </c>
      <c r="P92" s="42" t="s">
        <v>951</v>
      </c>
      <c r="Q92" s="3" t="s">
        <v>952</v>
      </c>
      <c r="R92" s="3" t="s">
        <v>1298</v>
      </c>
      <c r="S92" s="42">
        <v>1</v>
      </c>
      <c r="T92" s="42" t="s">
        <v>61</v>
      </c>
      <c r="U92" s="42">
        <v>10</v>
      </c>
      <c r="V92" s="42">
        <v>13</v>
      </c>
      <c r="W92" s="3" t="s">
        <v>1299</v>
      </c>
      <c r="X92" s="42" t="s">
        <v>955</v>
      </c>
      <c r="Y92" s="3" t="s">
        <v>1300</v>
      </c>
      <c r="Z92" s="3" t="s">
        <v>65</v>
      </c>
      <c r="AA92" s="3" t="s">
        <v>957</v>
      </c>
      <c r="AB92" s="3" t="s">
        <v>958</v>
      </c>
      <c r="AC92" s="3" t="s">
        <v>68</v>
      </c>
      <c r="AD92" s="3" t="s">
        <v>1301</v>
      </c>
      <c r="AE92" s="3" t="s">
        <v>3800</v>
      </c>
      <c r="AF92" s="3" t="s">
        <v>70</v>
      </c>
      <c r="AG92" s="3" t="s">
        <v>71</v>
      </c>
      <c r="AH92" s="3" t="s">
        <v>1302</v>
      </c>
      <c r="AI92" s="3" t="s">
        <v>1303</v>
      </c>
      <c r="AJ92" s="3" t="s">
        <v>74</v>
      </c>
      <c r="AK92" s="3" t="s">
        <v>75</v>
      </c>
      <c r="AL92" s="3" t="s">
        <v>76</v>
      </c>
      <c r="AN92" s="46">
        <v>1</v>
      </c>
    </row>
    <row r="93" spans="2:40" ht="45" x14ac:dyDescent="0.25">
      <c r="B93" s="45">
        <v>86</v>
      </c>
      <c r="C93" s="3" t="s">
        <v>11</v>
      </c>
      <c r="D93" s="3" t="s">
        <v>1304</v>
      </c>
      <c r="E93" s="3" t="s">
        <v>78</v>
      </c>
      <c r="F93" s="3" t="s">
        <v>1305</v>
      </c>
      <c r="G93" s="3" t="s">
        <v>1306</v>
      </c>
      <c r="H93" s="3" t="s">
        <v>1307</v>
      </c>
      <c r="I93" s="3" t="s">
        <v>1308</v>
      </c>
      <c r="J93" s="3" t="s">
        <v>53</v>
      </c>
      <c r="K93" s="3" t="s">
        <v>54</v>
      </c>
      <c r="L93" s="3" t="s">
        <v>1309</v>
      </c>
      <c r="M93" s="3" t="s">
        <v>1310</v>
      </c>
      <c r="N93" s="3" t="s">
        <v>1311</v>
      </c>
      <c r="O93" s="3" t="s">
        <v>11</v>
      </c>
      <c r="P93" s="42" t="s">
        <v>951</v>
      </c>
      <c r="Q93" s="3" t="s">
        <v>952</v>
      </c>
      <c r="R93" s="3" t="s">
        <v>1312</v>
      </c>
      <c r="S93" s="42">
        <v>2</v>
      </c>
      <c r="T93" s="42" t="s">
        <v>87</v>
      </c>
      <c r="U93" s="42">
        <v>12</v>
      </c>
      <c r="V93" s="42">
        <v>15</v>
      </c>
      <c r="W93" s="3" t="s">
        <v>1313</v>
      </c>
      <c r="X93" s="42" t="s">
        <v>1314</v>
      </c>
      <c r="Y93" s="3" t="s">
        <v>1315</v>
      </c>
      <c r="Z93" s="3" t="s">
        <v>65</v>
      </c>
      <c r="AA93" s="3" t="s">
        <v>957</v>
      </c>
      <c r="AB93" s="3" t="s">
        <v>958</v>
      </c>
      <c r="AC93" s="3" t="s">
        <v>68</v>
      </c>
      <c r="AD93" s="3" t="s">
        <v>1316</v>
      </c>
      <c r="AE93" s="3" t="s">
        <v>3801</v>
      </c>
      <c r="AF93" s="3" t="s">
        <v>70</v>
      </c>
      <c r="AG93" s="3" t="s">
        <v>71</v>
      </c>
      <c r="AH93" s="3" t="s">
        <v>1317</v>
      </c>
      <c r="AI93" s="3" t="s">
        <v>1318</v>
      </c>
      <c r="AJ93" s="3" t="s">
        <v>74</v>
      </c>
      <c r="AK93" s="3" t="s">
        <v>75</v>
      </c>
      <c r="AL93" s="3" t="s">
        <v>76</v>
      </c>
      <c r="AN93" s="46">
        <v>1</v>
      </c>
    </row>
    <row r="94" spans="2:40" ht="45" x14ac:dyDescent="0.25">
      <c r="B94" s="45">
        <v>87</v>
      </c>
      <c r="C94" s="3" t="s">
        <v>11</v>
      </c>
      <c r="D94" s="3" t="s">
        <v>1319</v>
      </c>
      <c r="E94" s="3" t="s">
        <v>78</v>
      </c>
      <c r="F94" s="3" t="s">
        <v>1320</v>
      </c>
      <c r="G94" s="3" t="s">
        <v>1321</v>
      </c>
      <c r="H94" s="3" t="s">
        <v>1322</v>
      </c>
      <c r="I94" s="3" t="s">
        <v>1323</v>
      </c>
      <c r="J94" s="3" t="s">
        <v>53</v>
      </c>
      <c r="K94" s="3" t="s">
        <v>54</v>
      </c>
      <c r="L94" s="3" t="s">
        <v>1324</v>
      </c>
      <c r="M94" s="3" t="s">
        <v>1325</v>
      </c>
      <c r="N94" s="3" t="s">
        <v>1326</v>
      </c>
      <c r="O94" s="3" t="s">
        <v>11</v>
      </c>
      <c r="P94" s="42" t="s">
        <v>951</v>
      </c>
      <c r="Q94" s="3" t="s">
        <v>952</v>
      </c>
      <c r="R94" s="3" t="s">
        <v>1327</v>
      </c>
      <c r="S94" s="42">
        <v>2</v>
      </c>
      <c r="T94" s="42" t="s">
        <v>87</v>
      </c>
      <c r="U94" s="42">
        <v>12</v>
      </c>
      <c r="V94" s="42">
        <v>15</v>
      </c>
      <c r="W94" s="3" t="s">
        <v>1328</v>
      </c>
      <c r="X94" s="42" t="s">
        <v>1001</v>
      </c>
      <c r="Y94" s="3" t="s">
        <v>1329</v>
      </c>
      <c r="Z94" s="3" t="s">
        <v>65</v>
      </c>
      <c r="AA94" s="3" t="s">
        <v>957</v>
      </c>
      <c r="AB94" s="3" t="s">
        <v>958</v>
      </c>
      <c r="AC94" s="3" t="s">
        <v>68</v>
      </c>
      <c r="AD94" s="3" t="s">
        <v>1330</v>
      </c>
      <c r="AE94" s="3" t="s">
        <v>3802</v>
      </c>
      <c r="AF94" s="3" t="s">
        <v>70</v>
      </c>
      <c r="AG94" s="3" t="s">
        <v>71</v>
      </c>
      <c r="AH94" s="3" t="s">
        <v>1331</v>
      </c>
      <c r="AI94" s="3" t="s">
        <v>1332</v>
      </c>
      <c r="AJ94" s="3" t="s">
        <v>74</v>
      </c>
      <c r="AK94" s="3" t="s">
        <v>75</v>
      </c>
      <c r="AL94" s="3" t="s">
        <v>76</v>
      </c>
      <c r="AN94" s="46">
        <v>1</v>
      </c>
    </row>
    <row r="95" spans="2:40" ht="45" x14ac:dyDescent="0.25">
      <c r="B95" s="45">
        <v>88</v>
      </c>
      <c r="C95" s="3" t="s">
        <v>11</v>
      </c>
      <c r="D95" s="3" t="s">
        <v>1333</v>
      </c>
      <c r="E95" s="3" t="s">
        <v>199</v>
      </c>
      <c r="F95" s="3" t="s">
        <v>1334</v>
      </c>
      <c r="G95" s="3" t="s">
        <v>1335</v>
      </c>
      <c r="H95" s="3" t="s">
        <v>1336</v>
      </c>
      <c r="I95" s="3" t="s">
        <v>1337</v>
      </c>
      <c r="J95" s="3" t="s">
        <v>53</v>
      </c>
      <c r="K95" s="3" t="s">
        <v>54</v>
      </c>
      <c r="L95" s="3" t="s">
        <v>1338</v>
      </c>
      <c r="M95" s="3" t="s">
        <v>1339</v>
      </c>
      <c r="N95" s="3" t="s">
        <v>1340</v>
      </c>
      <c r="O95" s="3" t="s">
        <v>11</v>
      </c>
      <c r="P95" s="42" t="s">
        <v>951</v>
      </c>
      <c r="Q95" s="3" t="s">
        <v>952</v>
      </c>
      <c r="R95" s="3" t="s">
        <v>1341</v>
      </c>
      <c r="S95" s="42">
        <v>4</v>
      </c>
      <c r="T95" s="42" t="s">
        <v>208</v>
      </c>
      <c r="U95" s="42">
        <v>15</v>
      </c>
      <c r="V95" s="42">
        <v>18</v>
      </c>
      <c r="W95" s="3" t="s">
        <v>1342</v>
      </c>
      <c r="X95" s="42" t="s">
        <v>210</v>
      </c>
      <c r="Y95" s="3" t="s">
        <v>1343</v>
      </c>
      <c r="Z95" s="3" t="s">
        <v>65</v>
      </c>
      <c r="AA95" s="3" t="s">
        <v>957</v>
      </c>
      <c r="AB95" s="3" t="s">
        <v>958</v>
      </c>
      <c r="AC95" s="3" t="s">
        <v>68</v>
      </c>
      <c r="AD95" s="3" t="s">
        <v>1344</v>
      </c>
      <c r="AE95" s="3" t="s">
        <v>3803</v>
      </c>
      <c r="AF95" s="3" t="s">
        <v>70</v>
      </c>
      <c r="AG95" s="3" t="s">
        <v>71</v>
      </c>
      <c r="AH95" s="3" t="s">
        <v>1345</v>
      </c>
      <c r="AI95" s="3" t="s">
        <v>1346</v>
      </c>
      <c r="AJ95" s="3" t="s">
        <v>74</v>
      </c>
      <c r="AK95" s="3" t="s">
        <v>75</v>
      </c>
      <c r="AL95" s="3" t="s">
        <v>76</v>
      </c>
      <c r="AN95" s="46">
        <v>1</v>
      </c>
    </row>
    <row r="96" spans="2:40" ht="45" x14ac:dyDescent="0.25">
      <c r="B96" s="45">
        <v>89</v>
      </c>
      <c r="C96" s="3" t="s">
        <v>11</v>
      </c>
      <c r="D96" s="3" t="s">
        <v>1347</v>
      </c>
      <c r="E96" s="3" t="s">
        <v>199</v>
      </c>
      <c r="F96" s="3" t="s">
        <v>1348</v>
      </c>
      <c r="G96" s="3" t="s">
        <v>1349</v>
      </c>
      <c r="H96" s="3" t="s">
        <v>1350</v>
      </c>
      <c r="I96" s="3" t="s">
        <v>1351</v>
      </c>
      <c r="J96" s="3" t="s">
        <v>53</v>
      </c>
      <c r="K96" s="3" t="s">
        <v>54</v>
      </c>
      <c r="L96" s="3" t="s">
        <v>1352</v>
      </c>
      <c r="M96" s="3" t="s">
        <v>1353</v>
      </c>
      <c r="N96" s="3" t="s">
        <v>1354</v>
      </c>
      <c r="O96" s="3" t="s">
        <v>11</v>
      </c>
      <c r="P96" s="42" t="s">
        <v>951</v>
      </c>
      <c r="Q96" s="3" t="s">
        <v>952</v>
      </c>
      <c r="R96" s="3" t="s">
        <v>1355</v>
      </c>
      <c r="S96" s="42">
        <v>4</v>
      </c>
      <c r="T96" s="42" t="s">
        <v>208</v>
      </c>
      <c r="U96" s="42">
        <v>15</v>
      </c>
      <c r="V96" s="42">
        <v>18</v>
      </c>
      <c r="W96" s="3" t="s">
        <v>1356</v>
      </c>
      <c r="X96" s="42" t="s">
        <v>210</v>
      </c>
      <c r="Y96" s="3" t="s">
        <v>1357</v>
      </c>
      <c r="Z96" s="3" t="s">
        <v>65</v>
      </c>
      <c r="AA96" s="3" t="s">
        <v>957</v>
      </c>
      <c r="AB96" s="3" t="s">
        <v>958</v>
      </c>
      <c r="AC96" s="3" t="s">
        <v>68</v>
      </c>
      <c r="AD96" s="3" t="s">
        <v>1358</v>
      </c>
      <c r="AE96" s="3" t="s">
        <v>3804</v>
      </c>
      <c r="AF96" s="3" t="s">
        <v>70</v>
      </c>
      <c r="AG96" s="3" t="s">
        <v>71</v>
      </c>
      <c r="AH96" s="3" t="s">
        <v>1359</v>
      </c>
      <c r="AI96" s="3" t="s">
        <v>1360</v>
      </c>
      <c r="AJ96" s="3" t="s">
        <v>74</v>
      </c>
      <c r="AK96" s="3" t="s">
        <v>75</v>
      </c>
      <c r="AL96" s="3" t="s">
        <v>76</v>
      </c>
      <c r="AN96" s="46">
        <v>1</v>
      </c>
    </row>
    <row r="97" spans="2:40" ht="45" x14ac:dyDescent="0.25">
      <c r="B97" s="45">
        <v>90</v>
      </c>
      <c r="C97" s="3" t="s">
        <v>11</v>
      </c>
      <c r="D97" s="3" t="s">
        <v>1361</v>
      </c>
      <c r="E97" s="3" t="s">
        <v>199</v>
      </c>
      <c r="F97" s="3" t="s">
        <v>1362</v>
      </c>
      <c r="G97" s="3" t="s">
        <v>1363</v>
      </c>
      <c r="H97" s="3" t="s">
        <v>1364</v>
      </c>
      <c r="I97" s="3" t="s">
        <v>1365</v>
      </c>
      <c r="J97" s="3" t="s">
        <v>53</v>
      </c>
      <c r="K97" s="3" t="s">
        <v>54</v>
      </c>
      <c r="L97" s="3" t="s">
        <v>1366</v>
      </c>
      <c r="M97" s="3" t="s">
        <v>1367</v>
      </c>
      <c r="N97" s="3" t="s">
        <v>1368</v>
      </c>
      <c r="O97" s="3" t="s">
        <v>11</v>
      </c>
      <c r="P97" s="42" t="s">
        <v>951</v>
      </c>
      <c r="Q97" s="3" t="s">
        <v>952</v>
      </c>
      <c r="R97" s="3" t="s">
        <v>1369</v>
      </c>
      <c r="S97" s="42">
        <v>4</v>
      </c>
      <c r="T97" s="42" t="s">
        <v>208</v>
      </c>
      <c r="U97" s="42">
        <v>15</v>
      </c>
      <c r="V97" s="42">
        <v>18</v>
      </c>
      <c r="W97" s="3" t="s">
        <v>1370</v>
      </c>
      <c r="X97" s="42" t="s">
        <v>1371</v>
      </c>
      <c r="Y97" s="3" t="s">
        <v>1372</v>
      </c>
      <c r="Z97" s="3" t="s">
        <v>65</v>
      </c>
      <c r="AA97" s="3" t="s">
        <v>957</v>
      </c>
      <c r="AB97" s="3" t="s">
        <v>958</v>
      </c>
      <c r="AC97" s="3" t="s">
        <v>68</v>
      </c>
      <c r="AD97" s="3" t="s">
        <v>1373</v>
      </c>
      <c r="AE97" s="3" t="s">
        <v>3805</v>
      </c>
      <c r="AF97" s="3" t="s">
        <v>70</v>
      </c>
      <c r="AG97" s="3" t="s">
        <v>71</v>
      </c>
      <c r="AH97" s="3" t="s">
        <v>1374</v>
      </c>
      <c r="AI97" s="3" t="s">
        <v>1375</v>
      </c>
      <c r="AJ97" s="3" t="s">
        <v>74</v>
      </c>
      <c r="AK97" s="3" t="s">
        <v>75</v>
      </c>
      <c r="AL97" s="3" t="s">
        <v>76</v>
      </c>
      <c r="AN97" s="46">
        <v>1</v>
      </c>
    </row>
    <row r="98" spans="2:40" ht="45" x14ac:dyDescent="0.25">
      <c r="B98" s="45">
        <v>91</v>
      </c>
      <c r="C98" s="3" t="s">
        <v>12</v>
      </c>
      <c r="D98" s="3" t="s">
        <v>1376</v>
      </c>
      <c r="E98" s="3" t="s">
        <v>48</v>
      </c>
      <c r="F98" s="3" t="s">
        <v>1377</v>
      </c>
      <c r="G98" s="3" t="s">
        <v>1378</v>
      </c>
      <c r="H98" s="3" t="s">
        <v>1379</v>
      </c>
      <c r="I98" s="3" t="s">
        <v>1380</v>
      </c>
      <c r="J98" s="3" t="s">
        <v>53</v>
      </c>
      <c r="K98" s="3" t="s">
        <v>54</v>
      </c>
      <c r="L98" s="3" t="s">
        <v>1381</v>
      </c>
      <c r="M98" s="3" t="s">
        <v>1382</v>
      </c>
      <c r="N98" s="3" t="s">
        <v>1383</v>
      </c>
      <c r="O98" s="3" t="s">
        <v>12</v>
      </c>
      <c r="P98" s="42" t="s">
        <v>1384</v>
      </c>
      <c r="Q98" s="3" t="s">
        <v>1385</v>
      </c>
      <c r="R98" s="3" t="s">
        <v>1386</v>
      </c>
      <c r="S98" s="42">
        <v>1</v>
      </c>
      <c r="T98" s="42" t="s">
        <v>61</v>
      </c>
      <c r="U98" s="42">
        <v>10</v>
      </c>
      <c r="V98" s="42">
        <v>13</v>
      </c>
      <c r="W98" s="3" t="s">
        <v>1387</v>
      </c>
      <c r="X98" s="42" t="s">
        <v>225</v>
      </c>
      <c r="Y98" s="3" t="s">
        <v>1388</v>
      </c>
      <c r="Z98" s="3" t="s">
        <v>65</v>
      </c>
      <c r="AA98" s="3" t="s">
        <v>1389</v>
      </c>
      <c r="AB98" s="3" t="s">
        <v>1390</v>
      </c>
      <c r="AC98" s="3" t="s">
        <v>68</v>
      </c>
      <c r="AD98" s="3" t="s">
        <v>1391</v>
      </c>
      <c r="AE98" s="3" t="s">
        <v>3806</v>
      </c>
      <c r="AF98" s="3" t="s">
        <v>70</v>
      </c>
      <c r="AG98" s="3" t="s">
        <v>71</v>
      </c>
      <c r="AH98" s="3" t="s">
        <v>1392</v>
      </c>
      <c r="AI98" s="3" t="s">
        <v>1393</v>
      </c>
      <c r="AJ98" s="3" t="s">
        <v>74</v>
      </c>
      <c r="AK98" s="3" t="s">
        <v>75</v>
      </c>
      <c r="AL98" s="3" t="s">
        <v>76</v>
      </c>
      <c r="AN98" s="46">
        <v>1</v>
      </c>
    </row>
    <row r="99" spans="2:40" ht="45" x14ac:dyDescent="0.25">
      <c r="B99" s="45">
        <v>92</v>
      </c>
      <c r="C99" s="3" t="s">
        <v>12</v>
      </c>
      <c r="D99" s="3" t="s">
        <v>1394</v>
      </c>
      <c r="E99" s="3" t="s">
        <v>78</v>
      </c>
      <c r="F99" s="3" t="s">
        <v>1395</v>
      </c>
      <c r="G99" s="3" t="s">
        <v>1396</v>
      </c>
      <c r="H99" s="3" t="s">
        <v>1397</v>
      </c>
      <c r="I99" s="3" t="s">
        <v>1398</v>
      </c>
      <c r="J99" s="3" t="s">
        <v>53</v>
      </c>
      <c r="K99" s="3" t="s">
        <v>54</v>
      </c>
      <c r="L99" s="3" t="s">
        <v>1399</v>
      </c>
      <c r="M99" s="3" t="s">
        <v>1400</v>
      </c>
      <c r="N99" s="3" t="s">
        <v>1401</v>
      </c>
      <c r="O99" s="3" t="s">
        <v>12</v>
      </c>
      <c r="P99" s="42" t="s">
        <v>1384</v>
      </c>
      <c r="Q99" s="3" t="s">
        <v>1385</v>
      </c>
      <c r="R99" s="3" t="s">
        <v>1402</v>
      </c>
      <c r="S99" s="42">
        <v>2</v>
      </c>
      <c r="T99" s="42" t="s">
        <v>87</v>
      </c>
      <c r="U99" s="42">
        <v>12</v>
      </c>
      <c r="V99" s="42">
        <v>15</v>
      </c>
      <c r="W99" s="3" t="s">
        <v>1403</v>
      </c>
      <c r="X99" s="42" t="s">
        <v>225</v>
      </c>
      <c r="Y99" s="3" t="s">
        <v>1404</v>
      </c>
      <c r="Z99" s="3" t="s">
        <v>65</v>
      </c>
      <c r="AA99" s="3" t="s">
        <v>1389</v>
      </c>
      <c r="AB99" s="3" t="s">
        <v>1390</v>
      </c>
      <c r="AC99" s="3" t="s">
        <v>68</v>
      </c>
      <c r="AD99" s="3" t="s">
        <v>1405</v>
      </c>
      <c r="AE99" s="3" t="s">
        <v>3807</v>
      </c>
      <c r="AF99" s="3" t="s">
        <v>70</v>
      </c>
      <c r="AG99" s="3" t="s">
        <v>71</v>
      </c>
      <c r="AH99" s="3" t="s">
        <v>1406</v>
      </c>
      <c r="AI99" s="3" t="s">
        <v>1407</v>
      </c>
      <c r="AJ99" s="3" t="s">
        <v>74</v>
      </c>
      <c r="AK99" s="3" t="s">
        <v>75</v>
      </c>
      <c r="AL99" s="3" t="s">
        <v>76</v>
      </c>
      <c r="AN99" s="46">
        <v>1</v>
      </c>
    </row>
    <row r="100" spans="2:40" ht="45" x14ac:dyDescent="0.25">
      <c r="B100" s="45">
        <v>93</v>
      </c>
      <c r="C100" s="3" t="s">
        <v>12</v>
      </c>
      <c r="D100" s="3" t="s">
        <v>1408</v>
      </c>
      <c r="E100" s="3" t="s">
        <v>78</v>
      </c>
      <c r="F100" s="3" t="s">
        <v>1409</v>
      </c>
      <c r="G100" s="3" t="s">
        <v>1410</v>
      </c>
      <c r="H100" s="3" t="s">
        <v>1411</v>
      </c>
      <c r="I100" s="3" t="s">
        <v>1412</v>
      </c>
      <c r="J100" s="3" t="s">
        <v>53</v>
      </c>
      <c r="K100" s="3" t="s">
        <v>54</v>
      </c>
      <c r="L100" s="3" t="s">
        <v>1413</v>
      </c>
      <c r="M100" s="3" t="s">
        <v>1414</v>
      </c>
      <c r="N100" s="3" t="s">
        <v>1415</v>
      </c>
      <c r="O100" s="3" t="s">
        <v>12</v>
      </c>
      <c r="P100" s="42" t="s">
        <v>1384</v>
      </c>
      <c r="Q100" s="3" t="s">
        <v>1385</v>
      </c>
      <c r="R100" s="3" t="s">
        <v>1416</v>
      </c>
      <c r="S100" s="42">
        <v>2</v>
      </c>
      <c r="T100" s="42" t="s">
        <v>87</v>
      </c>
      <c r="U100" s="42">
        <v>12</v>
      </c>
      <c r="V100" s="42">
        <v>15</v>
      </c>
      <c r="W100" s="3" t="s">
        <v>1417</v>
      </c>
      <c r="X100" s="42" t="s">
        <v>225</v>
      </c>
      <c r="Y100" s="3" t="s">
        <v>1418</v>
      </c>
      <c r="Z100" s="3" t="s">
        <v>65</v>
      </c>
      <c r="AA100" s="3" t="s">
        <v>1389</v>
      </c>
      <c r="AB100" s="3" t="s">
        <v>1390</v>
      </c>
      <c r="AC100" s="3" t="s">
        <v>68</v>
      </c>
      <c r="AD100" s="3" t="s">
        <v>1419</v>
      </c>
      <c r="AE100" s="3" t="s">
        <v>3808</v>
      </c>
      <c r="AF100" s="3" t="s">
        <v>70</v>
      </c>
      <c r="AG100" s="3" t="s">
        <v>71</v>
      </c>
      <c r="AH100" s="3" t="s">
        <v>1420</v>
      </c>
      <c r="AI100" s="3" t="s">
        <v>1421</v>
      </c>
      <c r="AJ100" s="3" t="s">
        <v>74</v>
      </c>
      <c r="AK100" s="3" t="s">
        <v>75</v>
      </c>
      <c r="AL100" s="3" t="s">
        <v>76</v>
      </c>
      <c r="AN100" s="46">
        <v>1</v>
      </c>
    </row>
    <row r="101" spans="2:40" ht="45" x14ac:dyDescent="0.25">
      <c r="B101" s="45">
        <v>94</v>
      </c>
      <c r="C101" s="3" t="s">
        <v>12</v>
      </c>
      <c r="D101" s="3" t="s">
        <v>1422</v>
      </c>
      <c r="E101" s="3" t="s">
        <v>78</v>
      </c>
      <c r="F101" s="3" t="s">
        <v>1423</v>
      </c>
      <c r="G101" s="3" t="s">
        <v>1424</v>
      </c>
      <c r="H101" s="3" t="s">
        <v>1425</v>
      </c>
      <c r="I101" s="3" t="s">
        <v>1426</v>
      </c>
      <c r="J101" s="3" t="s">
        <v>53</v>
      </c>
      <c r="K101" s="3" t="s">
        <v>54</v>
      </c>
      <c r="L101" s="3" t="s">
        <v>1427</v>
      </c>
      <c r="M101" s="3" t="s">
        <v>1428</v>
      </c>
      <c r="N101" s="3" t="s">
        <v>1429</v>
      </c>
      <c r="O101" s="3" t="s">
        <v>12</v>
      </c>
      <c r="P101" s="42" t="s">
        <v>1384</v>
      </c>
      <c r="Q101" s="3" t="s">
        <v>1385</v>
      </c>
      <c r="R101" s="3" t="s">
        <v>1430</v>
      </c>
      <c r="S101" s="42">
        <v>2</v>
      </c>
      <c r="T101" s="42" t="s">
        <v>87</v>
      </c>
      <c r="U101" s="42">
        <v>12</v>
      </c>
      <c r="V101" s="42">
        <v>15</v>
      </c>
      <c r="W101" s="3" t="s">
        <v>1431</v>
      </c>
      <c r="X101" s="42" t="s">
        <v>225</v>
      </c>
      <c r="Y101" s="3" t="s">
        <v>1432</v>
      </c>
      <c r="Z101" s="3" t="s">
        <v>65</v>
      </c>
      <c r="AA101" s="3" t="s">
        <v>1389</v>
      </c>
      <c r="AB101" s="3" t="s">
        <v>1390</v>
      </c>
      <c r="AC101" s="3" t="s">
        <v>68</v>
      </c>
      <c r="AD101" s="3" t="s">
        <v>1433</v>
      </c>
      <c r="AE101" s="3" t="s">
        <v>3809</v>
      </c>
      <c r="AF101" s="3" t="s">
        <v>70</v>
      </c>
      <c r="AG101" s="3" t="s">
        <v>71</v>
      </c>
      <c r="AH101" s="3" t="s">
        <v>1434</v>
      </c>
      <c r="AI101" s="3" t="s">
        <v>1435</v>
      </c>
      <c r="AJ101" s="3" t="s">
        <v>74</v>
      </c>
      <c r="AK101" s="3" t="s">
        <v>75</v>
      </c>
      <c r="AL101" s="3" t="s">
        <v>76</v>
      </c>
      <c r="AN101" s="46">
        <v>1</v>
      </c>
    </row>
    <row r="102" spans="2:40" ht="45" x14ac:dyDescent="0.25">
      <c r="B102" s="45">
        <v>95</v>
      </c>
      <c r="C102" s="3" t="s">
        <v>12</v>
      </c>
      <c r="D102" s="3" t="s">
        <v>1436</v>
      </c>
      <c r="E102" s="3" t="s">
        <v>108</v>
      </c>
      <c r="F102" s="3" t="s">
        <v>1437</v>
      </c>
      <c r="G102" s="3" t="s">
        <v>1438</v>
      </c>
      <c r="H102" s="3" t="s">
        <v>1439</v>
      </c>
      <c r="I102" s="3" t="s">
        <v>1440</v>
      </c>
      <c r="J102" s="3" t="s">
        <v>53</v>
      </c>
      <c r="K102" s="3" t="s">
        <v>54</v>
      </c>
      <c r="L102" s="3" t="s">
        <v>1441</v>
      </c>
      <c r="M102" s="3" t="s">
        <v>1442</v>
      </c>
      <c r="N102" s="3" t="s">
        <v>1443</v>
      </c>
      <c r="O102" s="3" t="s">
        <v>12</v>
      </c>
      <c r="P102" s="42" t="s">
        <v>1384</v>
      </c>
      <c r="Q102" s="3" t="s">
        <v>1385</v>
      </c>
      <c r="R102" s="3" t="s">
        <v>1444</v>
      </c>
      <c r="S102" s="42">
        <v>3</v>
      </c>
      <c r="T102" s="42" t="s">
        <v>117</v>
      </c>
      <c r="U102" s="42">
        <v>13</v>
      </c>
      <c r="V102" s="42">
        <v>17</v>
      </c>
      <c r="W102" s="3" t="s">
        <v>1445</v>
      </c>
      <c r="X102" s="42" t="s">
        <v>225</v>
      </c>
      <c r="Y102" s="3" t="s">
        <v>1446</v>
      </c>
      <c r="Z102" s="3" t="s">
        <v>65</v>
      </c>
      <c r="AA102" s="3" t="s">
        <v>1389</v>
      </c>
      <c r="AB102" s="3" t="s">
        <v>1390</v>
      </c>
      <c r="AC102" s="3" t="s">
        <v>68</v>
      </c>
      <c r="AD102" s="3" t="s">
        <v>1447</v>
      </c>
      <c r="AE102" s="3" t="s">
        <v>3810</v>
      </c>
      <c r="AF102" s="3" t="s">
        <v>70</v>
      </c>
      <c r="AG102" s="3" t="s">
        <v>71</v>
      </c>
      <c r="AH102" s="3" t="s">
        <v>1448</v>
      </c>
      <c r="AI102" s="3" t="s">
        <v>1449</v>
      </c>
      <c r="AJ102" s="3" t="s">
        <v>74</v>
      </c>
      <c r="AK102" s="3" t="s">
        <v>75</v>
      </c>
      <c r="AL102" s="3" t="s">
        <v>76</v>
      </c>
      <c r="AN102" s="46">
        <v>1</v>
      </c>
    </row>
    <row r="103" spans="2:40" ht="45" x14ac:dyDescent="0.25">
      <c r="B103" s="45">
        <v>96</v>
      </c>
      <c r="C103" s="3" t="s">
        <v>12</v>
      </c>
      <c r="D103" s="3" t="s">
        <v>1450</v>
      </c>
      <c r="E103" s="3" t="s">
        <v>168</v>
      </c>
      <c r="F103" s="3" t="s">
        <v>1451</v>
      </c>
      <c r="G103" s="3" t="s">
        <v>1452</v>
      </c>
      <c r="H103" s="3" t="s">
        <v>1453</v>
      </c>
      <c r="I103" s="3" t="s">
        <v>1454</v>
      </c>
      <c r="J103" s="3" t="s">
        <v>53</v>
      </c>
      <c r="K103" s="3" t="s">
        <v>54</v>
      </c>
      <c r="L103" s="3" t="s">
        <v>1455</v>
      </c>
      <c r="M103" s="3" t="s">
        <v>1456</v>
      </c>
      <c r="N103" s="3" t="s">
        <v>1457</v>
      </c>
      <c r="O103" s="3" t="s">
        <v>12</v>
      </c>
      <c r="P103" s="42" t="s">
        <v>1384</v>
      </c>
      <c r="Q103" s="3" t="s">
        <v>1385</v>
      </c>
      <c r="R103" s="3" t="s">
        <v>1458</v>
      </c>
      <c r="S103" s="42">
        <v>3</v>
      </c>
      <c r="T103" s="42" t="s">
        <v>117</v>
      </c>
      <c r="U103" s="42">
        <v>14</v>
      </c>
      <c r="V103" s="42">
        <v>17</v>
      </c>
      <c r="W103" s="3" t="s">
        <v>1459</v>
      </c>
      <c r="X103" s="42" t="s">
        <v>1460</v>
      </c>
      <c r="Y103" s="3" t="s">
        <v>1461</v>
      </c>
      <c r="Z103" s="3" t="s">
        <v>65</v>
      </c>
      <c r="AA103" s="3" t="s">
        <v>1389</v>
      </c>
      <c r="AB103" s="3" t="s">
        <v>1390</v>
      </c>
      <c r="AC103" s="3" t="s">
        <v>68</v>
      </c>
      <c r="AD103" s="3" t="s">
        <v>1462</v>
      </c>
      <c r="AE103" s="3" t="s">
        <v>3811</v>
      </c>
      <c r="AF103" s="3" t="s">
        <v>70</v>
      </c>
      <c r="AG103" s="3" t="s">
        <v>71</v>
      </c>
      <c r="AH103" s="3" t="s">
        <v>1463</v>
      </c>
      <c r="AI103" s="3" t="s">
        <v>1464</v>
      </c>
      <c r="AJ103" s="3" t="s">
        <v>74</v>
      </c>
      <c r="AK103" s="3" t="s">
        <v>75</v>
      </c>
      <c r="AL103" s="3" t="s">
        <v>76</v>
      </c>
      <c r="AN103" s="46">
        <v>1</v>
      </c>
    </row>
    <row r="104" spans="2:40" ht="45" x14ac:dyDescent="0.25">
      <c r="B104" s="45">
        <v>97</v>
      </c>
      <c r="C104" s="3" t="s">
        <v>12</v>
      </c>
      <c r="D104" s="3" t="s">
        <v>1465</v>
      </c>
      <c r="E104" s="3" t="s">
        <v>168</v>
      </c>
      <c r="F104" s="3" t="s">
        <v>1466</v>
      </c>
      <c r="G104" s="3" t="s">
        <v>1467</v>
      </c>
      <c r="H104" s="3" t="s">
        <v>1468</v>
      </c>
      <c r="I104" s="3" t="s">
        <v>1469</v>
      </c>
      <c r="J104" s="3" t="s">
        <v>53</v>
      </c>
      <c r="K104" s="3" t="s">
        <v>54</v>
      </c>
      <c r="L104" s="3" t="s">
        <v>1470</v>
      </c>
      <c r="M104" s="3" t="s">
        <v>1471</v>
      </c>
      <c r="N104" s="3" t="s">
        <v>1472</v>
      </c>
      <c r="O104" s="3" t="s">
        <v>12</v>
      </c>
      <c r="P104" s="42" t="s">
        <v>1384</v>
      </c>
      <c r="Q104" s="3" t="s">
        <v>1385</v>
      </c>
      <c r="R104" s="3" t="s">
        <v>1473</v>
      </c>
      <c r="S104" s="42">
        <v>3</v>
      </c>
      <c r="T104" s="42" t="s">
        <v>117</v>
      </c>
      <c r="U104" s="42">
        <v>14</v>
      </c>
      <c r="V104" s="42">
        <v>17</v>
      </c>
      <c r="W104" s="3" t="s">
        <v>1474</v>
      </c>
      <c r="X104" s="42" t="s">
        <v>1460</v>
      </c>
      <c r="Y104" s="3" t="s">
        <v>1475</v>
      </c>
      <c r="Z104" s="3" t="s">
        <v>65</v>
      </c>
      <c r="AA104" s="3" t="s">
        <v>1389</v>
      </c>
      <c r="AB104" s="3" t="s">
        <v>1390</v>
      </c>
      <c r="AC104" s="3" t="s">
        <v>68</v>
      </c>
      <c r="AD104" s="3" t="s">
        <v>1476</v>
      </c>
      <c r="AE104" s="3" t="s">
        <v>3812</v>
      </c>
      <c r="AF104" s="3" t="s">
        <v>70</v>
      </c>
      <c r="AG104" s="3" t="s">
        <v>71</v>
      </c>
      <c r="AH104" s="3" t="s">
        <v>1477</v>
      </c>
      <c r="AI104" s="3" t="s">
        <v>1478</v>
      </c>
      <c r="AJ104" s="3" t="s">
        <v>74</v>
      </c>
      <c r="AK104" s="3" t="s">
        <v>75</v>
      </c>
      <c r="AL104" s="3" t="s">
        <v>76</v>
      </c>
      <c r="AN104" s="46">
        <v>1</v>
      </c>
    </row>
    <row r="105" spans="2:40" ht="45" x14ac:dyDescent="0.25">
      <c r="B105" s="45">
        <v>98</v>
      </c>
      <c r="C105" s="3" t="s">
        <v>12</v>
      </c>
      <c r="D105" s="3" t="s">
        <v>1479</v>
      </c>
      <c r="E105" s="3" t="s">
        <v>78</v>
      </c>
      <c r="F105" s="3" t="s">
        <v>1480</v>
      </c>
      <c r="G105" s="3" t="s">
        <v>1481</v>
      </c>
      <c r="H105" s="3" t="s">
        <v>1482</v>
      </c>
      <c r="I105" s="3" t="s">
        <v>1483</v>
      </c>
      <c r="J105" s="3" t="s">
        <v>53</v>
      </c>
      <c r="K105" s="3" t="s">
        <v>54</v>
      </c>
      <c r="L105" s="3" t="s">
        <v>1484</v>
      </c>
      <c r="M105" s="3" t="s">
        <v>1485</v>
      </c>
      <c r="N105" s="3" t="s">
        <v>1486</v>
      </c>
      <c r="O105" s="3" t="s">
        <v>12</v>
      </c>
      <c r="P105" s="42" t="s">
        <v>1384</v>
      </c>
      <c r="Q105" s="3" t="s">
        <v>1385</v>
      </c>
      <c r="R105" s="3" t="s">
        <v>1487</v>
      </c>
      <c r="S105" s="42">
        <v>2</v>
      </c>
      <c r="T105" s="42" t="s">
        <v>87</v>
      </c>
      <c r="U105" s="42">
        <v>12</v>
      </c>
      <c r="V105" s="42">
        <v>15</v>
      </c>
      <c r="W105" s="3" t="s">
        <v>1488</v>
      </c>
      <c r="X105" s="42" t="s">
        <v>148</v>
      </c>
      <c r="Y105" s="3" t="s">
        <v>1489</v>
      </c>
      <c r="Z105" s="3" t="s">
        <v>65</v>
      </c>
      <c r="AA105" s="3" t="s">
        <v>1389</v>
      </c>
      <c r="AB105" s="3" t="s">
        <v>1390</v>
      </c>
      <c r="AC105" s="3" t="s">
        <v>68</v>
      </c>
      <c r="AD105" s="3" t="s">
        <v>1490</v>
      </c>
      <c r="AE105" s="3" t="s">
        <v>3813</v>
      </c>
      <c r="AF105" s="3" t="s">
        <v>70</v>
      </c>
      <c r="AG105" s="3" t="s">
        <v>71</v>
      </c>
      <c r="AH105" s="3" t="s">
        <v>1491</v>
      </c>
      <c r="AI105" s="3" t="s">
        <v>1492</v>
      </c>
      <c r="AJ105" s="3" t="s">
        <v>74</v>
      </c>
      <c r="AK105" s="3" t="s">
        <v>75</v>
      </c>
      <c r="AL105" s="3" t="s">
        <v>76</v>
      </c>
      <c r="AN105" s="46">
        <v>1</v>
      </c>
    </row>
    <row r="106" spans="2:40" ht="45" x14ac:dyDescent="0.25">
      <c r="B106" s="45">
        <v>99</v>
      </c>
      <c r="C106" s="3" t="s">
        <v>12</v>
      </c>
      <c r="D106" s="3" t="s">
        <v>1493</v>
      </c>
      <c r="E106" s="3" t="s">
        <v>78</v>
      </c>
      <c r="F106" s="3" t="s">
        <v>1494</v>
      </c>
      <c r="G106" s="3" t="s">
        <v>1495</v>
      </c>
      <c r="H106" s="3" t="s">
        <v>1496</v>
      </c>
      <c r="I106" s="3" t="s">
        <v>1497</v>
      </c>
      <c r="J106" s="3" t="s">
        <v>53</v>
      </c>
      <c r="K106" s="3" t="s">
        <v>54</v>
      </c>
      <c r="L106" s="3" t="s">
        <v>1498</v>
      </c>
      <c r="M106" s="3" t="s">
        <v>1499</v>
      </c>
      <c r="N106" s="3" t="s">
        <v>1500</v>
      </c>
      <c r="O106" s="3" t="s">
        <v>12</v>
      </c>
      <c r="P106" s="42" t="s">
        <v>1384</v>
      </c>
      <c r="Q106" s="3" t="s">
        <v>1385</v>
      </c>
      <c r="R106" s="3" t="s">
        <v>1501</v>
      </c>
      <c r="S106" s="42">
        <v>2</v>
      </c>
      <c r="T106" s="42" t="s">
        <v>87</v>
      </c>
      <c r="U106" s="42">
        <v>12</v>
      </c>
      <c r="V106" s="42">
        <v>15</v>
      </c>
      <c r="W106" s="3" t="s">
        <v>1502</v>
      </c>
      <c r="X106" s="42" t="s">
        <v>148</v>
      </c>
      <c r="Y106" s="3" t="s">
        <v>1503</v>
      </c>
      <c r="Z106" s="3" t="s">
        <v>65</v>
      </c>
      <c r="AA106" s="3" t="s">
        <v>1389</v>
      </c>
      <c r="AB106" s="3" t="s">
        <v>1390</v>
      </c>
      <c r="AC106" s="3" t="s">
        <v>68</v>
      </c>
      <c r="AD106" s="3" t="s">
        <v>1504</v>
      </c>
      <c r="AE106" s="3" t="s">
        <v>3814</v>
      </c>
      <c r="AF106" s="3" t="s">
        <v>70</v>
      </c>
      <c r="AG106" s="3" t="s">
        <v>71</v>
      </c>
      <c r="AH106" s="3" t="s">
        <v>1505</v>
      </c>
      <c r="AI106" s="3" t="s">
        <v>1506</v>
      </c>
      <c r="AJ106" s="3" t="s">
        <v>74</v>
      </c>
      <c r="AK106" s="3" t="s">
        <v>75</v>
      </c>
      <c r="AL106" s="3" t="s">
        <v>76</v>
      </c>
      <c r="AN106" s="46">
        <v>1</v>
      </c>
    </row>
    <row r="107" spans="2:40" ht="45" x14ac:dyDescent="0.25">
      <c r="B107" s="45">
        <v>100</v>
      </c>
      <c r="C107" s="3" t="s">
        <v>12</v>
      </c>
      <c r="D107" s="3" t="s">
        <v>1507</v>
      </c>
      <c r="E107" s="3" t="s">
        <v>108</v>
      </c>
      <c r="F107" s="3" t="s">
        <v>1508</v>
      </c>
      <c r="G107" s="3" t="s">
        <v>1509</v>
      </c>
      <c r="H107" s="3" t="s">
        <v>1510</v>
      </c>
      <c r="I107" s="3" t="s">
        <v>1511</v>
      </c>
      <c r="J107" s="3" t="s">
        <v>53</v>
      </c>
      <c r="K107" s="3" t="s">
        <v>54</v>
      </c>
      <c r="L107" s="3" t="s">
        <v>1512</v>
      </c>
      <c r="M107" s="3" t="s">
        <v>1513</v>
      </c>
      <c r="N107" s="3" t="s">
        <v>1514</v>
      </c>
      <c r="O107" s="3" t="s">
        <v>12</v>
      </c>
      <c r="P107" s="42" t="s">
        <v>1384</v>
      </c>
      <c r="Q107" s="3" t="s">
        <v>1385</v>
      </c>
      <c r="R107" s="3" t="s">
        <v>1515</v>
      </c>
      <c r="S107" s="42">
        <v>3</v>
      </c>
      <c r="T107" s="42" t="s">
        <v>117</v>
      </c>
      <c r="U107" s="42">
        <v>13</v>
      </c>
      <c r="V107" s="42">
        <v>17</v>
      </c>
      <c r="W107" s="3" t="s">
        <v>1516</v>
      </c>
      <c r="X107" s="42" t="s">
        <v>1517</v>
      </c>
      <c r="Y107" s="3" t="s">
        <v>1518</v>
      </c>
      <c r="Z107" s="3" t="s">
        <v>65</v>
      </c>
      <c r="AA107" s="3" t="s">
        <v>1389</v>
      </c>
      <c r="AB107" s="3" t="s">
        <v>1390</v>
      </c>
      <c r="AC107" s="3" t="s">
        <v>68</v>
      </c>
      <c r="AD107" s="3" t="s">
        <v>1519</v>
      </c>
      <c r="AE107" s="3" t="s">
        <v>3815</v>
      </c>
      <c r="AF107" s="3" t="s">
        <v>70</v>
      </c>
      <c r="AG107" s="3" t="s">
        <v>71</v>
      </c>
      <c r="AH107" s="3" t="s">
        <v>1520</v>
      </c>
      <c r="AI107" s="3" t="s">
        <v>1521</v>
      </c>
      <c r="AJ107" s="3" t="s">
        <v>74</v>
      </c>
      <c r="AK107" s="3" t="s">
        <v>75</v>
      </c>
      <c r="AL107" s="3" t="s">
        <v>76</v>
      </c>
      <c r="AN107" s="46">
        <v>1</v>
      </c>
    </row>
    <row r="108" spans="2:40" ht="45" x14ac:dyDescent="0.25">
      <c r="B108" s="45">
        <v>101</v>
      </c>
      <c r="C108" s="3" t="s">
        <v>12</v>
      </c>
      <c r="D108" s="3" t="s">
        <v>1522</v>
      </c>
      <c r="E108" s="3" t="s">
        <v>78</v>
      </c>
      <c r="F108" s="3" t="s">
        <v>1523</v>
      </c>
      <c r="G108" s="3" t="s">
        <v>1524</v>
      </c>
      <c r="H108" s="3" t="s">
        <v>1525</v>
      </c>
      <c r="I108" s="3" t="s">
        <v>1526</v>
      </c>
      <c r="J108" s="3" t="s">
        <v>53</v>
      </c>
      <c r="K108" s="3" t="s">
        <v>54</v>
      </c>
      <c r="L108" s="3" t="s">
        <v>1527</v>
      </c>
      <c r="M108" s="3" t="s">
        <v>1528</v>
      </c>
      <c r="N108" s="3" t="s">
        <v>1529</v>
      </c>
      <c r="O108" s="3" t="s">
        <v>12</v>
      </c>
      <c r="P108" s="42" t="s">
        <v>1384</v>
      </c>
      <c r="Q108" s="3" t="s">
        <v>1385</v>
      </c>
      <c r="R108" s="3" t="s">
        <v>1530</v>
      </c>
      <c r="S108" s="42">
        <v>2</v>
      </c>
      <c r="T108" s="42" t="s">
        <v>87</v>
      </c>
      <c r="U108" s="42">
        <v>12</v>
      </c>
      <c r="V108" s="42">
        <v>15</v>
      </c>
      <c r="W108" s="3" t="s">
        <v>1531</v>
      </c>
      <c r="X108" s="42" t="s">
        <v>14</v>
      </c>
      <c r="Y108" s="3" t="s">
        <v>1532</v>
      </c>
      <c r="Z108" s="3" t="s">
        <v>65</v>
      </c>
      <c r="AA108" s="3" t="s">
        <v>1389</v>
      </c>
      <c r="AB108" s="3" t="s">
        <v>1390</v>
      </c>
      <c r="AC108" s="3" t="s">
        <v>68</v>
      </c>
      <c r="AD108" s="3" t="s">
        <v>1533</v>
      </c>
      <c r="AE108" s="3" t="s">
        <v>3816</v>
      </c>
      <c r="AF108" s="3" t="s">
        <v>70</v>
      </c>
      <c r="AG108" s="3" t="s">
        <v>71</v>
      </c>
      <c r="AH108" s="3" t="s">
        <v>1534</v>
      </c>
      <c r="AI108" s="3" t="s">
        <v>1535</v>
      </c>
      <c r="AJ108" s="3" t="s">
        <v>74</v>
      </c>
      <c r="AK108" s="3" t="s">
        <v>75</v>
      </c>
      <c r="AL108" s="3" t="s">
        <v>76</v>
      </c>
      <c r="AN108" s="46">
        <v>1</v>
      </c>
    </row>
    <row r="109" spans="2:40" ht="45" x14ac:dyDescent="0.25">
      <c r="B109" s="45">
        <v>102</v>
      </c>
      <c r="C109" s="3" t="s">
        <v>12</v>
      </c>
      <c r="D109" s="3" t="s">
        <v>1536</v>
      </c>
      <c r="E109" s="3" t="s">
        <v>199</v>
      </c>
      <c r="F109" s="3" t="s">
        <v>1537</v>
      </c>
      <c r="G109" s="3" t="s">
        <v>1538</v>
      </c>
      <c r="H109" s="3" t="s">
        <v>1539</v>
      </c>
      <c r="I109" s="3" t="s">
        <v>1540</v>
      </c>
      <c r="J109" s="3" t="s">
        <v>53</v>
      </c>
      <c r="K109" s="3" t="s">
        <v>54</v>
      </c>
      <c r="L109" s="3" t="s">
        <v>1541</v>
      </c>
      <c r="M109" s="3" t="s">
        <v>1542</v>
      </c>
      <c r="N109" s="3" t="s">
        <v>1543</v>
      </c>
      <c r="O109" s="3" t="s">
        <v>12</v>
      </c>
      <c r="P109" s="42" t="s">
        <v>1384</v>
      </c>
      <c r="Q109" s="3" t="s">
        <v>1385</v>
      </c>
      <c r="R109" s="3" t="s">
        <v>1544</v>
      </c>
      <c r="S109" s="42">
        <v>4</v>
      </c>
      <c r="T109" s="42" t="s">
        <v>208</v>
      </c>
      <c r="U109" s="42">
        <v>15</v>
      </c>
      <c r="V109" s="42">
        <v>18</v>
      </c>
      <c r="W109" s="3" t="s">
        <v>1545</v>
      </c>
      <c r="X109" s="42" t="s">
        <v>14</v>
      </c>
      <c r="Y109" s="3" t="s">
        <v>1546</v>
      </c>
      <c r="Z109" s="3" t="s">
        <v>65</v>
      </c>
      <c r="AA109" s="3" t="s">
        <v>1389</v>
      </c>
      <c r="AB109" s="3" t="s">
        <v>1390</v>
      </c>
      <c r="AC109" s="3" t="s">
        <v>68</v>
      </c>
      <c r="AD109" s="3" t="s">
        <v>1547</v>
      </c>
      <c r="AE109" s="3" t="s">
        <v>3817</v>
      </c>
      <c r="AF109" s="3" t="s">
        <v>70</v>
      </c>
      <c r="AG109" s="3" t="s">
        <v>71</v>
      </c>
      <c r="AH109" s="3" t="s">
        <v>1548</v>
      </c>
      <c r="AI109" s="3" t="s">
        <v>1549</v>
      </c>
      <c r="AJ109" s="3" t="s">
        <v>74</v>
      </c>
      <c r="AK109" s="3" t="s">
        <v>75</v>
      </c>
      <c r="AL109" s="3" t="s">
        <v>76</v>
      </c>
      <c r="AN109" s="46">
        <v>1</v>
      </c>
    </row>
    <row r="110" spans="2:40" ht="45" x14ac:dyDescent="0.25">
      <c r="B110" s="45">
        <v>103</v>
      </c>
      <c r="C110" s="3" t="s">
        <v>12</v>
      </c>
      <c r="D110" s="3" t="s">
        <v>1550</v>
      </c>
      <c r="E110" s="3" t="s">
        <v>168</v>
      </c>
      <c r="F110" s="3" t="s">
        <v>1551</v>
      </c>
      <c r="G110" s="3" t="s">
        <v>1552</v>
      </c>
      <c r="H110" s="3" t="s">
        <v>1553</v>
      </c>
      <c r="I110" s="3" t="s">
        <v>1554</v>
      </c>
      <c r="J110" s="3" t="s">
        <v>53</v>
      </c>
      <c r="K110" s="3" t="s">
        <v>54</v>
      </c>
      <c r="L110" s="3" t="s">
        <v>1555</v>
      </c>
      <c r="M110" s="3" t="s">
        <v>1556</v>
      </c>
      <c r="N110" s="3" t="s">
        <v>1557</v>
      </c>
      <c r="O110" s="3" t="s">
        <v>12</v>
      </c>
      <c r="P110" s="42" t="s">
        <v>1384</v>
      </c>
      <c r="Q110" s="3" t="s">
        <v>1385</v>
      </c>
      <c r="R110" s="3" t="s">
        <v>1558</v>
      </c>
      <c r="S110" s="42">
        <v>3</v>
      </c>
      <c r="T110" s="42" t="s">
        <v>117</v>
      </c>
      <c r="U110" s="42">
        <v>14</v>
      </c>
      <c r="V110" s="42">
        <v>17</v>
      </c>
      <c r="W110" s="3" t="s">
        <v>1559</v>
      </c>
      <c r="X110" s="42" t="s">
        <v>14</v>
      </c>
      <c r="Y110" s="3" t="s">
        <v>1560</v>
      </c>
      <c r="Z110" s="3" t="s">
        <v>65</v>
      </c>
      <c r="AA110" s="3" t="s">
        <v>1389</v>
      </c>
      <c r="AB110" s="3" t="s">
        <v>1390</v>
      </c>
      <c r="AC110" s="3" t="s">
        <v>68</v>
      </c>
      <c r="AD110" s="3" t="s">
        <v>1561</v>
      </c>
      <c r="AE110" s="3" t="s">
        <v>3818</v>
      </c>
      <c r="AF110" s="3" t="s">
        <v>70</v>
      </c>
      <c r="AG110" s="3" t="s">
        <v>71</v>
      </c>
      <c r="AH110" s="3" t="s">
        <v>1562</v>
      </c>
      <c r="AI110" s="3" t="s">
        <v>1563</v>
      </c>
      <c r="AJ110" s="3" t="s">
        <v>74</v>
      </c>
      <c r="AK110" s="3" t="s">
        <v>75</v>
      </c>
      <c r="AL110" s="3" t="s">
        <v>76</v>
      </c>
      <c r="AN110" s="46">
        <v>1</v>
      </c>
    </row>
    <row r="111" spans="2:40" ht="45" x14ac:dyDescent="0.25">
      <c r="B111" s="45">
        <v>104</v>
      </c>
      <c r="C111" s="3" t="s">
        <v>12</v>
      </c>
      <c r="D111" s="3" t="s">
        <v>1564</v>
      </c>
      <c r="E111" s="3" t="s">
        <v>78</v>
      </c>
      <c r="F111" s="3" t="s">
        <v>1565</v>
      </c>
      <c r="G111" s="3" t="s">
        <v>1566</v>
      </c>
      <c r="H111" s="3" t="s">
        <v>1567</v>
      </c>
      <c r="I111" s="3" t="s">
        <v>1568</v>
      </c>
      <c r="J111" s="3" t="s">
        <v>53</v>
      </c>
      <c r="K111" s="3" t="s">
        <v>54</v>
      </c>
      <c r="L111" s="3" t="s">
        <v>1569</v>
      </c>
      <c r="M111" s="3" t="s">
        <v>1570</v>
      </c>
      <c r="N111" s="3" t="s">
        <v>1571</v>
      </c>
      <c r="O111" s="3" t="s">
        <v>12</v>
      </c>
      <c r="P111" s="42" t="s">
        <v>1384</v>
      </c>
      <c r="Q111" s="3" t="s">
        <v>1385</v>
      </c>
      <c r="R111" s="3" t="s">
        <v>1572</v>
      </c>
      <c r="S111" s="42">
        <v>2</v>
      </c>
      <c r="T111" s="42" t="s">
        <v>87</v>
      </c>
      <c r="U111" s="42">
        <v>12</v>
      </c>
      <c r="V111" s="42">
        <v>15</v>
      </c>
      <c r="W111" s="3" t="s">
        <v>1573</v>
      </c>
      <c r="X111" s="42" t="s">
        <v>148</v>
      </c>
      <c r="Y111" s="3" t="s">
        <v>1574</v>
      </c>
      <c r="Z111" s="3" t="s">
        <v>65</v>
      </c>
      <c r="AA111" s="3" t="s">
        <v>1389</v>
      </c>
      <c r="AB111" s="3" t="s">
        <v>1390</v>
      </c>
      <c r="AC111" s="3" t="s">
        <v>68</v>
      </c>
      <c r="AD111" s="3" t="s">
        <v>1575</v>
      </c>
      <c r="AE111" s="3" t="s">
        <v>3819</v>
      </c>
      <c r="AF111" s="3" t="s">
        <v>70</v>
      </c>
      <c r="AG111" s="3" t="s">
        <v>71</v>
      </c>
      <c r="AH111" s="3" t="s">
        <v>1576</v>
      </c>
      <c r="AI111" s="3" t="s">
        <v>1577</v>
      </c>
      <c r="AJ111" s="3" t="s">
        <v>74</v>
      </c>
      <c r="AK111" s="3" t="s">
        <v>75</v>
      </c>
      <c r="AL111" s="3" t="s">
        <v>76</v>
      </c>
      <c r="AN111" s="46">
        <v>1</v>
      </c>
    </row>
    <row r="112" spans="2:40" ht="45" x14ac:dyDescent="0.25">
      <c r="B112" s="45">
        <v>105</v>
      </c>
      <c r="C112" s="3" t="s">
        <v>12</v>
      </c>
      <c r="D112" s="3" t="s">
        <v>1578</v>
      </c>
      <c r="E112" s="3" t="s">
        <v>78</v>
      </c>
      <c r="F112" s="3" t="s">
        <v>1579</v>
      </c>
      <c r="G112" s="3" t="s">
        <v>1580</v>
      </c>
      <c r="H112" s="3" t="s">
        <v>1581</v>
      </c>
      <c r="I112" s="3" t="s">
        <v>1582</v>
      </c>
      <c r="J112" s="3" t="s">
        <v>53</v>
      </c>
      <c r="K112" s="3" t="s">
        <v>54</v>
      </c>
      <c r="L112" s="3" t="s">
        <v>1583</v>
      </c>
      <c r="M112" s="3" t="s">
        <v>1584</v>
      </c>
      <c r="N112" s="3" t="s">
        <v>1585</v>
      </c>
      <c r="O112" s="3" t="s">
        <v>12</v>
      </c>
      <c r="P112" s="42" t="s">
        <v>1384</v>
      </c>
      <c r="Q112" s="3" t="s">
        <v>1385</v>
      </c>
      <c r="R112" s="3" t="s">
        <v>1586</v>
      </c>
      <c r="S112" s="42">
        <v>2</v>
      </c>
      <c r="T112" s="42" t="s">
        <v>87</v>
      </c>
      <c r="U112" s="42">
        <v>12</v>
      </c>
      <c r="V112" s="42">
        <v>15</v>
      </c>
      <c r="W112" s="3" t="s">
        <v>1587</v>
      </c>
      <c r="X112" s="42" t="s">
        <v>1588</v>
      </c>
      <c r="Y112" s="3" t="s">
        <v>1589</v>
      </c>
      <c r="Z112" s="3" t="s">
        <v>65</v>
      </c>
      <c r="AA112" s="3" t="s">
        <v>1389</v>
      </c>
      <c r="AB112" s="3" t="s">
        <v>1390</v>
      </c>
      <c r="AC112" s="3" t="s">
        <v>68</v>
      </c>
      <c r="AD112" s="3" t="s">
        <v>1590</v>
      </c>
      <c r="AE112" s="3" t="s">
        <v>3820</v>
      </c>
      <c r="AF112" s="3" t="s">
        <v>70</v>
      </c>
      <c r="AG112" s="3" t="s">
        <v>71</v>
      </c>
      <c r="AH112" s="3" t="s">
        <v>1591</v>
      </c>
      <c r="AI112" s="3" t="s">
        <v>1592</v>
      </c>
      <c r="AJ112" s="3" t="s">
        <v>74</v>
      </c>
      <c r="AK112" s="3" t="s">
        <v>75</v>
      </c>
      <c r="AL112" s="3" t="s">
        <v>76</v>
      </c>
      <c r="AN112" s="46">
        <v>1</v>
      </c>
    </row>
    <row r="113" spans="2:40" ht="45" x14ac:dyDescent="0.25">
      <c r="B113" s="45">
        <v>106</v>
      </c>
      <c r="C113" s="3" t="s">
        <v>12</v>
      </c>
      <c r="D113" s="3" t="s">
        <v>1593</v>
      </c>
      <c r="E113" s="3" t="s">
        <v>108</v>
      </c>
      <c r="F113" s="3" t="s">
        <v>1594</v>
      </c>
      <c r="G113" s="3" t="s">
        <v>1595</v>
      </c>
      <c r="H113" s="3" t="s">
        <v>1596</v>
      </c>
      <c r="I113" s="3" t="s">
        <v>1597</v>
      </c>
      <c r="J113" s="3" t="s">
        <v>53</v>
      </c>
      <c r="K113" s="3" t="s">
        <v>54</v>
      </c>
      <c r="L113" s="3" t="s">
        <v>1598</v>
      </c>
      <c r="M113" s="3" t="s">
        <v>1599</v>
      </c>
      <c r="N113" s="3" t="s">
        <v>1600</v>
      </c>
      <c r="O113" s="3" t="s">
        <v>12</v>
      </c>
      <c r="P113" s="42" t="s">
        <v>1384</v>
      </c>
      <c r="Q113" s="3" t="s">
        <v>1385</v>
      </c>
      <c r="R113" s="3" t="s">
        <v>1601</v>
      </c>
      <c r="S113" s="42">
        <v>3</v>
      </c>
      <c r="T113" s="42" t="s">
        <v>117</v>
      </c>
      <c r="U113" s="42">
        <v>13</v>
      </c>
      <c r="V113" s="42">
        <v>17</v>
      </c>
      <c r="W113" s="3" t="s">
        <v>1602</v>
      </c>
      <c r="X113" s="42" t="s">
        <v>442</v>
      </c>
      <c r="Y113" s="3" t="s">
        <v>1603</v>
      </c>
      <c r="Z113" s="3" t="s">
        <v>65</v>
      </c>
      <c r="AA113" s="3" t="s">
        <v>1389</v>
      </c>
      <c r="AB113" s="3" t="s">
        <v>1390</v>
      </c>
      <c r="AC113" s="3" t="s">
        <v>68</v>
      </c>
      <c r="AD113" s="3" t="s">
        <v>1604</v>
      </c>
      <c r="AE113" s="3" t="s">
        <v>3821</v>
      </c>
      <c r="AF113" s="3" t="s">
        <v>70</v>
      </c>
      <c r="AG113" s="3" t="s">
        <v>71</v>
      </c>
      <c r="AH113" s="3" t="s">
        <v>1605</v>
      </c>
      <c r="AI113" s="3" t="s">
        <v>1606</v>
      </c>
      <c r="AJ113" s="3" t="s">
        <v>74</v>
      </c>
      <c r="AK113" s="3" t="s">
        <v>75</v>
      </c>
      <c r="AL113" s="3" t="s">
        <v>76</v>
      </c>
      <c r="AN113" s="46">
        <v>1</v>
      </c>
    </row>
    <row r="114" spans="2:40" ht="45" x14ac:dyDescent="0.25">
      <c r="B114" s="45">
        <v>107</v>
      </c>
      <c r="C114" s="3" t="s">
        <v>12</v>
      </c>
      <c r="D114" s="3" t="s">
        <v>1607</v>
      </c>
      <c r="E114" s="3" t="s">
        <v>78</v>
      </c>
      <c r="F114" s="3" t="s">
        <v>1608</v>
      </c>
      <c r="G114" s="3" t="s">
        <v>1609</v>
      </c>
      <c r="H114" s="3" t="s">
        <v>1610</v>
      </c>
      <c r="I114" s="3" t="s">
        <v>1611</v>
      </c>
      <c r="J114" s="3" t="s">
        <v>53</v>
      </c>
      <c r="K114" s="3" t="s">
        <v>54</v>
      </c>
      <c r="L114" s="3" t="s">
        <v>1612</v>
      </c>
      <c r="M114" s="3" t="s">
        <v>1613</v>
      </c>
      <c r="N114" s="3" t="s">
        <v>1614</v>
      </c>
      <c r="O114" s="3" t="s">
        <v>12</v>
      </c>
      <c r="P114" s="42" t="s">
        <v>1384</v>
      </c>
      <c r="Q114" s="3" t="s">
        <v>1385</v>
      </c>
      <c r="R114" s="3" t="s">
        <v>1615</v>
      </c>
      <c r="S114" s="42">
        <v>2</v>
      </c>
      <c r="T114" s="42" t="s">
        <v>87</v>
      </c>
      <c r="U114" s="42">
        <v>12</v>
      </c>
      <c r="V114" s="42">
        <v>15</v>
      </c>
      <c r="W114" s="3" t="s">
        <v>1616</v>
      </c>
      <c r="X114" s="42" t="s">
        <v>1074</v>
      </c>
      <c r="Y114" s="3" t="s">
        <v>1617</v>
      </c>
      <c r="Z114" s="3" t="s">
        <v>65</v>
      </c>
      <c r="AA114" s="3" t="s">
        <v>1389</v>
      </c>
      <c r="AB114" s="3" t="s">
        <v>1390</v>
      </c>
      <c r="AC114" s="3" t="s">
        <v>68</v>
      </c>
      <c r="AD114" s="3" t="s">
        <v>1618</v>
      </c>
      <c r="AE114" s="3" t="s">
        <v>3822</v>
      </c>
      <c r="AF114" s="3" t="s">
        <v>70</v>
      </c>
      <c r="AG114" s="3" t="s">
        <v>71</v>
      </c>
      <c r="AH114" s="3" t="s">
        <v>1619</v>
      </c>
      <c r="AI114" s="3" t="s">
        <v>1620</v>
      </c>
      <c r="AJ114" s="3" t="s">
        <v>74</v>
      </c>
      <c r="AK114" s="3" t="s">
        <v>75</v>
      </c>
      <c r="AL114" s="3" t="s">
        <v>76</v>
      </c>
      <c r="AN114" s="46">
        <v>1</v>
      </c>
    </row>
    <row r="115" spans="2:40" ht="45" x14ac:dyDescent="0.25">
      <c r="B115" s="45">
        <v>108</v>
      </c>
      <c r="C115" s="3" t="s">
        <v>12</v>
      </c>
      <c r="D115" s="3" t="s">
        <v>1621</v>
      </c>
      <c r="E115" s="3" t="s">
        <v>168</v>
      </c>
      <c r="F115" s="3" t="s">
        <v>1622</v>
      </c>
      <c r="G115" s="3" t="s">
        <v>1623</v>
      </c>
      <c r="H115" s="3" t="s">
        <v>1624</v>
      </c>
      <c r="I115" s="3" t="s">
        <v>1625</v>
      </c>
      <c r="J115" s="3" t="s">
        <v>53</v>
      </c>
      <c r="K115" s="3" t="s">
        <v>54</v>
      </c>
      <c r="L115" s="3" t="s">
        <v>1626</v>
      </c>
      <c r="M115" s="3" t="s">
        <v>1627</v>
      </c>
      <c r="N115" s="3" t="s">
        <v>1628</v>
      </c>
      <c r="O115" s="3" t="s">
        <v>12</v>
      </c>
      <c r="P115" s="42" t="s">
        <v>1384</v>
      </c>
      <c r="Q115" s="3" t="s">
        <v>1385</v>
      </c>
      <c r="R115" s="3" t="s">
        <v>1629</v>
      </c>
      <c r="S115" s="42">
        <v>3</v>
      </c>
      <c r="T115" s="42" t="s">
        <v>117</v>
      </c>
      <c r="U115" s="42">
        <v>14</v>
      </c>
      <c r="V115" s="42">
        <v>17</v>
      </c>
      <c r="W115" s="3" t="s">
        <v>1630</v>
      </c>
      <c r="X115" s="42" t="s">
        <v>341</v>
      </c>
      <c r="Y115" s="3" t="s">
        <v>1631</v>
      </c>
      <c r="Z115" s="3" t="s">
        <v>65</v>
      </c>
      <c r="AA115" s="3" t="s">
        <v>1389</v>
      </c>
      <c r="AB115" s="3" t="s">
        <v>1390</v>
      </c>
      <c r="AC115" s="3" t="s">
        <v>68</v>
      </c>
      <c r="AD115" s="3" t="s">
        <v>1632</v>
      </c>
      <c r="AE115" s="3" t="s">
        <v>3823</v>
      </c>
      <c r="AF115" s="3" t="s">
        <v>70</v>
      </c>
      <c r="AG115" s="3" t="s">
        <v>71</v>
      </c>
      <c r="AH115" s="3" t="s">
        <v>1633</v>
      </c>
      <c r="AI115" s="3" t="s">
        <v>1634</v>
      </c>
      <c r="AJ115" s="3" t="s">
        <v>74</v>
      </c>
      <c r="AK115" s="3" t="s">
        <v>75</v>
      </c>
      <c r="AL115" s="3" t="s">
        <v>76</v>
      </c>
      <c r="AN115" s="46">
        <v>1</v>
      </c>
    </row>
    <row r="116" spans="2:40" ht="45" x14ac:dyDescent="0.25">
      <c r="B116" s="45">
        <v>109</v>
      </c>
      <c r="C116" s="3" t="s">
        <v>12</v>
      </c>
      <c r="D116" s="3" t="s">
        <v>1635</v>
      </c>
      <c r="E116" s="3" t="s">
        <v>78</v>
      </c>
      <c r="F116" s="3" t="s">
        <v>1636</v>
      </c>
      <c r="G116" s="3" t="s">
        <v>1637</v>
      </c>
      <c r="H116" s="3" t="s">
        <v>1638</v>
      </c>
      <c r="I116" s="3" t="s">
        <v>1639</v>
      </c>
      <c r="J116" s="3" t="s">
        <v>53</v>
      </c>
      <c r="K116" s="3" t="s">
        <v>54</v>
      </c>
      <c r="L116" s="3" t="s">
        <v>1640</v>
      </c>
      <c r="M116" s="3" t="s">
        <v>1641</v>
      </c>
      <c r="N116" s="3" t="s">
        <v>1642</v>
      </c>
      <c r="O116" s="3" t="s">
        <v>12</v>
      </c>
      <c r="P116" s="42" t="s">
        <v>1384</v>
      </c>
      <c r="Q116" s="3" t="s">
        <v>1385</v>
      </c>
      <c r="R116" s="3" t="s">
        <v>1643</v>
      </c>
      <c r="S116" s="42">
        <v>2</v>
      </c>
      <c r="T116" s="42" t="s">
        <v>87</v>
      </c>
      <c r="U116" s="42">
        <v>12</v>
      </c>
      <c r="V116" s="42">
        <v>15</v>
      </c>
      <c r="W116" s="3" t="s">
        <v>1644</v>
      </c>
      <c r="X116" s="42" t="s">
        <v>148</v>
      </c>
      <c r="Y116" s="3" t="s">
        <v>1645</v>
      </c>
      <c r="Z116" s="3" t="s">
        <v>65</v>
      </c>
      <c r="AA116" s="3" t="s">
        <v>1389</v>
      </c>
      <c r="AB116" s="3" t="s">
        <v>1390</v>
      </c>
      <c r="AC116" s="3" t="s">
        <v>68</v>
      </c>
      <c r="AD116" s="3" t="s">
        <v>1646</v>
      </c>
      <c r="AE116" s="3" t="s">
        <v>3824</v>
      </c>
      <c r="AF116" s="3" t="s">
        <v>70</v>
      </c>
      <c r="AG116" s="3" t="s">
        <v>71</v>
      </c>
      <c r="AH116" s="3" t="s">
        <v>1647</v>
      </c>
      <c r="AI116" s="3" t="s">
        <v>1648</v>
      </c>
      <c r="AJ116" s="3" t="s">
        <v>74</v>
      </c>
      <c r="AK116" s="3" t="s">
        <v>75</v>
      </c>
      <c r="AL116" s="3" t="s">
        <v>76</v>
      </c>
      <c r="AN116" s="46">
        <v>1</v>
      </c>
    </row>
    <row r="117" spans="2:40" ht="45" x14ac:dyDescent="0.25">
      <c r="B117" s="45">
        <v>110</v>
      </c>
      <c r="C117" s="3" t="s">
        <v>12</v>
      </c>
      <c r="D117" s="3" t="s">
        <v>1649</v>
      </c>
      <c r="E117" s="3" t="s">
        <v>168</v>
      </c>
      <c r="F117" s="3" t="s">
        <v>1650</v>
      </c>
      <c r="G117" s="3" t="s">
        <v>1651</v>
      </c>
      <c r="H117" s="3" t="s">
        <v>1652</v>
      </c>
      <c r="I117" s="3" t="s">
        <v>1653</v>
      </c>
      <c r="J117" s="3" t="s">
        <v>53</v>
      </c>
      <c r="K117" s="3" t="s">
        <v>54</v>
      </c>
      <c r="L117" s="3" t="s">
        <v>1654</v>
      </c>
      <c r="M117" s="3" t="s">
        <v>1655</v>
      </c>
      <c r="N117" s="3" t="s">
        <v>1656</v>
      </c>
      <c r="O117" s="3" t="s">
        <v>12</v>
      </c>
      <c r="P117" s="42" t="s">
        <v>1384</v>
      </c>
      <c r="Q117" s="3" t="s">
        <v>1385</v>
      </c>
      <c r="R117" s="3" t="s">
        <v>1657</v>
      </c>
      <c r="S117" s="42">
        <v>3</v>
      </c>
      <c r="T117" s="42" t="s">
        <v>117</v>
      </c>
      <c r="U117" s="42">
        <v>14</v>
      </c>
      <c r="V117" s="42">
        <v>17</v>
      </c>
      <c r="W117" s="3" t="s">
        <v>1658</v>
      </c>
      <c r="X117" s="42" t="s">
        <v>283</v>
      </c>
      <c r="Y117" s="3" t="s">
        <v>1659</v>
      </c>
      <c r="Z117" s="3" t="s">
        <v>65</v>
      </c>
      <c r="AA117" s="3" t="s">
        <v>1389</v>
      </c>
      <c r="AB117" s="3" t="s">
        <v>1390</v>
      </c>
      <c r="AC117" s="3" t="s">
        <v>68</v>
      </c>
      <c r="AD117" s="3" t="s">
        <v>1660</v>
      </c>
      <c r="AE117" s="3" t="s">
        <v>3825</v>
      </c>
      <c r="AF117" s="3" t="s">
        <v>70</v>
      </c>
      <c r="AG117" s="3" t="s">
        <v>71</v>
      </c>
      <c r="AH117" s="3" t="s">
        <v>1661</v>
      </c>
      <c r="AI117" s="3" t="s">
        <v>1662</v>
      </c>
      <c r="AJ117" s="3" t="s">
        <v>74</v>
      </c>
      <c r="AK117" s="3" t="s">
        <v>75</v>
      </c>
      <c r="AL117" s="3" t="s">
        <v>76</v>
      </c>
      <c r="AN117" s="46">
        <v>1</v>
      </c>
    </row>
    <row r="118" spans="2:40" ht="45" x14ac:dyDescent="0.25">
      <c r="B118" s="45">
        <v>111</v>
      </c>
      <c r="C118" s="3" t="s">
        <v>12</v>
      </c>
      <c r="D118" s="3" t="s">
        <v>1663</v>
      </c>
      <c r="E118" s="3" t="s">
        <v>168</v>
      </c>
      <c r="F118" s="3" t="s">
        <v>1664</v>
      </c>
      <c r="G118" s="3" t="s">
        <v>1665</v>
      </c>
      <c r="H118" s="3" t="s">
        <v>1666</v>
      </c>
      <c r="I118" s="3" t="s">
        <v>1667</v>
      </c>
      <c r="J118" s="3" t="s">
        <v>53</v>
      </c>
      <c r="K118" s="3" t="s">
        <v>54</v>
      </c>
      <c r="L118" s="3" t="s">
        <v>1668</v>
      </c>
      <c r="M118" s="3" t="s">
        <v>1669</v>
      </c>
      <c r="N118" s="3" t="s">
        <v>1670</v>
      </c>
      <c r="O118" s="3" t="s">
        <v>12</v>
      </c>
      <c r="P118" s="42" t="s">
        <v>1384</v>
      </c>
      <c r="Q118" s="3" t="s">
        <v>1385</v>
      </c>
      <c r="R118" s="3" t="s">
        <v>1671</v>
      </c>
      <c r="S118" s="42">
        <v>3</v>
      </c>
      <c r="T118" s="42" t="s">
        <v>117</v>
      </c>
      <c r="U118" s="42">
        <v>14</v>
      </c>
      <c r="V118" s="42">
        <v>17</v>
      </c>
      <c r="W118" s="3" t="s">
        <v>1672</v>
      </c>
      <c r="X118" s="42" t="s">
        <v>283</v>
      </c>
      <c r="Y118" s="3" t="s">
        <v>1673</v>
      </c>
      <c r="Z118" s="3" t="s">
        <v>65</v>
      </c>
      <c r="AA118" s="3" t="s">
        <v>1389</v>
      </c>
      <c r="AB118" s="3" t="s">
        <v>1390</v>
      </c>
      <c r="AC118" s="3" t="s">
        <v>68</v>
      </c>
      <c r="AD118" s="3" t="s">
        <v>1674</v>
      </c>
      <c r="AE118" s="3" t="s">
        <v>3826</v>
      </c>
      <c r="AF118" s="3" t="s">
        <v>70</v>
      </c>
      <c r="AG118" s="3" t="s">
        <v>71</v>
      </c>
      <c r="AH118" s="3" t="s">
        <v>1675</v>
      </c>
      <c r="AI118" s="3" t="s">
        <v>1676</v>
      </c>
      <c r="AJ118" s="3" t="s">
        <v>74</v>
      </c>
      <c r="AK118" s="3" t="s">
        <v>75</v>
      </c>
      <c r="AL118" s="3" t="s">
        <v>76</v>
      </c>
      <c r="AN118" s="46">
        <v>1</v>
      </c>
    </row>
    <row r="119" spans="2:40" ht="45" x14ac:dyDescent="0.25">
      <c r="B119" s="45">
        <v>112</v>
      </c>
      <c r="C119" s="3" t="s">
        <v>12</v>
      </c>
      <c r="D119" s="3" t="s">
        <v>1677</v>
      </c>
      <c r="E119" s="3" t="s">
        <v>199</v>
      </c>
      <c r="F119" s="3" t="s">
        <v>1678</v>
      </c>
      <c r="G119" s="3" t="s">
        <v>1679</v>
      </c>
      <c r="H119" s="3" t="s">
        <v>1680</v>
      </c>
      <c r="I119" s="3" t="s">
        <v>1681</v>
      </c>
      <c r="J119" s="3" t="s">
        <v>53</v>
      </c>
      <c r="K119" s="3" t="s">
        <v>54</v>
      </c>
      <c r="L119" s="3" t="s">
        <v>1682</v>
      </c>
      <c r="M119" s="3" t="s">
        <v>1683</v>
      </c>
      <c r="N119" s="3" t="s">
        <v>1684</v>
      </c>
      <c r="O119" s="3" t="s">
        <v>12</v>
      </c>
      <c r="P119" s="42" t="s">
        <v>1384</v>
      </c>
      <c r="Q119" s="3" t="s">
        <v>1385</v>
      </c>
      <c r="R119" s="3" t="s">
        <v>1685</v>
      </c>
      <c r="S119" s="42">
        <v>4</v>
      </c>
      <c r="T119" s="42" t="s">
        <v>208</v>
      </c>
      <c r="U119" s="42">
        <v>15</v>
      </c>
      <c r="V119" s="42">
        <v>18</v>
      </c>
      <c r="W119" s="3" t="s">
        <v>1686</v>
      </c>
      <c r="X119" s="42" t="s">
        <v>442</v>
      </c>
      <c r="Y119" s="3" t="s">
        <v>1687</v>
      </c>
      <c r="Z119" s="3" t="s">
        <v>65</v>
      </c>
      <c r="AA119" s="3" t="s">
        <v>1389</v>
      </c>
      <c r="AB119" s="3" t="s">
        <v>1390</v>
      </c>
      <c r="AC119" s="3" t="s">
        <v>68</v>
      </c>
      <c r="AD119" s="3" t="s">
        <v>1688</v>
      </c>
      <c r="AE119" s="3" t="s">
        <v>3827</v>
      </c>
      <c r="AF119" s="3" t="s">
        <v>70</v>
      </c>
      <c r="AG119" s="3" t="s">
        <v>71</v>
      </c>
      <c r="AH119" s="3" t="s">
        <v>1689</v>
      </c>
      <c r="AI119" s="3" t="s">
        <v>1690</v>
      </c>
      <c r="AJ119" s="3" t="s">
        <v>74</v>
      </c>
      <c r="AK119" s="3" t="s">
        <v>75</v>
      </c>
      <c r="AL119" s="3" t="s">
        <v>76</v>
      </c>
      <c r="AN119" s="46">
        <v>1</v>
      </c>
    </row>
    <row r="120" spans="2:40" ht="45" x14ac:dyDescent="0.25">
      <c r="B120" s="45">
        <v>113</v>
      </c>
      <c r="C120" s="3" t="s">
        <v>12</v>
      </c>
      <c r="D120" s="3" t="s">
        <v>1691</v>
      </c>
      <c r="E120" s="3" t="s">
        <v>78</v>
      </c>
      <c r="F120" s="3" t="s">
        <v>1692</v>
      </c>
      <c r="G120" s="3" t="s">
        <v>1693</v>
      </c>
      <c r="H120" s="3" t="s">
        <v>1694</v>
      </c>
      <c r="I120" s="3" t="s">
        <v>1695</v>
      </c>
      <c r="J120" s="3" t="s">
        <v>53</v>
      </c>
      <c r="K120" s="3" t="s">
        <v>54</v>
      </c>
      <c r="L120" s="3" t="s">
        <v>1696</v>
      </c>
      <c r="M120" s="3" t="s">
        <v>1697</v>
      </c>
      <c r="N120" s="3" t="s">
        <v>1698</v>
      </c>
      <c r="O120" s="3" t="s">
        <v>12</v>
      </c>
      <c r="P120" s="42" t="s">
        <v>1384</v>
      </c>
      <c r="Q120" s="3" t="s">
        <v>1385</v>
      </c>
      <c r="R120" s="3" t="s">
        <v>1699</v>
      </c>
      <c r="S120" s="42">
        <v>2</v>
      </c>
      <c r="T120" s="42" t="s">
        <v>87</v>
      </c>
      <c r="U120" s="42">
        <v>12</v>
      </c>
      <c r="V120" s="42">
        <v>15</v>
      </c>
      <c r="W120" s="3" t="s">
        <v>1700</v>
      </c>
      <c r="X120" s="42" t="s">
        <v>399</v>
      </c>
      <c r="Y120" s="3" t="s">
        <v>1701</v>
      </c>
      <c r="Z120" s="3" t="s">
        <v>65</v>
      </c>
      <c r="AA120" s="3" t="s">
        <v>1389</v>
      </c>
      <c r="AB120" s="3" t="s">
        <v>1390</v>
      </c>
      <c r="AC120" s="3" t="s">
        <v>68</v>
      </c>
      <c r="AD120" s="3" t="s">
        <v>1702</v>
      </c>
      <c r="AE120" s="3" t="s">
        <v>3828</v>
      </c>
      <c r="AF120" s="3" t="s">
        <v>70</v>
      </c>
      <c r="AG120" s="3" t="s">
        <v>71</v>
      </c>
      <c r="AH120" s="3" t="s">
        <v>1703</v>
      </c>
      <c r="AI120" s="3" t="s">
        <v>1704</v>
      </c>
      <c r="AJ120" s="3" t="s">
        <v>74</v>
      </c>
      <c r="AK120" s="3" t="s">
        <v>75</v>
      </c>
      <c r="AL120" s="3" t="s">
        <v>76</v>
      </c>
      <c r="AN120" s="46">
        <v>1</v>
      </c>
    </row>
    <row r="121" spans="2:40" ht="45" x14ac:dyDescent="0.25">
      <c r="B121" s="45">
        <v>114</v>
      </c>
      <c r="C121" s="3" t="s">
        <v>12</v>
      </c>
      <c r="D121" s="3" t="s">
        <v>1705</v>
      </c>
      <c r="E121" s="3" t="s">
        <v>78</v>
      </c>
      <c r="F121" s="3" t="s">
        <v>1706</v>
      </c>
      <c r="G121" s="3" t="s">
        <v>1707</v>
      </c>
      <c r="H121" s="3" t="s">
        <v>1708</v>
      </c>
      <c r="I121" s="3" t="s">
        <v>1709</v>
      </c>
      <c r="J121" s="3" t="s">
        <v>53</v>
      </c>
      <c r="K121" s="3" t="s">
        <v>54</v>
      </c>
      <c r="L121" s="3" t="s">
        <v>1710</v>
      </c>
      <c r="M121" s="3" t="s">
        <v>1711</v>
      </c>
      <c r="N121" s="3" t="s">
        <v>1712</v>
      </c>
      <c r="O121" s="3" t="s">
        <v>12</v>
      </c>
      <c r="P121" s="42" t="s">
        <v>1384</v>
      </c>
      <c r="Q121" s="3" t="s">
        <v>1385</v>
      </c>
      <c r="R121" s="3" t="s">
        <v>1713</v>
      </c>
      <c r="S121" s="42">
        <v>2</v>
      </c>
      <c r="T121" s="42" t="s">
        <v>87</v>
      </c>
      <c r="U121" s="42">
        <v>12</v>
      </c>
      <c r="V121" s="42">
        <v>15</v>
      </c>
      <c r="W121" s="3" t="s">
        <v>1714</v>
      </c>
      <c r="X121" s="42" t="s">
        <v>148</v>
      </c>
      <c r="Y121" s="3" t="s">
        <v>1715</v>
      </c>
      <c r="Z121" s="3" t="s">
        <v>65</v>
      </c>
      <c r="AA121" s="3" t="s">
        <v>1389</v>
      </c>
      <c r="AB121" s="3" t="s">
        <v>1390</v>
      </c>
      <c r="AC121" s="3" t="s">
        <v>68</v>
      </c>
      <c r="AD121" s="3" t="s">
        <v>1716</v>
      </c>
      <c r="AE121" s="3" t="s">
        <v>3829</v>
      </c>
      <c r="AF121" s="3" t="s">
        <v>70</v>
      </c>
      <c r="AG121" s="3" t="s">
        <v>71</v>
      </c>
      <c r="AH121" s="3" t="s">
        <v>1717</v>
      </c>
      <c r="AI121" s="3" t="s">
        <v>1718</v>
      </c>
      <c r="AJ121" s="3" t="s">
        <v>74</v>
      </c>
      <c r="AK121" s="3" t="s">
        <v>75</v>
      </c>
      <c r="AL121" s="3" t="s">
        <v>76</v>
      </c>
      <c r="AN121" s="46">
        <v>1</v>
      </c>
    </row>
    <row r="122" spans="2:40" ht="45" x14ac:dyDescent="0.25">
      <c r="B122" s="45">
        <v>115</v>
      </c>
      <c r="C122" s="3" t="s">
        <v>12</v>
      </c>
      <c r="D122" s="3" t="s">
        <v>1719</v>
      </c>
      <c r="E122" s="3" t="s">
        <v>168</v>
      </c>
      <c r="F122" s="3" t="s">
        <v>1720</v>
      </c>
      <c r="G122" s="3" t="s">
        <v>1721</v>
      </c>
      <c r="H122" s="3" t="s">
        <v>1722</v>
      </c>
      <c r="I122" s="3" t="s">
        <v>1723</v>
      </c>
      <c r="J122" s="3" t="s">
        <v>53</v>
      </c>
      <c r="K122" s="3" t="s">
        <v>54</v>
      </c>
      <c r="L122" s="3" t="s">
        <v>1724</v>
      </c>
      <c r="M122" s="3" t="s">
        <v>1725</v>
      </c>
      <c r="N122" s="3" t="s">
        <v>1726</v>
      </c>
      <c r="O122" s="3" t="s">
        <v>12</v>
      </c>
      <c r="P122" s="42" t="s">
        <v>1384</v>
      </c>
      <c r="Q122" s="3" t="s">
        <v>1385</v>
      </c>
      <c r="R122" s="3" t="s">
        <v>1727</v>
      </c>
      <c r="S122" s="42">
        <v>3</v>
      </c>
      <c r="T122" s="42" t="s">
        <v>117</v>
      </c>
      <c r="U122" s="42">
        <v>14</v>
      </c>
      <c r="V122" s="42">
        <v>17</v>
      </c>
      <c r="W122" s="3" t="s">
        <v>1728</v>
      </c>
      <c r="X122" s="42" t="s">
        <v>1460</v>
      </c>
      <c r="Y122" s="3" t="s">
        <v>1729</v>
      </c>
      <c r="Z122" s="3" t="s">
        <v>65</v>
      </c>
      <c r="AA122" s="3" t="s">
        <v>1389</v>
      </c>
      <c r="AB122" s="3" t="s">
        <v>1390</v>
      </c>
      <c r="AC122" s="3" t="s">
        <v>68</v>
      </c>
      <c r="AD122" s="3" t="s">
        <v>1730</v>
      </c>
      <c r="AE122" s="3" t="s">
        <v>3830</v>
      </c>
      <c r="AF122" s="3" t="s">
        <v>70</v>
      </c>
      <c r="AG122" s="3" t="s">
        <v>71</v>
      </c>
      <c r="AH122" s="3" t="s">
        <v>1731</v>
      </c>
      <c r="AI122" s="3" t="s">
        <v>1732</v>
      </c>
      <c r="AJ122" s="3" t="s">
        <v>74</v>
      </c>
      <c r="AK122" s="3" t="s">
        <v>75</v>
      </c>
      <c r="AL122" s="3" t="s">
        <v>76</v>
      </c>
      <c r="AN122" s="46">
        <v>1</v>
      </c>
    </row>
    <row r="123" spans="2:40" ht="45" x14ac:dyDescent="0.25">
      <c r="B123" s="45">
        <v>116</v>
      </c>
      <c r="C123" s="3" t="s">
        <v>12</v>
      </c>
      <c r="D123" s="3" t="s">
        <v>1733</v>
      </c>
      <c r="E123" s="3" t="s">
        <v>78</v>
      </c>
      <c r="F123" s="3" t="s">
        <v>1734</v>
      </c>
      <c r="G123" s="3" t="s">
        <v>1735</v>
      </c>
      <c r="H123" s="3" t="s">
        <v>1736</v>
      </c>
      <c r="I123" s="3" t="s">
        <v>1737</v>
      </c>
      <c r="J123" s="3" t="s">
        <v>53</v>
      </c>
      <c r="K123" s="3" t="s">
        <v>54</v>
      </c>
      <c r="L123" s="3" t="s">
        <v>1738</v>
      </c>
      <c r="M123" s="3" t="s">
        <v>1739</v>
      </c>
      <c r="N123" s="3" t="s">
        <v>1740</v>
      </c>
      <c r="O123" s="3" t="s">
        <v>12</v>
      </c>
      <c r="P123" s="42" t="s">
        <v>1384</v>
      </c>
      <c r="Q123" s="3" t="s">
        <v>1385</v>
      </c>
      <c r="R123" s="3" t="s">
        <v>1741</v>
      </c>
      <c r="S123" s="42">
        <v>2</v>
      </c>
      <c r="T123" s="42" t="s">
        <v>87</v>
      </c>
      <c r="U123" s="42">
        <v>12</v>
      </c>
      <c r="V123" s="42">
        <v>15</v>
      </c>
      <c r="W123" s="3" t="s">
        <v>1742</v>
      </c>
      <c r="X123" s="42" t="s">
        <v>1743</v>
      </c>
      <c r="Y123" s="3" t="s">
        <v>1744</v>
      </c>
      <c r="Z123" s="3" t="s">
        <v>65</v>
      </c>
      <c r="AA123" s="3" t="s">
        <v>1389</v>
      </c>
      <c r="AB123" s="3" t="s">
        <v>1390</v>
      </c>
      <c r="AC123" s="3" t="s">
        <v>68</v>
      </c>
      <c r="AD123" s="3" t="s">
        <v>1745</v>
      </c>
      <c r="AE123" s="3" t="s">
        <v>3831</v>
      </c>
      <c r="AF123" s="3" t="s">
        <v>70</v>
      </c>
      <c r="AG123" s="3" t="s">
        <v>71</v>
      </c>
      <c r="AH123" s="3" t="s">
        <v>1746</v>
      </c>
      <c r="AI123" s="3" t="s">
        <v>1747</v>
      </c>
      <c r="AJ123" s="3" t="s">
        <v>74</v>
      </c>
      <c r="AK123" s="3" t="s">
        <v>75</v>
      </c>
      <c r="AL123" s="3" t="s">
        <v>76</v>
      </c>
      <c r="AN123" s="46">
        <v>1</v>
      </c>
    </row>
    <row r="124" spans="2:40" ht="45" x14ac:dyDescent="0.25">
      <c r="B124" s="45">
        <v>117</v>
      </c>
      <c r="C124" s="3" t="s">
        <v>12</v>
      </c>
      <c r="D124" s="3" t="s">
        <v>1748</v>
      </c>
      <c r="E124" s="3" t="s">
        <v>108</v>
      </c>
      <c r="F124" s="3" t="s">
        <v>1749</v>
      </c>
      <c r="G124" s="3" t="s">
        <v>1750</v>
      </c>
      <c r="H124" s="3" t="s">
        <v>1751</v>
      </c>
      <c r="I124" s="3" t="s">
        <v>1752</v>
      </c>
      <c r="J124" s="3" t="s">
        <v>53</v>
      </c>
      <c r="K124" s="3" t="s">
        <v>54</v>
      </c>
      <c r="L124" s="3" t="s">
        <v>1753</v>
      </c>
      <c r="M124" s="3" t="s">
        <v>1754</v>
      </c>
      <c r="N124" s="3" t="s">
        <v>1755</v>
      </c>
      <c r="O124" s="3" t="s">
        <v>12</v>
      </c>
      <c r="P124" s="42" t="s">
        <v>1384</v>
      </c>
      <c r="Q124" s="3" t="s">
        <v>1385</v>
      </c>
      <c r="R124" s="3" t="s">
        <v>1756</v>
      </c>
      <c r="S124" s="42">
        <v>3</v>
      </c>
      <c r="T124" s="42" t="s">
        <v>117</v>
      </c>
      <c r="U124" s="42">
        <v>13</v>
      </c>
      <c r="V124" s="42">
        <v>17</v>
      </c>
      <c r="W124" s="3" t="s">
        <v>1757</v>
      </c>
      <c r="X124" s="42" t="s">
        <v>341</v>
      </c>
      <c r="Y124" s="3" t="s">
        <v>1758</v>
      </c>
      <c r="Z124" s="3" t="s">
        <v>65</v>
      </c>
      <c r="AA124" s="3" t="s">
        <v>1389</v>
      </c>
      <c r="AB124" s="3" t="s">
        <v>1390</v>
      </c>
      <c r="AC124" s="3" t="s">
        <v>68</v>
      </c>
      <c r="AD124" s="3" t="s">
        <v>1759</v>
      </c>
      <c r="AE124" s="3" t="s">
        <v>3832</v>
      </c>
      <c r="AF124" s="3" t="s">
        <v>70</v>
      </c>
      <c r="AG124" s="3" t="s">
        <v>71</v>
      </c>
      <c r="AH124" s="3" t="s">
        <v>1760</v>
      </c>
      <c r="AI124" s="3" t="s">
        <v>1761</v>
      </c>
      <c r="AJ124" s="3" t="s">
        <v>74</v>
      </c>
      <c r="AK124" s="3" t="s">
        <v>75</v>
      </c>
      <c r="AL124" s="3" t="s">
        <v>76</v>
      </c>
      <c r="AN124" s="46">
        <v>1</v>
      </c>
    </row>
    <row r="125" spans="2:40" ht="45" x14ac:dyDescent="0.25">
      <c r="B125" s="45">
        <v>118</v>
      </c>
      <c r="C125" s="3" t="s">
        <v>12</v>
      </c>
      <c r="D125" s="3" t="s">
        <v>1762</v>
      </c>
      <c r="E125" s="3" t="s">
        <v>108</v>
      </c>
      <c r="F125" s="3" t="s">
        <v>1763</v>
      </c>
      <c r="G125" s="3" t="s">
        <v>1764</v>
      </c>
      <c r="H125" s="3" t="s">
        <v>1765</v>
      </c>
      <c r="I125" s="3" t="s">
        <v>1766</v>
      </c>
      <c r="J125" s="3" t="s">
        <v>53</v>
      </c>
      <c r="K125" s="3" t="s">
        <v>54</v>
      </c>
      <c r="L125" s="3" t="s">
        <v>1767</v>
      </c>
      <c r="M125" s="3" t="s">
        <v>1768</v>
      </c>
      <c r="N125" s="3" t="s">
        <v>1769</v>
      </c>
      <c r="O125" s="3" t="s">
        <v>12</v>
      </c>
      <c r="P125" s="42" t="s">
        <v>1384</v>
      </c>
      <c r="Q125" s="3" t="s">
        <v>1385</v>
      </c>
      <c r="R125" s="3" t="s">
        <v>1770</v>
      </c>
      <c r="S125" s="42">
        <v>3</v>
      </c>
      <c r="T125" s="42" t="s">
        <v>117</v>
      </c>
      <c r="U125" s="42">
        <v>13</v>
      </c>
      <c r="V125" s="42">
        <v>17</v>
      </c>
      <c r="W125" s="3" t="s">
        <v>1771</v>
      </c>
      <c r="X125" s="42" t="s">
        <v>1772</v>
      </c>
      <c r="Y125" s="3" t="s">
        <v>1773</v>
      </c>
      <c r="Z125" s="3" t="s">
        <v>65</v>
      </c>
      <c r="AA125" s="3" t="s">
        <v>1389</v>
      </c>
      <c r="AB125" s="3" t="s">
        <v>1390</v>
      </c>
      <c r="AC125" s="3" t="s">
        <v>68</v>
      </c>
      <c r="AD125" s="3" t="s">
        <v>1774</v>
      </c>
      <c r="AE125" s="3" t="s">
        <v>3833</v>
      </c>
      <c r="AF125" s="3" t="s">
        <v>70</v>
      </c>
      <c r="AG125" s="3" t="s">
        <v>71</v>
      </c>
      <c r="AH125" s="3" t="s">
        <v>1775</v>
      </c>
      <c r="AI125" s="3" t="s">
        <v>1776</v>
      </c>
      <c r="AJ125" s="3" t="s">
        <v>74</v>
      </c>
      <c r="AK125" s="3" t="s">
        <v>75</v>
      </c>
      <c r="AL125" s="3" t="s">
        <v>76</v>
      </c>
      <c r="AN125" s="46">
        <v>1</v>
      </c>
    </row>
    <row r="126" spans="2:40" ht="45" x14ac:dyDescent="0.25">
      <c r="B126" s="45">
        <v>119</v>
      </c>
      <c r="C126" s="3" t="s">
        <v>12</v>
      </c>
      <c r="D126" s="3" t="s">
        <v>1777</v>
      </c>
      <c r="E126" s="3" t="s">
        <v>199</v>
      </c>
      <c r="F126" s="3" t="s">
        <v>1778</v>
      </c>
      <c r="G126" s="3" t="s">
        <v>1779</v>
      </c>
      <c r="H126" s="3" t="s">
        <v>1780</v>
      </c>
      <c r="I126" s="3" t="s">
        <v>1781</v>
      </c>
      <c r="J126" s="3" t="s">
        <v>53</v>
      </c>
      <c r="K126" s="3" t="s">
        <v>54</v>
      </c>
      <c r="L126" s="3" t="s">
        <v>1782</v>
      </c>
      <c r="M126" s="3" t="s">
        <v>1783</v>
      </c>
      <c r="N126" s="3" t="s">
        <v>1784</v>
      </c>
      <c r="O126" s="3" t="s">
        <v>12</v>
      </c>
      <c r="P126" s="42" t="s">
        <v>1384</v>
      </c>
      <c r="Q126" s="3" t="s">
        <v>1385</v>
      </c>
      <c r="R126" s="3" t="s">
        <v>1785</v>
      </c>
      <c r="S126" s="42">
        <v>4</v>
      </c>
      <c r="T126" s="42" t="s">
        <v>208</v>
      </c>
      <c r="U126" s="42">
        <v>15</v>
      </c>
      <c r="V126" s="42">
        <v>18</v>
      </c>
      <c r="W126" s="3" t="s">
        <v>1786</v>
      </c>
      <c r="X126" s="42" t="s">
        <v>442</v>
      </c>
      <c r="Y126" s="3" t="s">
        <v>1787</v>
      </c>
      <c r="Z126" s="3" t="s">
        <v>65</v>
      </c>
      <c r="AA126" s="3" t="s">
        <v>1389</v>
      </c>
      <c r="AB126" s="3" t="s">
        <v>1390</v>
      </c>
      <c r="AC126" s="3" t="s">
        <v>68</v>
      </c>
      <c r="AD126" s="3" t="s">
        <v>1788</v>
      </c>
      <c r="AE126" s="3" t="s">
        <v>3834</v>
      </c>
      <c r="AF126" s="3" t="s">
        <v>70</v>
      </c>
      <c r="AG126" s="3" t="s">
        <v>71</v>
      </c>
      <c r="AH126" s="3" t="s">
        <v>1789</v>
      </c>
      <c r="AI126" s="3" t="s">
        <v>1790</v>
      </c>
      <c r="AJ126" s="3" t="s">
        <v>74</v>
      </c>
      <c r="AK126" s="3" t="s">
        <v>75</v>
      </c>
      <c r="AL126" s="3" t="s">
        <v>76</v>
      </c>
      <c r="AN126" s="46">
        <v>1</v>
      </c>
    </row>
    <row r="127" spans="2:40" ht="45" x14ac:dyDescent="0.25">
      <c r="B127" s="45">
        <v>120</v>
      </c>
      <c r="C127" s="3" t="s">
        <v>12</v>
      </c>
      <c r="D127" s="3" t="s">
        <v>1791</v>
      </c>
      <c r="E127" s="3" t="s">
        <v>199</v>
      </c>
      <c r="F127" s="3" t="s">
        <v>1792</v>
      </c>
      <c r="G127" s="3" t="s">
        <v>1793</v>
      </c>
      <c r="H127" s="3" t="s">
        <v>1794</v>
      </c>
      <c r="I127" s="3" t="s">
        <v>1795</v>
      </c>
      <c r="J127" s="3" t="s">
        <v>53</v>
      </c>
      <c r="K127" s="3" t="s">
        <v>54</v>
      </c>
      <c r="L127" s="3" t="s">
        <v>1796</v>
      </c>
      <c r="M127" s="3" t="s">
        <v>1797</v>
      </c>
      <c r="N127" s="3" t="s">
        <v>1798</v>
      </c>
      <c r="O127" s="3" t="s">
        <v>12</v>
      </c>
      <c r="P127" s="42" t="s">
        <v>1384</v>
      </c>
      <c r="Q127" s="3" t="s">
        <v>1385</v>
      </c>
      <c r="R127" s="3" t="s">
        <v>1799</v>
      </c>
      <c r="S127" s="42">
        <v>4</v>
      </c>
      <c r="T127" s="42" t="s">
        <v>208</v>
      </c>
      <c r="U127" s="42">
        <v>15</v>
      </c>
      <c r="V127" s="42">
        <v>18</v>
      </c>
      <c r="W127" s="3" t="s">
        <v>1800</v>
      </c>
      <c r="X127" s="42" t="s">
        <v>14</v>
      </c>
      <c r="Y127" s="3" t="s">
        <v>1801</v>
      </c>
      <c r="Z127" s="3" t="s">
        <v>65</v>
      </c>
      <c r="AA127" s="3" t="s">
        <v>1389</v>
      </c>
      <c r="AB127" s="3" t="s">
        <v>1390</v>
      </c>
      <c r="AC127" s="3" t="s">
        <v>68</v>
      </c>
      <c r="AD127" s="3" t="s">
        <v>1802</v>
      </c>
      <c r="AE127" s="3" t="s">
        <v>3835</v>
      </c>
      <c r="AF127" s="3" t="s">
        <v>70</v>
      </c>
      <c r="AG127" s="3" t="s">
        <v>71</v>
      </c>
      <c r="AH127" s="3" t="s">
        <v>1803</v>
      </c>
      <c r="AI127" s="3" t="s">
        <v>1804</v>
      </c>
      <c r="AJ127" s="3" t="s">
        <v>74</v>
      </c>
      <c r="AK127" s="3" t="s">
        <v>75</v>
      </c>
      <c r="AL127" s="3" t="s">
        <v>76</v>
      </c>
      <c r="AN127" s="46">
        <v>1</v>
      </c>
    </row>
    <row r="128" spans="2:40" ht="45" x14ac:dyDescent="0.25">
      <c r="B128" s="45">
        <v>121</v>
      </c>
      <c r="C128" s="3" t="s">
        <v>13</v>
      </c>
      <c r="D128" s="3" t="s">
        <v>1805</v>
      </c>
      <c r="E128" s="3" t="s">
        <v>78</v>
      </c>
      <c r="F128" s="3" t="s">
        <v>1806</v>
      </c>
      <c r="G128" s="3" t="s">
        <v>1807</v>
      </c>
      <c r="H128" s="3" t="s">
        <v>1808</v>
      </c>
      <c r="I128" s="3" t="s">
        <v>1809</v>
      </c>
      <c r="J128" s="3" t="s">
        <v>53</v>
      </c>
      <c r="K128" s="3" t="s">
        <v>54</v>
      </c>
      <c r="L128" s="3" t="s">
        <v>1810</v>
      </c>
      <c r="M128" s="3" t="s">
        <v>1811</v>
      </c>
      <c r="N128" s="3" t="s">
        <v>1812</v>
      </c>
      <c r="O128" s="3" t="s">
        <v>13</v>
      </c>
      <c r="P128" s="42" t="s">
        <v>1813</v>
      </c>
      <c r="Q128" s="3" t="s">
        <v>1814</v>
      </c>
      <c r="R128" s="3" t="s">
        <v>1815</v>
      </c>
      <c r="S128" s="42">
        <v>2</v>
      </c>
      <c r="T128" s="42" t="s">
        <v>87</v>
      </c>
      <c r="U128" s="42">
        <v>12</v>
      </c>
      <c r="V128" s="42">
        <v>15</v>
      </c>
      <c r="W128" s="3" t="s">
        <v>1816</v>
      </c>
      <c r="X128" s="42" t="s">
        <v>399</v>
      </c>
      <c r="Y128" s="3" t="s">
        <v>1817</v>
      </c>
      <c r="Z128" s="3" t="s">
        <v>65</v>
      </c>
      <c r="AA128" s="3" t="s">
        <v>1818</v>
      </c>
      <c r="AB128" s="3" t="s">
        <v>1819</v>
      </c>
      <c r="AC128" s="3" t="s">
        <v>68</v>
      </c>
      <c r="AD128" s="3" t="s">
        <v>1820</v>
      </c>
      <c r="AE128" s="3" t="s">
        <v>3836</v>
      </c>
      <c r="AF128" s="3" t="s">
        <v>70</v>
      </c>
      <c r="AG128" s="3" t="s">
        <v>71</v>
      </c>
      <c r="AH128" s="3" t="s">
        <v>1821</v>
      </c>
      <c r="AI128" s="3" t="s">
        <v>1822</v>
      </c>
      <c r="AJ128" s="3" t="s">
        <v>74</v>
      </c>
      <c r="AK128" s="3" t="s">
        <v>75</v>
      </c>
      <c r="AL128" s="3" t="s">
        <v>76</v>
      </c>
      <c r="AN128" s="46">
        <v>1</v>
      </c>
    </row>
    <row r="129" spans="2:40" ht="45" x14ac:dyDescent="0.25">
      <c r="B129" s="45">
        <v>122</v>
      </c>
      <c r="C129" s="3" t="s">
        <v>13</v>
      </c>
      <c r="D129" s="3" t="s">
        <v>1823</v>
      </c>
      <c r="E129" s="3" t="s">
        <v>78</v>
      </c>
      <c r="F129" s="3" t="s">
        <v>1824</v>
      </c>
      <c r="G129" s="3" t="s">
        <v>1825</v>
      </c>
      <c r="H129" s="3" t="s">
        <v>1826</v>
      </c>
      <c r="I129" s="3" t="s">
        <v>1827</v>
      </c>
      <c r="J129" s="3" t="s">
        <v>53</v>
      </c>
      <c r="K129" s="3" t="s">
        <v>54</v>
      </c>
      <c r="L129" s="3" t="s">
        <v>1828</v>
      </c>
      <c r="M129" s="3" t="s">
        <v>1829</v>
      </c>
      <c r="N129" s="3" t="s">
        <v>1830</v>
      </c>
      <c r="O129" s="3" t="s">
        <v>13</v>
      </c>
      <c r="P129" s="42" t="s">
        <v>1813</v>
      </c>
      <c r="Q129" s="3" t="s">
        <v>1814</v>
      </c>
      <c r="R129" s="3" t="s">
        <v>1831</v>
      </c>
      <c r="S129" s="42">
        <v>2</v>
      </c>
      <c r="T129" s="42" t="s">
        <v>87</v>
      </c>
      <c r="U129" s="42">
        <v>12</v>
      </c>
      <c r="V129" s="42">
        <v>15</v>
      </c>
      <c r="W129" s="3" t="s">
        <v>1832</v>
      </c>
      <c r="X129" s="42" t="s">
        <v>341</v>
      </c>
      <c r="Y129" s="3" t="s">
        <v>1833</v>
      </c>
      <c r="Z129" s="3" t="s">
        <v>65</v>
      </c>
      <c r="AA129" s="3" t="s">
        <v>1818</v>
      </c>
      <c r="AB129" s="3" t="s">
        <v>1819</v>
      </c>
      <c r="AC129" s="3" t="s">
        <v>68</v>
      </c>
      <c r="AD129" s="3" t="s">
        <v>1834</v>
      </c>
      <c r="AE129" s="3" t="s">
        <v>3837</v>
      </c>
      <c r="AF129" s="3" t="s">
        <v>70</v>
      </c>
      <c r="AG129" s="3" t="s">
        <v>71</v>
      </c>
      <c r="AH129" s="3" t="s">
        <v>1835</v>
      </c>
      <c r="AI129" s="3" t="s">
        <v>1836</v>
      </c>
      <c r="AJ129" s="3" t="s">
        <v>74</v>
      </c>
      <c r="AK129" s="3" t="s">
        <v>75</v>
      </c>
      <c r="AL129" s="3" t="s">
        <v>76</v>
      </c>
      <c r="AN129" s="46">
        <v>1</v>
      </c>
    </row>
    <row r="130" spans="2:40" ht="45" x14ac:dyDescent="0.25">
      <c r="B130" s="45">
        <v>123</v>
      </c>
      <c r="C130" s="3" t="s">
        <v>13</v>
      </c>
      <c r="D130" s="3" t="s">
        <v>1837</v>
      </c>
      <c r="E130" s="3" t="s">
        <v>48</v>
      </c>
      <c r="F130" s="3" t="s">
        <v>1838</v>
      </c>
      <c r="G130" s="3" t="s">
        <v>1839</v>
      </c>
      <c r="H130" s="3" t="s">
        <v>1840</v>
      </c>
      <c r="I130" s="3" t="s">
        <v>1841</v>
      </c>
      <c r="J130" s="3" t="s">
        <v>53</v>
      </c>
      <c r="K130" s="3" t="s">
        <v>54</v>
      </c>
      <c r="L130" s="3" t="s">
        <v>1842</v>
      </c>
      <c r="M130" s="3" t="s">
        <v>1843</v>
      </c>
      <c r="N130" s="3" t="s">
        <v>1844</v>
      </c>
      <c r="O130" s="3" t="s">
        <v>13</v>
      </c>
      <c r="P130" s="42" t="s">
        <v>1813</v>
      </c>
      <c r="Q130" s="3" t="s">
        <v>1814</v>
      </c>
      <c r="R130" s="3" t="s">
        <v>1845</v>
      </c>
      <c r="S130" s="42">
        <v>1</v>
      </c>
      <c r="T130" s="42" t="s">
        <v>61</v>
      </c>
      <c r="U130" s="42">
        <v>10</v>
      </c>
      <c r="V130" s="42">
        <v>13</v>
      </c>
      <c r="W130" s="3" t="s">
        <v>1846</v>
      </c>
      <c r="X130" s="42" t="s">
        <v>972</v>
      </c>
      <c r="Y130" s="3" t="s">
        <v>1847</v>
      </c>
      <c r="Z130" s="3" t="s">
        <v>65</v>
      </c>
      <c r="AA130" s="3" t="s">
        <v>1818</v>
      </c>
      <c r="AB130" s="3" t="s">
        <v>1819</v>
      </c>
      <c r="AC130" s="3" t="s">
        <v>68</v>
      </c>
      <c r="AD130" s="3" t="s">
        <v>1848</v>
      </c>
      <c r="AE130" s="3" t="s">
        <v>3838</v>
      </c>
      <c r="AF130" s="3" t="s">
        <v>70</v>
      </c>
      <c r="AG130" s="3" t="s">
        <v>71</v>
      </c>
      <c r="AH130" s="3" t="s">
        <v>1849</v>
      </c>
      <c r="AI130" s="3" t="s">
        <v>1850</v>
      </c>
      <c r="AJ130" s="3" t="s">
        <v>74</v>
      </c>
      <c r="AK130" s="3" t="s">
        <v>75</v>
      </c>
      <c r="AL130" s="3" t="s">
        <v>76</v>
      </c>
      <c r="AN130" s="46">
        <v>1</v>
      </c>
    </row>
    <row r="131" spans="2:40" ht="45" x14ac:dyDescent="0.25">
      <c r="B131" s="45">
        <v>124</v>
      </c>
      <c r="C131" s="3" t="s">
        <v>13</v>
      </c>
      <c r="D131" s="3" t="s">
        <v>1851</v>
      </c>
      <c r="E131" s="3" t="s">
        <v>78</v>
      </c>
      <c r="F131" s="3" t="s">
        <v>1852</v>
      </c>
      <c r="G131" s="3" t="s">
        <v>1853</v>
      </c>
      <c r="H131" s="3" t="s">
        <v>1854</v>
      </c>
      <c r="I131" s="3" t="s">
        <v>1855</v>
      </c>
      <c r="J131" s="3" t="s">
        <v>53</v>
      </c>
      <c r="K131" s="3" t="s">
        <v>54</v>
      </c>
      <c r="L131" s="3" t="s">
        <v>1856</v>
      </c>
      <c r="M131" s="3" t="s">
        <v>1857</v>
      </c>
      <c r="N131" s="3" t="s">
        <v>1858</v>
      </c>
      <c r="O131" s="3" t="s">
        <v>13</v>
      </c>
      <c r="P131" s="42" t="s">
        <v>1813</v>
      </c>
      <c r="Q131" s="3" t="s">
        <v>1814</v>
      </c>
      <c r="R131" s="3" t="s">
        <v>1859</v>
      </c>
      <c r="S131" s="42">
        <v>2</v>
      </c>
      <c r="T131" s="42" t="s">
        <v>87</v>
      </c>
      <c r="U131" s="42">
        <v>12</v>
      </c>
      <c r="V131" s="42">
        <v>15</v>
      </c>
      <c r="W131" s="3" t="s">
        <v>1860</v>
      </c>
      <c r="X131" s="42" t="s">
        <v>972</v>
      </c>
      <c r="Y131" s="3" t="s">
        <v>1861</v>
      </c>
      <c r="Z131" s="3" t="s">
        <v>65</v>
      </c>
      <c r="AA131" s="3" t="s">
        <v>1818</v>
      </c>
      <c r="AB131" s="3" t="s">
        <v>1819</v>
      </c>
      <c r="AC131" s="3" t="s">
        <v>68</v>
      </c>
      <c r="AD131" s="3" t="s">
        <v>1862</v>
      </c>
      <c r="AE131" s="3" t="s">
        <v>3839</v>
      </c>
      <c r="AF131" s="3" t="s">
        <v>70</v>
      </c>
      <c r="AG131" s="3" t="s">
        <v>71</v>
      </c>
      <c r="AH131" s="3" t="s">
        <v>1863</v>
      </c>
      <c r="AI131" s="3" t="s">
        <v>1864</v>
      </c>
      <c r="AJ131" s="3" t="s">
        <v>74</v>
      </c>
      <c r="AK131" s="3" t="s">
        <v>75</v>
      </c>
      <c r="AL131" s="3" t="s">
        <v>76</v>
      </c>
      <c r="AN131" s="46">
        <v>1</v>
      </c>
    </row>
    <row r="132" spans="2:40" ht="45" x14ac:dyDescent="0.25">
      <c r="B132" s="45">
        <v>125</v>
      </c>
      <c r="C132" s="3" t="s">
        <v>13</v>
      </c>
      <c r="D132" s="3" t="s">
        <v>1865</v>
      </c>
      <c r="E132" s="3" t="s">
        <v>168</v>
      </c>
      <c r="F132" s="3" t="s">
        <v>1866</v>
      </c>
      <c r="G132" s="3" t="s">
        <v>1867</v>
      </c>
      <c r="H132" s="3" t="s">
        <v>1868</v>
      </c>
      <c r="I132" s="3" t="s">
        <v>1869</v>
      </c>
      <c r="J132" s="3" t="s">
        <v>53</v>
      </c>
      <c r="K132" s="3" t="s">
        <v>54</v>
      </c>
      <c r="L132" s="3" t="s">
        <v>1870</v>
      </c>
      <c r="M132" s="3" t="s">
        <v>1871</v>
      </c>
      <c r="N132" s="3" t="s">
        <v>1872</v>
      </c>
      <c r="O132" s="3" t="s">
        <v>13</v>
      </c>
      <c r="P132" s="42" t="s">
        <v>1813</v>
      </c>
      <c r="Q132" s="3" t="s">
        <v>1814</v>
      </c>
      <c r="R132" s="3" t="s">
        <v>1873</v>
      </c>
      <c r="S132" s="42">
        <v>3</v>
      </c>
      <c r="T132" s="42" t="s">
        <v>117</v>
      </c>
      <c r="U132" s="42">
        <v>14</v>
      </c>
      <c r="V132" s="42">
        <v>17</v>
      </c>
      <c r="W132" s="3" t="s">
        <v>1874</v>
      </c>
      <c r="X132" s="42" t="s">
        <v>1074</v>
      </c>
      <c r="Y132" s="3" t="s">
        <v>1875</v>
      </c>
      <c r="Z132" s="3" t="s">
        <v>65</v>
      </c>
      <c r="AA132" s="3" t="s">
        <v>1818</v>
      </c>
      <c r="AB132" s="3" t="s">
        <v>1819</v>
      </c>
      <c r="AC132" s="3" t="s">
        <v>68</v>
      </c>
      <c r="AD132" s="3" t="s">
        <v>1876</v>
      </c>
      <c r="AE132" s="3" t="s">
        <v>3840</v>
      </c>
      <c r="AF132" s="3" t="s">
        <v>70</v>
      </c>
      <c r="AG132" s="3" t="s">
        <v>71</v>
      </c>
      <c r="AH132" s="3" t="s">
        <v>1877</v>
      </c>
      <c r="AI132" s="3" t="s">
        <v>1878</v>
      </c>
      <c r="AJ132" s="3" t="s">
        <v>74</v>
      </c>
      <c r="AK132" s="3" t="s">
        <v>75</v>
      </c>
      <c r="AL132" s="3" t="s">
        <v>76</v>
      </c>
      <c r="AN132" s="46">
        <v>1</v>
      </c>
    </row>
    <row r="133" spans="2:40" ht="45" x14ac:dyDescent="0.25">
      <c r="B133" s="45">
        <v>126</v>
      </c>
      <c r="C133" s="3" t="s">
        <v>13</v>
      </c>
      <c r="D133" s="3" t="s">
        <v>1879</v>
      </c>
      <c r="E133" s="3" t="s">
        <v>168</v>
      </c>
      <c r="F133" s="3" t="s">
        <v>1880</v>
      </c>
      <c r="G133" s="3" t="s">
        <v>1881</v>
      </c>
      <c r="H133" s="3" t="s">
        <v>1882</v>
      </c>
      <c r="I133" s="3" t="s">
        <v>1883</v>
      </c>
      <c r="J133" s="3" t="s">
        <v>53</v>
      </c>
      <c r="K133" s="3" t="s">
        <v>54</v>
      </c>
      <c r="L133" s="3" t="s">
        <v>1884</v>
      </c>
      <c r="M133" s="3" t="s">
        <v>1885</v>
      </c>
      <c r="N133" s="3" t="s">
        <v>1886</v>
      </c>
      <c r="O133" s="3" t="s">
        <v>13</v>
      </c>
      <c r="P133" s="42" t="s">
        <v>1813</v>
      </c>
      <c r="Q133" s="3" t="s">
        <v>1814</v>
      </c>
      <c r="R133" s="3" t="s">
        <v>1887</v>
      </c>
      <c r="S133" s="42">
        <v>3</v>
      </c>
      <c r="T133" s="42" t="s">
        <v>117</v>
      </c>
      <c r="U133" s="42">
        <v>14</v>
      </c>
      <c r="V133" s="42">
        <v>17</v>
      </c>
      <c r="W133" s="3" t="s">
        <v>1888</v>
      </c>
      <c r="X133" s="42" t="s">
        <v>1074</v>
      </c>
      <c r="Y133" s="3" t="s">
        <v>1889</v>
      </c>
      <c r="Z133" s="3" t="s">
        <v>65</v>
      </c>
      <c r="AA133" s="3" t="s">
        <v>1818</v>
      </c>
      <c r="AB133" s="3" t="s">
        <v>1819</v>
      </c>
      <c r="AC133" s="3" t="s">
        <v>68</v>
      </c>
      <c r="AD133" s="3" t="s">
        <v>1890</v>
      </c>
      <c r="AE133" s="3" t="s">
        <v>3841</v>
      </c>
      <c r="AF133" s="3" t="s">
        <v>70</v>
      </c>
      <c r="AG133" s="3" t="s">
        <v>71</v>
      </c>
      <c r="AH133" s="3" t="s">
        <v>1891</v>
      </c>
      <c r="AI133" s="3" t="s">
        <v>1892</v>
      </c>
      <c r="AJ133" s="3" t="s">
        <v>74</v>
      </c>
      <c r="AK133" s="3" t="s">
        <v>75</v>
      </c>
      <c r="AL133" s="3" t="s">
        <v>76</v>
      </c>
      <c r="AN133" s="46">
        <v>1</v>
      </c>
    </row>
    <row r="134" spans="2:40" ht="45" x14ac:dyDescent="0.25">
      <c r="B134" s="45">
        <v>127</v>
      </c>
      <c r="C134" s="3" t="s">
        <v>13</v>
      </c>
      <c r="D134" s="3" t="s">
        <v>1893</v>
      </c>
      <c r="E134" s="3" t="s">
        <v>108</v>
      </c>
      <c r="F134" s="3" t="s">
        <v>1894</v>
      </c>
      <c r="G134" s="3" t="s">
        <v>1895</v>
      </c>
      <c r="H134" s="3" t="s">
        <v>1896</v>
      </c>
      <c r="I134" s="3" t="s">
        <v>1897</v>
      </c>
      <c r="J134" s="3" t="s">
        <v>53</v>
      </c>
      <c r="K134" s="3" t="s">
        <v>54</v>
      </c>
      <c r="L134" s="3" t="s">
        <v>1898</v>
      </c>
      <c r="M134" s="3" t="s">
        <v>1899</v>
      </c>
      <c r="N134" s="3" t="s">
        <v>1900</v>
      </c>
      <c r="O134" s="3" t="s">
        <v>13</v>
      </c>
      <c r="P134" s="42" t="s">
        <v>1813</v>
      </c>
      <c r="Q134" s="3" t="s">
        <v>1814</v>
      </c>
      <c r="R134" s="3" t="s">
        <v>1901</v>
      </c>
      <c r="S134" s="42">
        <v>3</v>
      </c>
      <c r="T134" s="42" t="s">
        <v>117</v>
      </c>
      <c r="U134" s="42">
        <v>13</v>
      </c>
      <c r="V134" s="42">
        <v>17</v>
      </c>
      <c r="W134" s="3" t="s">
        <v>1902</v>
      </c>
      <c r="X134" s="42" t="s">
        <v>895</v>
      </c>
      <c r="Y134" s="3" t="s">
        <v>1903</v>
      </c>
      <c r="Z134" s="3" t="s">
        <v>65</v>
      </c>
      <c r="AA134" s="3" t="s">
        <v>1818</v>
      </c>
      <c r="AB134" s="3" t="s">
        <v>1819</v>
      </c>
      <c r="AC134" s="3" t="s">
        <v>68</v>
      </c>
      <c r="AD134" s="3" t="s">
        <v>1904</v>
      </c>
      <c r="AE134" s="3" t="s">
        <v>3842</v>
      </c>
      <c r="AF134" s="3" t="s">
        <v>70</v>
      </c>
      <c r="AG134" s="3" t="s">
        <v>71</v>
      </c>
      <c r="AH134" s="3" t="s">
        <v>1905</v>
      </c>
      <c r="AI134" s="3" t="s">
        <v>1906</v>
      </c>
      <c r="AJ134" s="3" t="s">
        <v>74</v>
      </c>
      <c r="AK134" s="3" t="s">
        <v>75</v>
      </c>
      <c r="AL134" s="3" t="s">
        <v>76</v>
      </c>
      <c r="AN134" s="46">
        <v>1</v>
      </c>
    </row>
    <row r="135" spans="2:40" ht="45" x14ac:dyDescent="0.25">
      <c r="B135" s="45">
        <v>128</v>
      </c>
      <c r="C135" s="3" t="s">
        <v>13</v>
      </c>
      <c r="D135" s="3" t="s">
        <v>1907</v>
      </c>
      <c r="E135" s="3" t="s">
        <v>108</v>
      </c>
      <c r="F135" s="3" t="s">
        <v>1908</v>
      </c>
      <c r="G135" s="3" t="s">
        <v>1909</v>
      </c>
      <c r="H135" s="3" t="s">
        <v>1910</v>
      </c>
      <c r="I135" s="3" t="s">
        <v>1911</v>
      </c>
      <c r="J135" s="3" t="s">
        <v>53</v>
      </c>
      <c r="K135" s="3" t="s">
        <v>54</v>
      </c>
      <c r="L135" s="3" t="s">
        <v>1912</v>
      </c>
      <c r="M135" s="3" t="s">
        <v>1913</v>
      </c>
      <c r="N135" s="3" t="s">
        <v>1914</v>
      </c>
      <c r="O135" s="3" t="s">
        <v>13</v>
      </c>
      <c r="P135" s="42" t="s">
        <v>1813</v>
      </c>
      <c r="Q135" s="3" t="s">
        <v>1814</v>
      </c>
      <c r="R135" s="3" t="s">
        <v>1915</v>
      </c>
      <c r="S135" s="42">
        <v>3</v>
      </c>
      <c r="T135" s="42" t="s">
        <v>117</v>
      </c>
      <c r="U135" s="42">
        <v>13</v>
      </c>
      <c r="V135" s="42">
        <v>17</v>
      </c>
      <c r="W135" s="3" t="s">
        <v>1916</v>
      </c>
      <c r="X135" s="42" t="s">
        <v>895</v>
      </c>
      <c r="Y135" s="3" t="s">
        <v>1917</v>
      </c>
      <c r="Z135" s="3" t="s">
        <v>65</v>
      </c>
      <c r="AA135" s="3" t="s">
        <v>1818</v>
      </c>
      <c r="AB135" s="3" t="s">
        <v>1819</v>
      </c>
      <c r="AC135" s="3" t="s">
        <v>68</v>
      </c>
      <c r="AD135" s="3" t="s">
        <v>1918</v>
      </c>
      <c r="AE135" s="3" t="s">
        <v>3843</v>
      </c>
      <c r="AF135" s="3" t="s">
        <v>70</v>
      </c>
      <c r="AG135" s="3" t="s">
        <v>71</v>
      </c>
      <c r="AH135" s="3" t="s">
        <v>1919</v>
      </c>
      <c r="AI135" s="3" t="s">
        <v>1920</v>
      </c>
      <c r="AJ135" s="3" t="s">
        <v>74</v>
      </c>
      <c r="AK135" s="3" t="s">
        <v>75</v>
      </c>
      <c r="AL135" s="3" t="s">
        <v>76</v>
      </c>
      <c r="AN135" s="46">
        <v>1</v>
      </c>
    </row>
    <row r="136" spans="2:40" ht="45" x14ac:dyDescent="0.25">
      <c r="B136" s="45">
        <v>129</v>
      </c>
      <c r="C136" s="3" t="s">
        <v>13</v>
      </c>
      <c r="D136" s="3" t="s">
        <v>1921</v>
      </c>
      <c r="E136" s="3" t="s">
        <v>168</v>
      </c>
      <c r="F136" s="3" t="s">
        <v>1922</v>
      </c>
      <c r="G136" s="3" t="s">
        <v>1923</v>
      </c>
      <c r="H136" s="3" t="s">
        <v>1924</v>
      </c>
      <c r="I136" s="3" t="s">
        <v>1925</v>
      </c>
      <c r="J136" s="3" t="s">
        <v>53</v>
      </c>
      <c r="K136" s="3" t="s">
        <v>54</v>
      </c>
      <c r="L136" s="3" t="s">
        <v>1926</v>
      </c>
      <c r="M136" s="3" t="s">
        <v>1927</v>
      </c>
      <c r="N136" s="3" t="s">
        <v>1928</v>
      </c>
      <c r="O136" s="3" t="s">
        <v>13</v>
      </c>
      <c r="P136" s="42" t="s">
        <v>1813</v>
      </c>
      <c r="Q136" s="3" t="s">
        <v>1814</v>
      </c>
      <c r="R136" s="3" t="s">
        <v>1929</v>
      </c>
      <c r="S136" s="42">
        <v>3</v>
      </c>
      <c r="T136" s="42" t="s">
        <v>117</v>
      </c>
      <c r="U136" s="42">
        <v>14</v>
      </c>
      <c r="V136" s="42">
        <v>17</v>
      </c>
      <c r="W136" s="3" t="s">
        <v>1930</v>
      </c>
      <c r="X136" s="42" t="s">
        <v>341</v>
      </c>
      <c r="Y136" s="3" t="s">
        <v>1931</v>
      </c>
      <c r="Z136" s="3" t="s">
        <v>65</v>
      </c>
      <c r="AA136" s="3" t="s">
        <v>1818</v>
      </c>
      <c r="AB136" s="3" t="s">
        <v>1819</v>
      </c>
      <c r="AC136" s="3" t="s">
        <v>68</v>
      </c>
      <c r="AD136" s="3" t="s">
        <v>1932</v>
      </c>
      <c r="AE136" s="3" t="s">
        <v>3844</v>
      </c>
      <c r="AF136" s="3" t="s">
        <v>70</v>
      </c>
      <c r="AG136" s="3" t="s">
        <v>71</v>
      </c>
      <c r="AH136" s="3" t="s">
        <v>1933</v>
      </c>
      <c r="AI136" s="3" t="s">
        <v>1934</v>
      </c>
      <c r="AJ136" s="3" t="s">
        <v>74</v>
      </c>
      <c r="AK136" s="3" t="s">
        <v>75</v>
      </c>
      <c r="AL136" s="3" t="s">
        <v>76</v>
      </c>
      <c r="AN136" s="46">
        <v>1</v>
      </c>
    </row>
    <row r="137" spans="2:40" ht="45" x14ac:dyDescent="0.25">
      <c r="B137" s="45">
        <v>130</v>
      </c>
      <c r="C137" s="3" t="s">
        <v>13</v>
      </c>
      <c r="D137" s="3" t="s">
        <v>1935</v>
      </c>
      <c r="E137" s="3" t="s">
        <v>108</v>
      </c>
      <c r="F137" s="3" t="s">
        <v>1936</v>
      </c>
      <c r="G137" s="3" t="s">
        <v>1937</v>
      </c>
      <c r="H137" s="3" t="s">
        <v>1938</v>
      </c>
      <c r="I137" s="3" t="s">
        <v>1939</v>
      </c>
      <c r="J137" s="3" t="s">
        <v>53</v>
      </c>
      <c r="K137" s="3" t="s">
        <v>54</v>
      </c>
      <c r="L137" s="3" t="s">
        <v>1940</v>
      </c>
      <c r="M137" s="3" t="s">
        <v>1941</v>
      </c>
      <c r="N137" s="3" t="s">
        <v>1942</v>
      </c>
      <c r="O137" s="3" t="s">
        <v>13</v>
      </c>
      <c r="P137" s="42" t="s">
        <v>1813</v>
      </c>
      <c r="Q137" s="3" t="s">
        <v>1814</v>
      </c>
      <c r="R137" s="3" t="s">
        <v>1943</v>
      </c>
      <c r="S137" s="42">
        <v>3</v>
      </c>
      <c r="T137" s="42" t="s">
        <v>117</v>
      </c>
      <c r="U137" s="42">
        <v>13</v>
      </c>
      <c r="V137" s="42">
        <v>17</v>
      </c>
      <c r="W137" s="3" t="s">
        <v>1944</v>
      </c>
      <c r="X137" s="42" t="s">
        <v>341</v>
      </c>
      <c r="Y137" s="3" t="s">
        <v>1945</v>
      </c>
      <c r="Z137" s="3" t="s">
        <v>65</v>
      </c>
      <c r="AA137" s="3" t="s">
        <v>1818</v>
      </c>
      <c r="AB137" s="3" t="s">
        <v>1819</v>
      </c>
      <c r="AC137" s="3" t="s">
        <v>68</v>
      </c>
      <c r="AD137" s="3" t="s">
        <v>1946</v>
      </c>
      <c r="AE137" s="3" t="s">
        <v>3845</v>
      </c>
      <c r="AF137" s="3" t="s">
        <v>70</v>
      </c>
      <c r="AG137" s="3" t="s">
        <v>71</v>
      </c>
      <c r="AH137" s="3" t="s">
        <v>1947</v>
      </c>
      <c r="AI137" s="3" t="s">
        <v>1948</v>
      </c>
      <c r="AJ137" s="3" t="s">
        <v>74</v>
      </c>
      <c r="AK137" s="3" t="s">
        <v>75</v>
      </c>
      <c r="AL137" s="3" t="s">
        <v>76</v>
      </c>
      <c r="AN137" s="46">
        <v>1</v>
      </c>
    </row>
    <row r="138" spans="2:40" ht="45" x14ac:dyDescent="0.25">
      <c r="B138" s="45">
        <v>131</v>
      </c>
      <c r="C138" s="3" t="s">
        <v>13</v>
      </c>
      <c r="D138" s="3" t="s">
        <v>1949</v>
      </c>
      <c r="E138" s="3" t="s">
        <v>78</v>
      </c>
      <c r="F138" s="3" t="s">
        <v>1950</v>
      </c>
      <c r="G138" s="3" t="s">
        <v>1951</v>
      </c>
      <c r="H138" s="3" t="s">
        <v>1952</v>
      </c>
      <c r="I138" s="3" t="s">
        <v>1953</v>
      </c>
      <c r="J138" s="3" t="s">
        <v>53</v>
      </c>
      <c r="K138" s="3" t="s">
        <v>54</v>
      </c>
      <c r="L138" s="3" t="s">
        <v>1954</v>
      </c>
      <c r="M138" s="3" t="s">
        <v>1955</v>
      </c>
      <c r="N138" s="3" t="s">
        <v>1956</v>
      </c>
      <c r="O138" s="3" t="s">
        <v>13</v>
      </c>
      <c r="P138" s="42" t="s">
        <v>1813</v>
      </c>
      <c r="Q138" s="3" t="s">
        <v>1814</v>
      </c>
      <c r="R138" s="3" t="s">
        <v>1957</v>
      </c>
      <c r="S138" s="42">
        <v>2</v>
      </c>
      <c r="T138" s="42" t="s">
        <v>87</v>
      </c>
      <c r="U138" s="42">
        <v>12</v>
      </c>
      <c r="V138" s="42">
        <v>15</v>
      </c>
      <c r="W138" s="3" t="s">
        <v>1958</v>
      </c>
      <c r="X138" s="42" t="s">
        <v>341</v>
      </c>
      <c r="Y138" s="3" t="s">
        <v>1959</v>
      </c>
      <c r="Z138" s="3" t="s">
        <v>65</v>
      </c>
      <c r="AA138" s="3" t="s">
        <v>1818</v>
      </c>
      <c r="AB138" s="3" t="s">
        <v>1819</v>
      </c>
      <c r="AC138" s="3" t="s">
        <v>68</v>
      </c>
      <c r="AD138" s="3" t="s">
        <v>1960</v>
      </c>
      <c r="AE138" s="3" t="s">
        <v>3846</v>
      </c>
      <c r="AF138" s="3" t="s">
        <v>70</v>
      </c>
      <c r="AG138" s="3" t="s">
        <v>71</v>
      </c>
      <c r="AH138" s="3" t="s">
        <v>1961</v>
      </c>
      <c r="AI138" s="3" t="s">
        <v>1962</v>
      </c>
      <c r="AJ138" s="3" t="s">
        <v>74</v>
      </c>
      <c r="AK138" s="3" t="s">
        <v>75</v>
      </c>
      <c r="AL138" s="3" t="s">
        <v>76</v>
      </c>
      <c r="AN138" s="46">
        <v>1</v>
      </c>
    </row>
    <row r="139" spans="2:40" ht="45" x14ac:dyDescent="0.25">
      <c r="B139" s="45">
        <v>132</v>
      </c>
      <c r="C139" s="3" t="s">
        <v>13</v>
      </c>
      <c r="D139" s="3" t="s">
        <v>1963</v>
      </c>
      <c r="E139" s="3" t="s">
        <v>168</v>
      </c>
      <c r="F139" s="3" t="s">
        <v>1964</v>
      </c>
      <c r="G139" s="3" t="s">
        <v>1965</v>
      </c>
      <c r="H139" s="3" t="s">
        <v>1966</v>
      </c>
      <c r="I139" s="3" t="s">
        <v>1967</v>
      </c>
      <c r="J139" s="3" t="s">
        <v>53</v>
      </c>
      <c r="K139" s="3" t="s">
        <v>54</v>
      </c>
      <c r="L139" s="3" t="s">
        <v>1968</v>
      </c>
      <c r="M139" s="3" t="s">
        <v>1969</v>
      </c>
      <c r="N139" s="3" t="s">
        <v>1970</v>
      </c>
      <c r="O139" s="3" t="s">
        <v>13</v>
      </c>
      <c r="P139" s="42" t="s">
        <v>1813</v>
      </c>
      <c r="Q139" s="3" t="s">
        <v>1814</v>
      </c>
      <c r="R139" s="3" t="s">
        <v>1971</v>
      </c>
      <c r="S139" s="42">
        <v>3</v>
      </c>
      <c r="T139" s="42" t="s">
        <v>117</v>
      </c>
      <c r="U139" s="42">
        <v>14</v>
      </c>
      <c r="V139" s="42">
        <v>17</v>
      </c>
      <c r="W139" s="3" t="s">
        <v>1972</v>
      </c>
      <c r="X139" s="42" t="s">
        <v>268</v>
      </c>
      <c r="Y139" s="3" t="s">
        <v>1973</v>
      </c>
      <c r="Z139" s="3" t="s">
        <v>65</v>
      </c>
      <c r="AA139" s="3" t="s">
        <v>1818</v>
      </c>
      <c r="AB139" s="3" t="s">
        <v>1819</v>
      </c>
      <c r="AC139" s="3" t="s">
        <v>68</v>
      </c>
      <c r="AD139" s="3" t="s">
        <v>1974</v>
      </c>
      <c r="AE139" s="3" t="s">
        <v>3847</v>
      </c>
      <c r="AF139" s="3" t="s">
        <v>70</v>
      </c>
      <c r="AG139" s="3" t="s">
        <v>71</v>
      </c>
      <c r="AH139" s="3" t="s">
        <v>1975</v>
      </c>
      <c r="AI139" s="3" t="s">
        <v>1976</v>
      </c>
      <c r="AJ139" s="3" t="s">
        <v>74</v>
      </c>
      <c r="AK139" s="3" t="s">
        <v>75</v>
      </c>
      <c r="AL139" s="3" t="s">
        <v>76</v>
      </c>
      <c r="AN139" s="46">
        <v>1</v>
      </c>
    </row>
    <row r="140" spans="2:40" ht="45" x14ac:dyDescent="0.25">
      <c r="B140" s="45">
        <v>133</v>
      </c>
      <c r="C140" s="3" t="s">
        <v>13</v>
      </c>
      <c r="D140" s="3" t="s">
        <v>1977</v>
      </c>
      <c r="E140" s="3" t="s">
        <v>78</v>
      </c>
      <c r="F140" s="3" t="s">
        <v>1978</v>
      </c>
      <c r="G140" s="3" t="s">
        <v>1979</v>
      </c>
      <c r="H140" s="3" t="s">
        <v>1980</v>
      </c>
      <c r="I140" s="3" t="s">
        <v>1981</v>
      </c>
      <c r="J140" s="3" t="s">
        <v>53</v>
      </c>
      <c r="K140" s="3" t="s">
        <v>54</v>
      </c>
      <c r="L140" s="3" t="s">
        <v>1982</v>
      </c>
      <c r="M140" s="3" t="s">
        <v>1983</v>
      </c>
      <c r="N140" s="3" t="s">
        <v>1984</v>
      </c>
      <c r="O140" s="3" t="s">
        <v>13</v>
      </c>
      <c r="P140" s="42" t="s">
        <v>1813</v>
      </c>
      <c r="Q140" s="3" t="s">
        <v>1814</v>
      </c>
      <c r="R140" s="3" t="s">
        <v>1985</v>
      </c>
      <c r="S140" s="42">
        <v>2</v>
      </c>
      <c r="T140" s="42" t="s">
        <v>87</v>
      </c>
      <c r="U140" s="42">
        <v>12</v>
      </c>
      <c r="V140" s="42">
        <v>15</v>
      </c>
      <c r="W140" s="3" t="s">
        <v>1986</v>
      </c>
      <c r="X140" s="42" t="s">
        <v>1074</v>
      </c>
      <c r="Y140" s="3" t="s">
        <v>1987</v>
      </c>
      <c r="Z140" s="3" t="s">
        <v>65</v>
      </c>
      <c r="AA140" s="3" t="s">
        <v>1818</v>
      </c>
      <c r="AB140" s="3" t="s">
        <v>1819</v>
      </c>
      <c r="AC140" s="3" t="s">
        <v>68</v>
      </c>
      <c r="AD140" s="3" t="s">
        <v>1988</v>
      </c>
      <c r="AE140" s="3" t="s">
        <v>3848</v>
      </c>
      <c r="AF140" s="3" t="s">
        <v>70</v>
      </c>
      <c r="AG140" s="3" t="s">
        <v>71</v>
      </c>
      <c r="AH140" s="3" t="s">
        <v>1989</v>
      </c>
      <c r="AI140" s="3" t="s">
        <v>1990</v>
      </c>
      <c r="AJ140" s="3" t="s">
        <v>74</v>
      </c>
      <c r="AK140" s="3" t="s">
        <v>75</v>
      </c>
      <c r="AL140" s="3" t="s">
        <v>76</v>
      </c>
      <c r="AN140" s="46">
        <v>1</v>
      </c>
    </row>
    <row r="141" spans="2:40" ht="45" x14ac:dyDescent="0.25">
      <c r="B141" s="45">
        <v>134</v>
      </c>
      <c r="C141" s="3" t="s">
        <v>13</v>
      </c>
      <c r="D141" s="3" t="s">
        <v>1991</v>
      </c>
      <c r="E141" s="3" t="s">
        <v>199</v>
      </c>
      <c r="F141" s="3" t="s">
        <v>1992</v>
      </c>
      <c r="G141" s="3" t="s">
        <v>1993</v>
      </c>
      <c r="H141" s="3" t="s">
        <v>1994</v>
      </c>
      <c r="I141" s="3" t="s">
        <v>1995</v>
      </c>
      <c r="J141" s="3" t="s">
        <v>53</v>
      </c>
      <c r="K141" s="3" t="s">
        <v>54</v>
      </c>
      <c r="L141" s="3" t="s">
        <v>1996</v>
      </c>
      <c r="M141" s="3" t="s">
        <v>1997</v>
      </c>
      <c r="N141" s="3" t="s">
        <v>1998</v>
      </c>
      <c r="O141" s="3" t="s">
        <v>13</v>
      </c>
      <c r="P141" s="42" t="s">
        <v>1813</v>
      </c>
      <c r="Q141" s="3" t="s">
        <v>1814</v>
      </c>
      <c r="R141" s="3" t="s">
        <v>1999</v>
      </c>
      <c r="S141" s="42">
        <v>4</v>
      </c>
      <c r="T141" s="42" t="s">
        <v>208</v>
      </c>
      <c r="U141" s="42">
        <v>15</v>
      </c>
      <c r="V141" s="42">
        <v>18</v>
      </c>
      <c r="W141" s="3" t="s">
        <v>2000</v>
      </c>
      <c r="X141" s="42" t="s">
        <v>210</v>
      </c>
      <c r="Y141" s="3" t="s">
        <v>2001</v>
      </c>
      <c r="Z141" s="3" t="s">
        <v>65</v>
      </c>
      <c r="AA141" s="3" t="s">
        <v>1818</v>
      </c>
      <c r="AB141" s="3" t="s">
        <v>1819</v>
      </c>
      <c r="AC141" s="3" t="s">
        <v>68</v>
      </c>
      <c r="AD141" s="3" t="s">
        <v>2002</v>
      </c>
      <c r="AE141" s="3" t="s">
        <v>3849</v>
      </c>
      <c r="AF141" s="3" t="s">
        <v>70</v>
      </c>
      <c r="AG141" s="3" t="s">
        <v>71</v>
      </c>
      <c r="AH141" s="3" t="s">
        <v>2003</v>
      </c>
      <c r="AI141" s="3" t="s">
        <v>2004</v>
      </c>
      <c r="AJ141" s="3" t="s">
        <v>74</v>
      </c>
      <c r="AK141" s="3" t="s">
        <v>75</v>
      </c>
      <c r="AL141" s="3" t="s">
        <v>76</v>
      </c>
      <c r="AN141" s="46">
        <v>1</v>
      </c>
    </row>
    <row r="142" spans="2:40" ht="45" x14ac:dyDescent="0.25">
      <c r="B142" s="45">
        <v>135</v>
      </c>
      <c r="C142" s="3" t="s">
        <v>13</v>
      </c>
      <c r="D142" s="3" t="s">
        <v>2005</v>
      </c>
      <c r="E142" s="3" t="s">
        <v>78</v>
      </c>
      <c r="F142" s="3" t="s">
        <v>2006</v>
      </c>
      <c r="G142" s="3" t="s">
        <v>2007</v>
      </c>
      <c r="H142" s="3" t="s">
        <v>2008</v>
      </c>
      <c r="I142" s="3" t="s">
        <v>2009</v>
      </c>
      <c r="J142" s="3" t="s">
        <v>53</v>
      </c>
      <c r="K142" s="3" t="s">
        <v>54</v>
      </c>
      <c r="L142" s="3" t="s">
        <v>2010</v>
      </c>
      <c r="M142" s="3" t="s">
        <v>2011</v>
      </c>
      <c r="N142" s="3" t="s">
        <v>2012</v>
      </c>
      <c r="O142" s="3" t="s">
        <v>13</v>
      </c>
      <c r="P142" s="42" t="s">
        <v>1813</v>
      </c>
      <c r="Q142" s="3" t="s">
        <v>1814</v>
      </c>
      <c r="R142" s="3" t="s">
        <v>2013</v>
      </c>
      <c r="S142" s="42">
        <v>2</v>
      </c>
      <c r="T142" s="42" t="s">
        <v>87</v>
      </c>
      <c r="U142" s="42">
        <v>12</v>
      </c>
      <c r="V142" s="42">
        <v>15</v>
      </c>
      <c r="W142" s="3" t="s">
        <v>2014</v>
      </c>
      <c r="X142" s="42" t="s">
        <v>384</v>
      </c>
      <c r="Y142" s="3" t="s">
        <v>2015</v>
      </c>
      <c r="Z142" s="3" t="s">
        <v>65</v>
      </c>
      <c r="AA142" s="3" t="s">
        <v>1818</v>
      </c>
      <c r="AB142" s="3" t="s">
        <v>1819</v>
      </c>
      <c r="AC142" s="3" t="s">
        <v>68</v>
      </c>
      <c r="AD142" s="3" t="s">
        <v>2016</v>
      </c>
      <c r="AE142" s="3" t="s">
        <v>3850</v>
      </c>
      <c r="AF142" s="3" t="s">
        <v>70</v>
      </c>
      <c r="AG142" s="3" t="s">
        <v>71</v>
      </c>
      <c r="AH142" s="3" t="s">
        <v>2017</v>
      </c>
      <c r="AI142" s="3" t="s">
        <v>2018</v>
      </c>
      <c r="AJ142" s="3" t="s">
        <v>74</v>
      </c>
      <c r="AK142" s="3" t="s">
        <v>75</v>
      </c>
      <c r="AL142" s="3" t="s">
        <v>76</v>
      </c>
      <c r="AN142" s="46">
        <v>1</v>
      </c>
    </row>
    <row r="143" spans="2:40" ht="45" x14ac:dyDescent="0.25">
      <c r="B143" s="45">
        <v>136</v>
      </c>
      <c r="C143" s="3" t="s">
        <v>13</v>
      </c>
      <c r="D143" s="3" t="s">
        <v>2019</v>
      </c>
      <c r="E143" s="3" t="s">
        <v>108</v>
      </c>
      <c r="F143" s="3" t="s">
        <v>2020</v>
      </c>
      <c r="G143" s="3" t="s">
        <v>2021</v>
      </c>
      <c r="H143" s="3" t="s">
        <v>2022</v>
      </c>
      <c r="I143" s="3" t="s">
        <v>2023</v>
      </c>
      <c r="J143" s="3" t="s">
        <v>53</v>
      </c>
      <c r="K143" s="3" t="s">
        <v>54</v>
      </c>
      <c r="L143" s="3" t="s">
        <v>2024</v>
      </c>
      <c r="M143" s="3" t="s">
        <v>2025</v>
      </c>
      <c r="N143" s="3" t="s">
        <v>2026</v>
      </c>
      <c r="O143" s="3" t="s">
        <v>13</v>
      </c>
      <c r="P143" s="42" t="s">
        <v>1813</v>
      </c>
      <c r="Q143" s="3" t="s">
        <v>1814</v>
      </c>
      <c r="R143" s="3" t="s">
        <v>2027</v>
      </c>
      <c r="S143" s="42">
        <v>3</v>
      </c>
      <c r="T143" s="42" t="s">
        <v>117</v>
      </c>
      <c r="U143" s="42">
        <v>13</v>
      </c>
      <c r="V143" s="42">
        <v>17</v>
      </c>
      <c r="W143" s="3" t="s">
        <v>2028</v>
      </c>
      <c r="X143" s="42" t="s">
        <v>193</v>
      </c>
      <c r="Y143" s="3" t="s">
        <v>2029</v>
      </c>
      <c r="Z143" s="3" t="s">
        <v>65</v>
      </c>
      <c r="AA143" s="3" t="s">
        <v>1818</v>
      </c>
      <c r="AB143" s="3" t="s">
        <v>1819</v>
      </c>
      <c r="AC143" s="3" t="s">
        <v>68</v>
      </c>
      <c r="AD143" s="3" t="s">
        <v>2030</v>
      </c>
      <c r="AE143" s="3" t="s">
        <v>3851</v>
      </c>
      <c r="AF143" s="3" t="s">
        <v>70</v>
      </c>
      <c r="AG143" s="3" t="s">
        <v>71</v>
      </c>
      <c r="AH143" s="3" t="s">
        <v>2031</v>
      </c>
      <c r="AI143" s="3" t="s">
        <v>2032</v>
      </c>
      <c r="AJ143" s="3" t="s">
        <v>74</v>
      </c>
      <c r="AK143" s="3" t="s">
        <v>75</v>
      </c>
      <c r="AL143" s="3" t="s">
        <v>76</v>
      </c>
      <c r="AN143" s="46">
        <v>1</v>
      </c>
    </row>
    <row r="144" spans="2:40" ht="45" x14ac:dyDescent="0.25">
      <c r="B144" s="45">
        <v>137</v>
      </c>
      <c r="C144" s="3" t="s">
        <v>13</v>
      </c>
      <c r="D144" s="3" t="s">
        <v>2033</v>
      </c>
      <c r="E144" s="3" t="s">
        <v>78</v>
      </c>
      <c r="F144" s="3" t="s">
        <v>2034</v>
      </c>
      <c r="G144" s="3" t="s">
        <v>2035</v>
      </c>
      <c r="H144" s="3" t="s">
        <v>2036</v>
      </c>
      <c r="I144" s="3" t="s">
        <v>2037</v>
      </c>
      <c r="J144" s="3" t="s">
        <v>53</v>
      </c>
      <c r="K144" s="3" t="s">
        <v>54</v>
      </c>
      <c r="L144" s="3" t="s">
        <v>2038</v>
      </c>
      <c r="M144" s="3" t="s">
        <v>2039</v>
      </c>
      <c r="N144" s="3" t="s">
        <v>2040</v>
      </c>
      <c r="O144" s="3" t="s">
        <v>13</v>
      </c>
      <c r="P144" s="42" t="s">
        <v>1813</v>
      </c>
      <c r="Q144" s="3" t="s">
        <v>1814</v>
      </c>
      <c r="R144" s="3" t="s">
        <v>2041</v>
      </c>
      <c r="S144" s="42">
        <v>2</v>
      </c>
      <c r="T144" s="42" t="s">
        <v>87</v>
      </c>
      <c r="U144" s="42">
        <v>12</v>
      </c>
      <c r="V144" s="42">
        <v>15</v>
      </c>
      <c r="W144" s="3" t="s">
        <v>2042</v>
      </c>
      <c r="X144" s="42" t="s">
        <v>895</v>
      </c>
      <c r="Y144" s="3" t="s">
        <v>2043</v>
      </c>
      <c r="Z144" s="3" t="s">
        <v>65</v>
      </c>
      <c r="AA144" s="3" t="s">
        <v>1818</v>
      </c>
      <c r="AB144" s="3" t="s">
        <v>1819</v>
      </c>
      <c r="AC144" s="3" t="s">
        <v>68</v>
      </c>
      <c r="AD144" s="3" t="s">
        <v>2044</v>
      </c>
      <c r="AE144" s="3" t="s">
        <v>3852</v>
      </c>
      <c r="AF144" s="3" t="s">
        <v>70</v>
      </c>
      <c r="AG144" s="3" t="s">
        <v>71</v>
      </c>
      <c r="AH144" s="3" t="s">
        <v>2045</v>
      </c>
      <c r="AI144" s="3" t="s">
        <v>2046</v>
      </c>
      <c r="AJ144" s="3" t="s">
        <v>74</v>
      </c>
      <c r="AK144" s="3" t="s">
        <v>75</v>
      </c>
      <c r="AL144" s="3" t="s">
        <v>76</v>
      </c>
      <c r="AN144" s="46">
        <v>1</v>
      </c>
    </row>
    <row r="145" spans="2:40" ht="45" x14ac:dyDescent="0.25">
      <c r="B145" s="45">
        <v>138</v>
      </c>
      <c r="C145" s="3" t="s">
        <v>13</v>
      </c>
      <c r="D145" s="3" t="s">
        <v>2047</v>
      </c>
      <c r="E145" s="3" t="s">
        <v>78</v>
      </c>
      <c r="F145" s="3" t="s">
        <v>2048</v>
      </c>
      <c r="G145" s="3" t="s">
        <v>2049</v>
      </c>
      <c r="H145" s="3" t="s">
        <v>2050</v>
      </c>
      <c r="I145" s="3" t="s">
        <v>2051</v>
      </c>
      <c r="J145" s="3" t="s">
        <v>53</v>
      </c>
      <c r="K145" s="3" t="s">
        <v>54</v>
      </c>
      <c r="L145" s="3" t="s">
        <v>2052</v>
      </c>
      <c r="M145" s="3" t="s">
        <v>2053</v>
      </c>
      <c r="N145" s="3" t="s">
        <v>2054</v>
      </c>
      <c r="O145" s="3" t="s">
        <v>13</v>
      </c>
      <c r="P145" s="42" t="s">
        <v>1813</v>
      </c>
      <c r="Q145" s="3" t="s">
        <v>1814</v>
      </c>
      <c r="R145" s="3" t="s">
        <v>2055</v>
      </c>
      <c r="S145" s="42">
        <v>2</v>
      </c>
      <c r="T145" s="42" t="s">
        <v>87</v>
      </c>
      <c r="U145" s="42">
        <v>12</v>
      </c>
      <c r="V145" s="42">
        <v>15</v>
      </c>
      <c r="W145" s="3" t="s">
        <v>2056</v>
      </c>
      <c r="X145" s="42" t="s">
        <v>895</v>
      </c>
      <c r="Y145" s="3" t="s">
        <v>2057</v>
      </c>
      <c r="Z145" s="3" t="s">
        <v>65</v>
      </c>
      <c r="AA145" s="3" t="s">
        <v>1818</v>
      </c>
      <c r="AB145" s="3" t="s">
        <v>1819</v>
      </c>
      <c r="AC145" s="3" t="s">
        <v>68</v>
      </c>
      <c r="AD145" s="3" t="s">
        <v>2058</v>
      </c>
      <c r="AE145" s="3" t="s">
        <v>3853</v>
      </c>
      <c r="AF145" s="3" t="s">
        <v>70</v>
      </c>
      <c r="AG145" s="3" t="s">
        <v>71</v>
      </c>
      <c r="AH145" s="3" t="s">
        <v>2059</v>
      </c>
      <c r="AI145" s="3" t="s">
        <v>2060</v>
      </c>
      <c r="AJ145" s="3" t="s">
        <v>74</v>
      </c>
      <c r="AK145" s="3" t="s">
        <v>75</v>
      </c>
      <c r="AL145" s="3" t="s">
        <v>76</v>
      </c>
      <c r="AN145" s="46">
        <v>1</v>
      </c>
    </row>
    <row r="146" spans="2:40" ht="45" x14ac:dyDescent="0.25">
      <c r="B146" s="45">
        <v>139</v>
      </c>
      <c r="C146" s="3" t="s">
        <v>13</v>
      </c>
      <c r="D146" s="3" t="s">
        <v>2061</v>
      </c>
      <c r="E146" s="3" t="s">
        <v>168</v>
      </c>
      <c r="F146" s="3" t="s">
        <v>2062</v>
      </c>
      <c r="G146" s="3" t="s">
        <v>2063</v>
      </c>
      <c r="H146" s="3" t="s">
        <v>2064</v>
      </c>
      <c r="I146" s="3" t="s">
        <v>2065</v>
      </c>
      <c r="J146" s="3" t="s">
        <v>53</v>
      </c>
      <c r="K146" s="3" t="s">
        <v>54</v>
      </c>
      <c r="L146" s="3" t="s">
        <v>2066</v>
      </c>
      <c r="M146" s="3" t="s">
        <v>2067</v>
      </c>
      <c r="N146" s="3" t="s">
        <v>2068</v>
      </c>
      <c r="O146" s="3" t="s">
        <v>13</v>
      </c>
      <c r="P146" s="42" t="s">
        <v>1813</v>
      </c>
      <c r="Q146" s="3" t="s">
        <v>1814</v>
      </c>
      <c r="R146" s="3" t="s">
        <v>2069</v>
      </c>
      <c r="S146" s="42">
        <v>3</v>
      </c>
      <c r="T146" s="42" t="s">
        <v>117</v>
      </c>
      <c r="U146" s="42">
        <v>14</v>
      </c>
      <c r="V146" s="42">
        <v>17</v>
      </c>
      <c r="W146" s="3" t="s">
        <v>2070</v>
      </c>
      <c r="X146" s="42" t="s">
        <v>283</v>
      </c>
      <c r="Y146" s="3" t="s">
        <v>2071</v>
      </c>
      <c r="Z146" s="3" t="s">
        <v>65</v>
      </c>
      <c r="AA146" s="3" t="s">
        <v>1818</v>
      </c>
      <c r="AB146" s="3" t="s">
        <v>1819</v>
      </c>
      <c r="AC146" s="3" t="s">
        <v>68</v>
      </c>
      <c r="AD146" s="3" t="s">
        <v>2072</v>
      </c>
      <c r="AE146" s="3" t="s">
        <v>3854</v>
      </c>
      <c r="AF146" s="3" t="s">
        <v>70</v>
      </c>
      <c r="AG146" s="3" t="s">
        <v>71</v>
      </c>
      <c r="AH146" s="3" t="s">
        <v>2073</v>
      </c>
      <c r="AI146" s="3" t="s">
        <v>2074</v>
      </c>
      <c r="AJ146" s="3" t="s">
        <v>74</v>
      </c>
      <c r="AK146" s="3" t="s">
        <v>75</v>
      </c>
      <c r="AL146" s="3" t="s">
        <v>76</v>
      </c>
      <c r="AN146" s="46">
        <v>1</v>
      </c>
    </row>
    <row r="147" spans="2:40" ht="45" x14ac:dyDescent="0.25">
      <c r="B147" s="45">
        <v>140</v>
      </c>
      <c r="C147" s="3" t="s">
        <v>13</v>
      </c>
      <c r="D147" s="3" t="s">
        <v>2075</v>
      </c>
      <c r="E147" s="3" t="s">
        <v>78</v>
      </c>
      <c r="F147" s="3" t="s">
        <v>2076</v>
      </c>
      <c r="G147" s="3" t="s">
        <v>2077</v>
      </c>
      <c r="H147" s="3" t="s">
        <v>2078</v>
      </c>
      <c r="I147" s="3" t="s">
        <v>2079</v>
      </c>
      <c r="J147" s="3" t="s">
        <v>53</v>
      </c>
      <c r="K147" s="3" t="s">
        <v>54</v>
      </c>
      <c r="L147" s="3" t="s">
        <v>2080</v>
      </c>
      <c r="M147" s="3" t="s">
        <v>2081</v>
      </c>
      <c r="N147" s="3" t="s">
        <v>2082</v>
      </c>
      <c r="O147" s="3" t="s">
        <v>13</v>
      </c>
      <c r="P147" s="42" t="s">
        <v>1813</v>
      </c>
      <c r="Q147" s="3" t="s">
        <v>1814</v>
      </c>
      <c r="R147" s="3" t="s">
        <v>2083</v>
      </c>
      <c r="S147" s="42">
        <v>2</v>
      </c>
      <c r="T147" s="42" t="s">
        <v>87</v>
      </c>
      <c r="U147" s="42">
        <v>12</v>
      </c>
      <c r="V147" s="42">
        <v>15</v>
      </c>
      <c r="W147" s="3" t="s">
        <v>2084</v>
      </c>
      <c r="X147" s="42" t="s">
        <v>210</v>
      </c>
      <c r="Y147" s="3" t="s">
        <v>2085</v>
      </c>
      <c r="Z147" s="3" t="s">
        <v>65</v>
      </c>
      <c r="AA147" s="3" t="s">
        <v>1818</v>
      </c>
      <c r="AB147" s="3" t="s">
        <v>1819</v>
      </c>
      <c r="AC147" s="3" t="s">
        <v>68</v>
      </c>
      <c r="AD147" s="3" t="s">
        <v>2086</v>
      </c>
      <c r="AE147" s="3" t="s">
        <v>3855</v>
      </c>
      <c r="AF147" s="3" t="s">
        <v>70</v>
      </c>
      <c r="AG147" s="3" t="s">
        <v>71</v>
      </c>
      <c r="AH147" s="3" t="s">
        <v>2087</v>
      </c>
      <c r="AI147" s="3" t="s">
        <v>2088</v>
      </c>
      <c r="AJ147" s="3" t="s">
        <v>74</v>
      </c>
      <c r="AK147" s="3" t="s">
        <v>75</v>
      </c>
      <c r="AL147" s="3" t="s">
        <v>76</v>
      </c>
      <c r="AN147" s="46">
        <v>1</v>
      </c>
    </row>
    <row r="148" spans="2:40" ht="45" x14ac:dyDescent="0.25">
      <c r="B148" s="45">
        <v>141</v>
      </c>
      <c r="C148" s="3" t="s">
        <v>13</v>
      </c>
      <c r="D148" s="3" t="s">
        <v>2089</v>
      </c>
      <c r="E148" s="3" t="s">
        <v>108</v>
      </c>
      <c r="F148" s="3" t="s">
        <v>2090</v>
      </c>
      <c r="G148" s="3" t="s">
        <v>2091</v>
      </c>
      <c r="H148" s="3" t="s">
        <v>2092</v>
      </c>
      <c r="I148" s="3" t="s">
        <v>2093</v>
      </c>
      <c r="J148" s="3" t="s">
        <v>53</v>
      </c>
      <c r="K148" s="3" t="s">
        <v>54</v>
      </c>
      <c r="L148" s="3" t="s">
        <v>2094</v>
      </c>
      <c r="M148" s="3" t="s">
        <v>2095</v>
      </c>
      <c r="N148" s="3" t="s">
        <v>2096</v>
      </c>
      <c r="O148" s="3" t="s">
        <v>13</v>
      </c>
      <c r="P148" s="42" t="s">
        <v>1813</v>
      </c>
      <c r="Q148" s="3" t="s">
        <v>1814</v>
      </c>
      <c r="R148" s="3" t="s">
        <v>2097</v>
      </c>
      <c r="S148" s="42">
        <v>3</v>
      </c>
      <c r="T148" s="42" t="s">
        <v>117</v>
      </c>
      <c r="U148" s="42">
        <v>13</v>
      </c>
      <c r="V148" s="42">
        <v>17</v>
      </c>
      <c r="W148" s="3" t="s">
        <v>2098</v>
      </c>
      <c r="X148" s="42" t="s">
        <v>119</v>
      </c>
      <c r="Y148" s="3" t="s">
        <v>2099</v>
      </c>
      <c r="Z148" s="3" t="s">
        <v>65</v>
      </c>
      <c r="AA148" s="3" t="s">
        <v>1818</v>
      </c>
      <c r="AB148" s="3" t="s">
        <v>1819</v>
      </c>
      <c r="AC148" s="3" t="s">
        <v>68</v>
      </c>
      <c r="AD148" s="3" t="s">
        <v>2100</v>
      </c>
      <c r="AE148" s="3" t="s">
        <v>3856</v>
      </c>
      <c r="AF148" s="3" t="s">
        <v>70</v>
      </c>
      <c r="AG148" s="3" t="s">
        <v>71</v>
      </c>
      <c r="AH148" s="3" t="s">
        <v>2101</v>
      </c>
      <c r="AI148" s="3" t="s">
        <v>2102</v>
      </c>
      <c r="AJ148" s="3" t="s">
        <v>74</v>
      </c>
      <c r="AK148" s="3" t="s">
        <v>75</v>
      </c>
      <c r="AL148" s="3" t="s">
        <v>76</v>
      </c>
      <c r="AN148" s="46">
        <v>1</v>
      </c>
    </row>
    <row r="149" spans="2:40" ht="45" x14ac:dyDescent="0.25">
      <c r="B149" s="45">
        <v>142</v>
      </c>
      <c r="C149" s="3" t="s">
        <v>13</v>
      </c>
      <c r="D149" s="3" t="s">
        <v>2103</v>
      </c>
      <c r="E149" s="3" t="s">
        <v>78</v>
      </c>
      <c r="F149" s="3" t="s">
        <v>2104</v>
      </c>
      <c r="G149" s="3" t="s">
        <v>2105</v>
      </c>
      <c r="H149" s="3" t="s">
        <v>2106</v>
      </c>
      <c r="I149" s="3" t="s">
        <v>2107</v>
      </c>
      <c r="J149" s="3" t="s">
        <v>53</v>
      </c>
      <c r="K149" s="3" t="s">
        <v>54</v>
      </c>
      <c r="L149" s="3" t="s">
        <v>2108</v>
      </c>
      <c r="M149" s="3" t="s">
        <v>2109</v>
      </c>
      <c r="N149" s="3" t="s">
        <v>2110</v>
      </c>
      <c r="O149" s="3" t="s">
        <v>13</v>
      </c>
      <c r="P149" s="42" t="s">
        <v>1813</v>
      </c>
      <c r="Q149" s="3" t="s">
        <v>1814</v>
      </c>
      <c r="R149" s="3" t="s">
        <v>2111</v>
      </c>
      <c r="S149" s="42">
        <v>2</v>
      </c>
      <c r="T149" s="42" t="s">
        <v>87</v>
      </c>
      <c r="U149" s="42">
        <v>12</v>
      </c>
      <c r="V149" s="42">
        <v>15</v>
      </c>
      <c r="W149" s="3" t="s">
        <v>2112</v>
      </c>
      <c r="X149" s="42" t="s">
        <v>1074</v>
      </c>
      <c r="Y149" s="3" t="s">
        <v>2113</v>
      </c>
      <c r="Z149" s="3" t="s">
        <v>65</v>
      </c>
      <c r="AA149" s="3" t="s">
        <v>1818</v>
      </c>
      <c r="AB149" s="3" t="s">
        <v>1819</v>
      </c>
      <c r="AC149" s="3" t="s">
        <v>68</v>
      </c>
      <c r="AD149" s="3" t="s">
        <v>2114</v>
      </c>
      <c r="AE149" s="3" t="s">
        <v>3857</v>
      </c>
      <c r="AF149" s="3" t="s">
        <v>70</v>
      </c>
      <c r="AG149" s="3" t="s">
        <v>71</v>
      </c>
      <c r="AH149" s="3" t="s">
        <v>2115</v>
      </c>
      <c r="AI149" s="3" t="s">
        <v>2116</v>
      </c>
      <c r="AJ149" s="3" t="s">
        <v>74</v>
      </c>
      <c r="AK149" s="3" t="s">
        <v>75</v>
      </c>
      <c r="AL149" s="3" t="s">
        <v>76</v>
      </c>
      <c r="AN149" s="46">
        <v>1</v>
      </c>
    </row>
    <row r="150" spans="2:40" ht="45" x14ac:dyDescent="0.25">
      <c r="B150" s="45">
        <v>143</v>
      </c>
      <c r="C150" s="3" t="s">
        <v>13</v>
      </c>
      <c r="D150" s="3" t="s">
        <v>2117</v>
      </c>
      <c r="E150" s="3" t="s">
        <v>168</v>
      </c>
      <c r="F150" s="3" t="s">
        <v>2118</v>
      </c>
      <c r="G150" s="3" t="s">
        <v>2119</v>
      </c>
      <c r="H150" s="3" t="s">
        <v>2120</v>
      </c>
      <c r="I150" s="3" t="s">
        <v>2121</v>
      </c>
      <c r="J150" s="3" t="s">
        <v>53</v>
      </c>
      <c r="K150" s="3" t="s">
        <v>54</v>
      </c>
      <c r="L150" s="3" t="s">
        <v>2122</v>
      </c>
      <c r="M150" s="3" t="s">
        <v>2123</v>
      </c>
      <c r="N150" s="3" t="s">
        <v>2124</v>
      </c>
      <c r="O150" s="3" t="s">
        <v>13</v>
      </c>
      <c r="P150" s="42" t="s">
        <v>1813</v>
      </c>
      <c r="Q150" s="3" t="s">
        <v>1814</v>
      </c>
      <c r="R150" s="3" t="s">
        <v>2125</v>
      </c>
      <c r="S150" s="42">
        <v>3</v>
      </c>
      <c r="T150" s="42" t="s">
        <v>117</v>
      </c>
      <c r="U150" s="42">
        <v>14</v>
      </c>
      <c r="V150" s="42">
        <v>17</v>
      </c>
      <c r="W150" s="3" t="s">
        <v>2126</v>
      </c>
      <c r="X150" s="42" t="s">
        <v>2127</v>
      </c>
      <c r="Y150" s="3" t="s">
        <v>2128</v>
      </c>
      <c r="Z150" s="3" t="s">
        <v>65</v>
      </c>
      <c r="AA150" s="3" t="s">
        <v>1818</v>
      </c>
      <c r="AB150" s="3" t="s">
        <v>1819</v>
      </c>
      <c r="AC150" s="3" t="s">
        <v>68</v>
      </c>
      <c r="AD150" s="3" t="s">
        <v>2129</v>
      </c>
      <c r="AE150" s="3" t="s">
        <v>3858</v>
      </c>
      <c r="AF150" s="3" t="s">
        <v>70</v>
      </c>
      <c r="AG150" s="3" t="s">
        <v>71</v>
      </c>
      <c r="AH150" s="3" t="s">
        <v>2130</v>
      </c>
      <c r="AI150" s="3" t="s">
        <v>2131</v>
      </c>
      <c r="AJ150" s="3" t="s">
        <v>74</v>
      </c>
      <c r="AK150" s="3" t="s">
        <v>75</v>
      </c>
      <c r="AL150" s="3" t="s">
        <v>76</v>
      </c>
      <c r="AN150" s="46">
        <v>1</v>
      </c>
    </row>
    <row r="151" spans="2:40" ht="45" x14ac:dyDescent="0.25">
      <c r="B151" s="45">
        <v>144</v>
      </c>
      <c r="C151" s="3" t="s">
        <v>13</v>
      </c>
      <c r="D151" s="3" t="s">
        <v>2132</v>
      </c>
      <c r="E151" s="3" t="s">
        <v>168</v>
      </c>
      <c r="F151" s="3" t="s">
        <v>2133</v>
      </c>
      <c r="G151" s="3" t="s">
        <v>2134</v>
      </c>
      <c r="H151" s="3" t="s">
        <v>2135</v>
      </c>
      <c r="I151" s="3" t="s">
        <v>2136</v>
      </c>
      <c r="J151" s="3" t="s">
        <v>53</v>
      </c>
      <c r="K151" s="3" t="s">
        <v>54</v>
      </c>
      <c r="L151" s="3" t="s">
        <v>2137</v>
      </c>
      <c r="M151" s="3" t="s">
        <v>2138</v>
      </c>
      <c r="N151" s="3" t="s">
        <v>2139</v>
      </c>
      <c r="O151" s="3" t="s">
        <v>13</v>
      </c>
      <c r="P151" s="42" t="s">
        <v>1813</v>
      </c>
      <c r="Q151" s="3" t="s">
        <v>1814</v>
      </c>
      <c r="R151" s="3" t="s">
        <v>2140</v>
      </c>
      <c r="S151" s="42">
        <v>3</v>
      </c>
      <c r="T151" s="42" t="s">
        <v>117</v>
      </c>
      <c r="U151" s="42">
        <v>14</v>
      </c>
      <c r="V151" s="42">
        <v>17</v>
      </c>
      <c r="W151" s="3" t="s">
        <v>2141</v>
      </c>
      <c r="X151" s="42" t="s">
        <v>1074</v>
      </c>
      <c r="Y151" s="3" t="s">
        <v>2142</v>
      </c>
      <c r="Z151" s="3" t="s">
        <v>65</v>
      </c>
      <c r="AA151" s="3" t="s">
        <v>1818</v>
      </c>
      <c r="AB151" s="3" t="s">
        <v>1819</v>
      </c>
      <c r="AC151" s="3" t="s">
        <v>68</v>
      </c>
      <c r="AD151" s="3" t="s">
        <v>2143</v>
      </c>
      <c r="AE151" s="3" t="s">
        <v>3859</v>
      </c>
      <c r="AF151" s="3" t="s">
        <v>70</v>
      </c>
      <c r="AG151" s="3" t="s">
        <v>71</v>
      </c>
      <c r="AH151" s="3" t="s">
        <v>2144</v>
      </c>
      <c r="AI151" s="3" t="s">
        <v>2145</v>
      </c>
      <c r="AJ151" s="3" t="s">
        <v>74</v>
      </c>
      <c r="AK151" s="3" t="s">
        <v>75</v>
      </c>
      <c r="AL151" s="3" t="s">
        <v>76</v>
      </c>
      <c r="AN151" s="46">
        <v>1</v>
      </c>
    </row>
    <row r="152" spans="2:40" ht="45" x14ac:dyDescent="0.25">
      <c r="B152" s="45">
        <v>145</v>
      </c>
      <c r="C152" s="3" t="s">
        <v>13</v>
      </c>
      <c r="D152" s="3" t="s">
        <v>2146</v>
      </c>
      <c r="E152" s="3" t="s">
        <v>78</v>
      </c>
      <c r="F152" s="3" t="s">
        <v>2147</v>
      </c>
      <c r="G152" s="3" t="s">
        <v>2148</v>
      </c>
      <c r="H152" s="3" t="s">
        <v>2149</v>
      </c>
      <c r="I152" s="3" t="s">
        <v>2150</v>
      </c>
      <c r="J152" s="3" t="s">
        <v>53</v>
      </c>
      <c r="K152" s="3" t="s">
        <v>54</v>
      </c>
      <c r="L152" s="3" t="s">
        <v>2151</v>
      </c>
      <c r="M152" s="3" t="s">
        <v>2152</v>
      </c>
      <c r="N152" s="3" t="s">
        <v>2153</v>
      </c>
      <c r="O152" s="3" t="s">
        <v>13</v>
      </c>
      <c r="P152" s="42" t="s">
        <v>1813</v>
      </c>
      <c r="Q152" s="3" t="s">
        <v>1814</v>
      </c>
      <c r="R152" s="3" t="s">
        <v>2154</v>
      </c>
      <c r="S152" s="42">
        <v>2</v>
      </c>
      <c r="T152" s="42" t="s">
        <v>87</v>
      </c>
      <c r="U152" s="42">
        <v>12</v>
      </c>
      <c r="V152" s="42">
        <v>15</v>
      </c>
      <c r="W152" s="3" t="s">
        <v>2155</v>
      </c>
      <c r="X152" s="42" t="s">
        <v>341</v>
      </c>
      <c r="Y152" s="3" t="s">
        <v>2156</v>
      </c>
      <c r="Z152" s="3" t="s">
        <v>65</v>
      </c>
      <c r="AA152" s="3" t="s">
        <v>1818</v>
      </c>
      <c r="AB152" s="3" t="s">
        <v>1819</v>
      </c>
      <c r="AC152" s="3" t="s">
        <v>68</v>
      </c>
      <c r="AD152" s="3" t="s">
        <v>2157</v>
      </c>
      <c r="AE152" s="3" t="s">
        <v>3860</v>
      </c>
      <c r="AF152" s="3" t="s">
        <v>70</v>
      </c>
      <c r="AG152" s="3" t="s">
        <v>71</v>
      </c>
      <c r="AH152" s="3" t="s">
        <v>2158</v>
      </c>
      <c r="AI152" s="3" t="s">
        <v>2159</v>
      </c>
      <c r="AJ152" s="3" t="s">
        <v>74</v>
      </c>
      <c r="AK152" s="3" t="s">
        <v>75</v>
      </c>
      <c r="AL152" s="3" t="s">
        <v>76</v>
      </c>
      <c r="AN152" s="46">
        <v>1</v>
      </c>
    </row>
    <row r="153" spans="2:40" ht="45" x14ac:dyDescent="0.25">
      <c r="B153" s="45">
        <v>146</v>
      </c>
      <c r="C153" s="3" t="s">
        <v>13</v>
      </c>
      <c r="D153" s="3" t="s">
        <v>2160</v>
      </c>
      <c r="E153" s="3" t="s">
        <v>78</v>
      </c>
      <c r="F153" s="3" t="s">
        <v>2161</v>
      </c>
      <c r="G153" s="3" t="s">
        <v>2162</v>
      </c>
      <c r="H153" s="3" t="s">
        <v>2163</v>
      </c>
      <c r="I153" s="3" t="s">
        <v>2164</v>
      </c>
      <c r="J153" s="3" t="s">
        <v>53</v>
      </c>
      <c r="K153" s="3" t="s">
        <v>54</v>
      </c>
      <c r="L153" s="3" t="s">
        <v>2165</v>
      </c>
      <c r="M153" s="3" t="s">
        <v>2166</v>
      </c>
      <c r="N153" s="3" t="s">
        <v>2167</v>
      </c>
      <c r="O153" s="3" t="s">
        <v>13</v>
      </c>
      <c r="P153" s="42" t="s">
        <v>1813</v>
      </c>
      <c r="Q153" s="3" t="s">
        <v>1814</v>
      </c>
      <c r="R153" s="3" t="s">
        <v>2168</v>
      </c>
      <c r="S153" s="42">
        <v>2</v>
      </c>
      <c r="T153" s="42" t="s">
        <v>87</v>
      </c>
      <c r="U153" s="42">
        <v>12</v>
      </c>
      <c r="V153" s="42">
        <v>15</v>
      </c>
      <c r="W153" s="3" t="s">
        <v>2169</v>
      </c>
      <c r="X153" s="42" t="s">
        <v>283</v>
      </c>
      <c r="Y153" s="3" t="s">
        <v>2170</v>
      </c>
      <c r="Z153" s="3" t="s">
        <v>65</v>
      </c>
      <c r="AA153" s="3" t="s">
        <v>1818</v>
      </c>
      <c r="AB153" s="3" t="s">
        <v>1819</v>
      </c>
      <c r="AC153" s="3" t="s">
        <v>68</v>
      </c>
      <c r="AD153" s="3" t="s">
        <v>2171</v>
      </c>
      <c r="AE153" s="3" t="s">
        <v>3861</v>
      </c>
      <c r="AF153" s="3" t="s">
        <v>70</v>
      </c>
      <c r="AG153" s="3" t="s">
        <v>71</v>
      </c>
      <c r="AH153" s="3" t="s">
        <v>2172</v>
      </c>
      <c r="AI153" s="3" t="s">
        <v>2173</v>
      </c>
      <c r="AJ153" s="3" t="s">
        <v>74</v>
      </c>
      <c r="AK153" s="3" t="s">
        <v>75</v>
      </c>
      <c r="AL153" s="3" t="s">
        <v>76</v>
      </c>
      <c r="AN153" s="46">
        <v>1</v>
      </c>
    </row>
    <row r="154" spans="2:40" ht="45" x14ac:dyDescent="0.25">
      <c r="B154" s="45">
        <v>147</v>
      </c>
      <c r="C154" s="3" t="s">
        <v>13</v>
      </c>
      <c r="D154" s="3" t="s">
        <v>2174</v>
      </c>
      <c r="E154" s="3" t="s">
        <v>108</v>
      </c>
      <c r="F154" s="3" t="s">
        <v>2175</v>
      </c>
      <c r="G154" s="3" t="s">
        <v>2176</v>
      </c>
      <c r="H154" s="3" t="s">
        <v>2177</v>
      </c>
      <c r="I154" s="3" t="s">
        <v>2178</v>
      </c>
      <c r="J154" s="3" t="s">
        <v>53</v>
      </c>
      <c r="K154" s="3" t="s">
        <v>54</v>
      </c>
      <c r="L154" s="3" t="s">
        <v>2179</v>
      </c>
      <c r="M154" s="3" t="s">
        <v>2180</v>
      </c>
      <c r="N154" s="3" t="s">
        <v>2181</v>
      </c>
      <c r="O154" s="3" t="s">
        <v>13</v>
      </c>
      <c r="P154" s="42" t="s">
        <v>1813</v>
      </c>
      <c r="Q154" s="3" t="s">
        <v>1814</v>
      </c>
      <c r="R154" s="3" t="s">
        <v>2182</v>
      </c>
      <c r="S154" s="42">
        <v>3</v>
      </c>
      <c r="T154" s="42" t="s">
        <v>117</v>
      </c>
      <c r="U154" s="42">
        <v>13</v>
      </c>
      <c r="V154" s="42">
        <v>17</v>
      </c>
      <c r="W154" s="3" t="s">
        <v>2183</v>
      </c>
      <c r="X154" s="42" t="s">
        <v>779</v>
      </c>
      <c r="Y154" s="3" t="s">
        <v>2184</v>
      </c>
      <c r="Z154" s="3" t="s">
        <v>65</v>
      </c>
      <c r="AA154" s="3" t="s">
        <v>1818</v>
      </c>
      <c r="AB154" s="3" t="s">
        <v>1819</v>
      </c>
      <c r="AC154" s="3" t="s">
        <v>68</v>
      </c>
      <c r="AD154" s="3" t="s">
        <v>2185</v>
      </c>
      <c r="AE154" s="3" t="s">
        <v>3862</v>
      </c>
      <c r="AF154" s="3" t="s">
        <v>70</v>
      </c>
      <c r="AG154" s="3" t="s">
        <v>71</v>
      </c>
      <c r="AH154" s="3" t="s">
        <v>2186</v>
      </c>
      <c r="AI154" s="3" t="s">
        <v>2187</v>
      </c>
      <c r="AJ154" s="3" t="s">
        <v>74</v>
      </c>
      <c r="AK154" s="3" t="s">
        <v>75</v>
      </c>
      <c r="AL154" s="3" t="s">
        <v>76</v>
      </c>
      <c r="AN154" s="46">
        <v>1</v>
      </c>
    </row>
    <row r="155" spans="2:40" ht="45" x14ac:dyDescent="0.25">
      <c r="B155" s="45">
        <v>148</v>
      </c>
      <c r="C155" s="3" t="s">
        <v>13</v>
      </c>
      <c r="D155" s="3" t="s">
        <v>2188</v>
      </c>
      <c r="E155" s="3" t="s">
        <v>108</v>
      </c>
      <c r="F155" s="3" t="s">
        <v>2189</v>
      </c>
      <c r="G155" s="3" t="s">
        <v>2190</v>
      </c>
      <c r="H155" s="3" t="s">
        <v>2191</v>
      </c>
      <c r="I155" s="3" t="s">
        <v>2192</v>
      </c>
      <c r="J155" s="3" t="s">
        <v>53</v>
      </c>
      <c r="K155" s="3" t="s">
        <v>54</v>
      </c>
      <c r="L155" s="3" t="s">
        <v>2193</v>
      </c>
      <c r="M155" s="3" t="s">
        <v>2194</v>
      </c>
      <c r="N155" s="3" t="s">
        <v>2195</v>
      </c>
      <c r="O155" s="3" t="s">
        <v>13</v>
      </c>
      <c r="P155" s="42" t="s">
        <v>1813</v>
      </c>
      <c r="Q155" s="3" t="s">
        <v>1814</v>
      </c>
      <c r="R155" s="3" t="s">
        <v>2196</v>
      </c>
      <c r="S155" s="42">
        <v>3</v>
      </c>
      <c r="T155" s="42" t="s">
        <v>117</v>
      </c>
      <c r="U155" s="42">
        <v>13</v>
      </c>
      <c r="V155" s="42">
        <v>17</v>
      </c>
      <c r="W155" s="3" t="s">
        <v>2197</v>
      </c>
      <c r="X155" s="42" t="s">
        <v>341</v>
      </c>
      <c r="Y155" s="3" t="s">
        <v>2198</v>
      </c>
      <c r="Z155" s="3" t="s">
        <v>65</v>
      </c>
      <c r="AA155" s="3" t="s">
        <v>1818</v>
      </c>
      <c r="AB155" s="3" t="s">
        <v>1819</v>
      </c>
      <c r="AC155" s="3" t="s">
        <v>68</v>
      </c>
      <c r="AD155" s="3" t="s">
        <v>2199</v>
      </c>
      <c r="AE155" s="3" t="s">
        <v>3863</v>
      </c>
      <c r="AF155" s="3" t="s">
        <v>70</v>
      </c>
      <c r="AG155" s="3" t="s">
        <v>71</v>
      </c>
      <c r="AH155" s="3" t="s">
        <v>2200</v>
      </c>
      <c r="AI155" s="3" t="s">
        <v>2201</v>
      </c>
      <c r="AJ155" s="3" t="s">
        <v>74</v>
      </c>
      <c r="AK155" s="3" t="s">
        <v>75</v>
      </c>
      <c r="AL155" s="3" t="s">
        <v>76</v>
      </c>
      <c r="AN155" s="46">
        <v>1</v>
      </c>
    </row>
    <row r="156" spans="2:40" ht="45" x14ac:dyDescent="0.25">
      <c r="B156" s="45">
        <v>149</v>
      </c>
      <c r="C156" s="3" t="s">
        <v>13</v>
      </c>
      <c r="D156" s="3" t="s">
        <v>2202</v>
      </c>
      <c r="E156" s="3" t="s">
        <v>78</v>
      </c>
      <c r="F156" s="3" t="s">
        <v>2203</v>
      </c>
      <c r="G156" s="3" t="s">
        <v>2204</v>
      </c>
      <c r="H156" s="3" t="s">
        <v>2205</v>
      </c>
      <c r="I156" s="3" t="s">
        <v>2206</v>
      </c>
      <c r="J156" s="3" t="s">
        <v>53</v>
      </c>
      <c r="K156" s="3" t="s">
        <v>54</v>
      </c>
      <c r="L156" s="3" t="s">
        <v>2207</v>
      </c>
      <c r="M156" s="3" t="s">
        <v>2208</v>
      </c>
      <c r="N156" s="3" t="s">
        <v>2209</v>
      </c>
      <c r="O156" s="3" t="s">
        <v>13</v>
      </c>
      <c r="P156" s="42" t="s">
        <v>1813</v>
      </c>
      <c r="Q156" s="3" t="s">
        <v>1814</v>
      </c>
      <c r="R156" s="3" t="s">
        <v>2210</v>
      </c>
      <c r="S156" s="42">
        <v>2</v>
      </c>
      <c r="T156" s="42" t="s">
        <v>87</v>
      </c>
      <c r="U156" s="42">
        <v>12</v>
      </c>
      <c r="V156" s="42">
        <v>15</v>
      </c>
      <c r="W156" s="3" t="s">
        <v>2211</v>
      </c>
      <c r="X156" s="42" t="s">
        <v>283</v>
      </c>
      <c r="Y156" s="3" t="s">
        <v>2212</v>
      </c>
      <c r="Z156" s="3" t="s">
        <v>65</v>
      </c>
      <c r="AA156" s="3" t="s">
        <v>1818</v>
      </c>
      <c r="AB156" s="3" t="s">
        <v>1819</v>
      </c>
      <c r="AC156" s="3" t="s">
        <v>68</v>
      </c>
      <c r="AD156" s="3" t="s">
        <v>2213</v>
      </c>
      <c r="AE156" s="3" t="s">
        <v>3864</v>
      </c>
      <c r="AF156" s="3" t="s">
        <v>70</v>
      </c>
      <c r="AG156" s="3" t="s">
        <v>71</v>
      </c>
      <c r="AH156" s="3" t="s">
        <v>2214</v>
      </c>
      <c r="AI156" s="3" t="s">
        <v>2215</v>
      </c>
      <c r="AJ156" s="3" t="s">
        <v>74</v>
      </c>
      <c r="AK156" s="3" t="s">
        <v>75</v>
      </c>
      <c r="AL156" s="3" t="s">
        <v>76</v>
      </c>
      <c r="AN156" s="46">
        <v>1</v>
      </c>
    </row>
    <row r="157" spans="2:40" ht="45" x14ac:dyDescent="0.25">
      <c r="B157" s="45">
        <v>150</v>
      </c>
      <c r="C157" s="3" t="s">
        <v>13</v>
      </c>
      <c r="D157" s="3" t="s">
        <v>2216</v>
      </c>
      <c r="E157" s="3" t="s">
        <v>199</v>
      </c>
      <c r="F157" s="3" t="s">
        <v>2217</v>
      </c>
      <c r="G157" s="3" t="s">
        <v>2218</v>
      </c>
      <c r="H157" s="3" t="s">
        <v>2219</v>
      </c>
      <c r="I157" s="3" t="s">
        <v>2220</v>
      </c>
      <c r="J157" s="3" t="s">
        <v>53</v>
      </c>
      <c r="K157" s="3" t="s">
        <v>54</v>
      </c>
      <c r="L157" s="3" t="s">
        <v>2221</v>
      </c>
      <c r="M157" s="3" t="s">
        <v>2222</v>
      </c>
      <c r="N157" s="3" t="s">
        <v>2223</v>
      </c>
      <c r="O157" s="3" t="s">
        <v>13</v>
      </c>
      <c r="P157" s="42" t="s">
        <v>1813</v>
      </c>
      <c r="Q157" s="3" t="s">
        <v>1814</v>
      </c>
      <c r="R157" s="3" t="s">
        <v>2224</v>
      </c>
      <c r="S157" s="42">
        <v>4</v>
      </c>
      <c r="T157" s="42" t="s">
        <v>208</v>
      </c>
      <c r="U157" s="42">
        <v>15</v>
      </c>
      <c r="V157" s="42">
        <v>18</v>
      </c>
      <c r="W157" s="3" t="s">
        <v>2225</v>
      </c>
      <c r="X157" s="42" t="s">
        <v>2226</v>
      </c>
      <c r="Y157" s="3" t="s">
        <v>2227</v>
      </c>
      <c r="Z157" s="3" t="s">
        <v>65</v>
      </c>
      <c r="AA157" s="3" t="s">
        <v>1818</v>
      </c>
      <c r="AB157" s="3" t="s">
        <v>1819</v>
      </c>
      <c r="AC157" s="3" t="s">
        <v>68</v>
      </c>
      <c r="AD157" s="3" t="s">
        <v>2228</v>
      </c>
      <c r="AE157" s="3" t="s">
        <v>3865</v>
      </c>
      <c r="AF157" s="3" t="s">
        <v>70</v>
      </c>
      <c r="AG157" s="3" t="s">
        <v>71</v>
      </c>
      <c r="AH157" s="3" t="s">
        <v>2229</v>
      </c>
      <c r="AI157" s="3" t="s">
        <v>2230</v>
      </c>
      <c r="AJ157" s="3" t="s">
        <v>74</v>
      </c>
      <c r="AK157" s="3" t="s">
        <v>75</v>
      </c>
      <c r="AL157" s="3" t="s">
        <v>76</v>
      </c>
      <c r="AN157" s="46">
        <v>1</v>
      </c>
    </row>
    <row r="158" spans="2:40" ht="45" x14ac:dyDescent="0.25">
      <c r="B158" s="45">
        <v>151</v>
      </c>
      <c r="C158" s="3" t="s">
        <v>14</v>
      </c>
      <c r="D158" s="3" t="s">
        <v>2231</v>
      </c>
      <c r="E158" s="3" t="s">
        <v>48</v>
      </c>
      <c r="F158" s="3" t="s">
        <v>2232</v>
      </c>
      <c r="G158" s="3" t="s">
        <v>2233</v>
      </c>
      <c r="H158" s="3" t="s">
        <v>2234</v>
      </c>
      <c r="I158" s="3" t="s">
        <v>2235</v>
      </c>
      <c r="J158" s="3" t="s">
        <v>53</v>
      </c>
      <c r="K158" s="3" t="s">
        <v>54</v>
      </c>
      <c r="L158" s="3" t="s">
        <v>2236</v>
      </c>
      <c r="M158" s="3" t="s">
        <v>2237</v>
      </c>
      <c r="N158" s="3" t="s">
        <v>2238</v>
      </c>
      <c r="O158" s="3" t="s">
        <v>14</v>
      </c>
      <c r="P158" s="42" t="s">
        <v>2239</v>
      </c>
      <c r="Q158" s="3" t="s">
        <v>2240</v>
      </c>
      <c r="R158" s="3" t="s">
        <v>2241</v>
      </c>
      <c r="S158" s="42">
        <v>1</v>
      </c>
      <c r="T158" s="42" t="s">
        <v>61</v>
      </c>
      <c r="U158" s="42">
        <v>10</v>
      </c>
      <c r="V158" s="42">
        <v>13</v>
      </c>
      <c r="W158" s="3" t="s">
        <v>2242</v>
      </c>
      <c r="X158" s="42" t="s">
        <v>1517</v>
      </c>
      <c r="Y158" s="3" t="s">
        <v>2243</v>
      </c>
      <c r="Z158" s="3" t="s">
        <v>65</v>
      </c>
      <c r="AA158" s="3" t="s">
        <v>2244</v>
      </c>
      <c r="AB158" s="3" t="s">
        <v>2245</v>
      </c>
      <c r="AC158" s="3" t="s">
        <v>68</v>
      </c>
      <c r="AD158" s="3" t="s">
        <v>2246</v>
      </c>
      <c r="AE158" s="3" t="s">
        <v>3866</v>
      </c>
      <c r="AF158" s="3" t="s">
        <v>70</v>
      </c>
      <c r="AG158" s="3" t="s">
        <v>71</v>
      </c>
      <c r="AH158" s="3" t="s">
        <v>2247</v>
      </c>
      <c r="AI158" s="3" t="s">
        <v>2248</v>
      </c>
      <c r="AJ158" s="3" t="s">
        <v>74</v>
      </c>
      <c r="AK158" s="3" t="s">
        <v>75</v>
      </c>
      <c r="AL158" s="3" t="s">
        <v>76</v>
      </c>
      <c r="AN158" s="46">
        <v>1</v>
      </c>
    </row>
    <row r="159" spans="2:40" ht="45" x14ac:dyDescent="0.25">
      <c r="B159" s="45">
        <v>152</v>
      </c>
      <c r="C159" s="3" t="s">
        <v>14</v>
      </c>
      <c r="D159" s="3" t="s">
        <v>2249</v>
      </c>
      <c r="E159" s="3" t="s">
        <v>48</v>
      </c>
      <c r="F159" s="3" t="s">
        <v>2250</v>
      </c>
      <c r="G159" s="3" t="s">
        <v>2251</v>
      </c>
      <c r="H159" s="3" t="s">
        <v>2252</v>
      </c>
      <c r="I159" s="3" t="s">
        <v>2253</v>
      </c>
      <c r="J159" s="3" t="s">
        <v>53</v>
      </c>
      <c r="K159" s="3" t="s">
        <v>54</v>
      </c>
      <c r="L159" s="3" t="s">
        <v>2254</v>
      </c>
      <c r="M159" s="3" t="s">
        <v>2255</v>
      </c>
      <c r="N159" s="3" t="s">
        <v>2256</v>
      </c>
      <c r="O159" s="3" t="s">
        <v>14</v>
      </c>
      <c r="P159" s="42" t="s">
        <v>2239</v>
      </c>
      <c r="Q159" s="3" t="s">
        <v>2240</v>
      </c>
      <c r="R159" s="3" t="s">
        <v>2257</v>
      </c>
      <c r="S159" s="42">
        <v>1</v>
      </c>
      <c r="T159" s="42" t="s">
        <v>61</v>
      </c>
      <c r="U159" s="42">
        <v>10</v>
      </c>
      <c r="V159" s="42">
        <v>13</v>
      </c>
      <c r="W159" s="3" t="s">
        <v>2258</v>
      </c>
      <c r="X159" s="42" t="s">
        <v>1517</v>
      </c>
      <c r="Y159" s="3" t="s">
        <v>2259</v>
      </c>
      <c r="Z159" s="3" t="s">
        <v>65</v>
      </c>
      <c r="AA159" s="3" t="s">
        <v>2244</v>
      </c>
      <c r="AB159" s="3" t="s">
        <v>2245</v>
      </c>
      <c r="AC159" s="3" t="s">
        <v>68</v>
      </c>
      <c r="AD159" s="3" t="s">
        <v>2260</v>
      </c>
      <c r="AE159" s="3" t="s">
        <v>3867</v>
      </c>
      <c r="AF159" s="3" t="s">
        <v>70</v>
      </c>
      <c r="AG159" s="3" t="s">
        <v>71</v>
      </c>
      <c r="AH159" s="3" t="s">
        <v>2261</v>
      </c>
      <c r="AI159" s="3" t="s">
        <v>2262</v>
      </c>
      <c r="AJ159" s="3" t="s">
        <v>74</v>
      </c>
      <c r="AK159" s="3" t="s">
        <v>75</v>
      </c>
      <c r="AL159" s="3" t="s">
        <v>76</v>
      </c>
      <c r="AN159" s="46">
        <v>1</v>
      </c>
    </row>
    <row r="160" spans="2:40" ht="45" x14ac:dyDescent="0.25">
      <c r="B160" s="45">
        <v>153</v>
      </c>
      <c r="C160" s="3" t="s">
        <v>14</v>
      </c>
      <c r="D160" s="3" t="s">
        <v>1536</v>
      </c>
      <c r="E160" s="3" t="s">
        <v>78</v>
      </c>
      <c r="F160" s="3" t="s">
        <v>2263</v>
      </c>
      <c r="G160" s="3" t="s">
        <v>1538</v>
      </c>
      <c r="H160" s="3" t="s">
        <v>1539</v>
      </c>
      <c r="I160" s="3" t="s">
        <v>2264</v>
      </c>
      <c r="J160" s="3" t="s">
        <v>53</v>
      </c>
      <c r="K160" s="3" t="s">
        <v>54</v>
      </c>
      <c r="L160" s="3" t="s">
        <v>2265</v>
      </c>
      <c r="M160" s="3" t="s">
        <v>2266</v>
      </c>
      <c r="N160" s="3" t="s">
        <v>2267</v>
      </c>
      <c r="O160" s="3" t="s">
        <v>14</v>
      </c>
      <c r="P160" s="42" t="s">
        <v>2239</v>
      </c>
      <c r="Q160" s="3" t="s">
        <v>2240</v>
      </c>
      <c r="R160" s="3" t="s">
        <v>1544</v>
      </c>
      <c r="S160" s="42">
        <v>2</v>
      </c>
      <c r="T160" s="42" t="s">
        <v>87</v>
      </c>
      <c r="U160" s="42">
        <v>12</v>
      </c>
      <c r="V160" s="42">
        <v>15</v>
      </c>
      <c r="W160" s="3" t="s">
        <v>2268</v>
      </c>
      <c r="X160" s="42" t="s">
        <v>1517</v>
      </c>
      <c r="Y160" s="3" t="s">
        <v>1546</v>
      </c>
      <c r="Z160" s="3" t="s">
        <v>65</v>
      </c>
      <c r="AA160" s="3" t="s">
        <v>2244</v>
      </c>
      <c r="AB160" s="3" t="s">
        <v>2245</v>
      </c>
      <c r="AC160" s="3" t="s">
        <v>68</v>
      </c>
      <c r="AD160" s="3" t="s">
        <v>1547</v>
      </c>
      <c r="AE160" s="3" t="s">
        <v>3817</v>
      </c>
      <c r="AF160" s="3" t="s">
        <v>70</v>
      </c>
      <c r="AG160" s="3" t="s">
        <v>71</v>
      </c>
      <c r="AH160" s="3" t="s">
        <v>1548</v>
      </c>
      <c r="AI160" s="3" t="s">
        <v>1549</v>
      </c>
      <c r="AJ160" s="3" t="s">
        <v>74</v>
      </c>
      <c r="AK160" s="3" t="s">
        <v>75</v>
      </c>
      <c r="AL160" s="3" t="s">
        <v>76</v>
      </c>
      <c r="AN160" s="46">
        <v>1</v>
      </c>
    </row>
    <row r="161" spans="2:40" ht="45" x14ac:dyDescent="0.25">
      <c r="B161" s="45">
        <v>154</v>
      </c>
      <c r="C161" s="3" t="s">
        <v>14</v>
      </c>
      <c r="D161" s="3" t="s">
        <v>2269</v>
      </c>
      <c r="E161" s="3" t="s">
        <v>108</v>
      </c>
      <c r="F161" s="3" t="s">
        <v>2270</v>
      </c>
      <c r="G161" s="3" t="s">
        <v>2271</v>
      </c>
      <c r="H161" s="3" t="s">
        <v>2272</v>
      </c>
      <c r="I161" s="3" t="s">
        <v>2273</v>
      </c>
      <c r="J161" s="3" t="s">
        <v>53</v>
      </c>
      <c r="K161" s="3" t="s">
        <v>54</v>
      </c>
      <c r="L161" s="3" t="s">
        <v>2274</v>
      </c>
      <c r="M161" s="3" t="s">
        <v>2275</v>
      </c>
      <c r="N161" s="3" t="s">
        <v>2276</v>
      </c>
      <c r="O161" s="3" t="s">
        <v>14</v>
      </c>
      <c r="P161" s="42" t="s">
        <v>2239</v>
      </c>
      <c r="Q161" s="3" t="s">
        <v>2240</v>
      </c>
      <c r="R161" s="3" t="s">
        <v>2277</v>
      </c>
      <c r="S161" s="42">
        <v>3</v>
      </c>
      <c r="T161" s="42" t="s">
        <v>117</v>
      </c>
      <c r="U161" s="42">
        <v>13</v>
      </c>
      <c r="V161" s="42">
        <v>17</v>
      </c>
      <c r="W161" s="3" t="s">
        <v>2278</v>
      </c>
      <c r="X161" s="42" t="s">
        <v>895</v>
      </c>
      <c r="Y161" s="3" t="s">
        <v>2279</v>
      </c>
      <c r="Z161" s="3" t="s">
        <v>65</v>
      </c>
      <c r="AA161" s="3" t="s">
        <v>2244</v>
      </c>
      <c r="AB161" s="3" t="s">
        <v>2245</v>
      </c>
      <c r="AC161" s="3" t="s">
        <v>68</v>
      </c>
      <c r="AD161" s="3" t="s">
        <v>2280</v>
      </c>
      <c r="AE161" s="3" t="s">
        <v>3868</v>
      </c>
      <c r="AF161" s="3" t="s">
        <v>70</v>
      </c>
      <c r="AG161" s="3" t="s">
        <v>71</v>
      </c>
      <c r="AH161" s="3" t="s">
        <v>2281</v>
      </c>
      <c r="AI161" s="3" t="s">
        <v>2282</v>
      </c>
      <c r="AJ161" s="3" t="s">
        <v>74</v>
      </c>
      <c r="AK161" s="3" t="s">
        <v>75</v>
      </c>
      <c r="AL161" s="3" t="s">
        <v>76</v>
      </c>
      <c r="AN161" s="46">
        <v>1</v>
      </c>
    </row>
    <row r="162" spans="2:40" ht="45" x14ac:dyDescent="0.25">
      <c r="B162" s="45">
        <v>155</v>
      </c>
      <c r="C162" s="3" t="s">
        <v>14</v>
      </c>
      <c r="D162" s="3" t="s">
        <v>2283</v>
      </c>
      <c r="E162" s="3" t="s">
        <v>168</v>
      </c>
      <c r="F162" s="3" t="s">
        <v>2284</v>
      </c>
      <c r="G162" s="3" t="s">
        <v>2285</v>
      </c>
      <c r="H162" s="3" t="s">
        <v>2286</v>
      </c>
      <c r="I162" s="3" t="s">
        <v>2287</v>
      </c>
      <c r="J162" s="3" t="s">
        <v>53</v>
      </c>
      <c r="K162" s="3" t="s">
        <v>54</v>
      </c>
      <c r="L162" s="3" t="s">
        <v>2288</v>
      </c>
      <c r="M162" s="3" t="s">
        <v>2289</v>
      </c>
      <c r="N162" s="3" t="s">
        <v>2290</v>
      </c>
      <c r="O162" s="3" t="s">
        <v>14</v>
      </c>
      <c r="P162" s="42" t="s">
        <v>2239</v>
      </c>
      <c r="Q162" s="3" t="s">
        <v>2240</v>
      </c>
      <c r="R162" s="3" t="s">
        <v>2291</v>
      </c>
      <c r="S162" s="42">
        <v>3</v>
      </c>
      <c r="T162" s="42" t="s">
        <v>117</v>
      </c>
      <c r="U162" s="42">
        <v>14</v>
      </c>
      <c r="V162" s="42">
        <v>17</v>
      </c>
      <c r="W162" s="3" t="s">
        <v>2292</v>
      </c>
      <c r="X162" s="42" t="s">
        <v>2293</v>
      </c>
      <c r="Y162" s="3" t="s">
        <v>2294</v>
      </c>
      <c r="Z162" s="3" t="s">
        <v>65</v>
      </c>
      <c r="AA162" s="3" t="s">
        <v>2244</v>
      </c>
      <c r="AB162" s="3" t="s">
        <v>2245</v>
      </c>
      <c r="AC162" s="3" t="s">
        <v>68</v>
      </c>
      <c r="AD162" s="3" t="s">
        <v>2295</v>
      </c>
      <c r="AE162" s="3" t="s">
        <v>3869</v>
      </c>
      <c r="AF162" s="3" t="s">
        <v>70</v>
      </c>
      <c r="AG162" s="3" t="s">
        <v>71</v>
      </c>
      <c r="AH162" s="3" t="s">
        <v>2296</v>
      </c>
      <c r="AI162" s="3" t="s">
        <v>2297</v>
      </c>
      <c r="AJ162" s="3" t="s">
        <v>74</v>
      </c>
      <c r="AK162" s="3" t="s">
        <v>75</v>
      </c>
      <c r="AL162" s="3" t="s">
        <v>76</v>
      </c>
      <c r="AN162" s="46">
        <v>1</v>
      </c>
    </row>
    <row r="163" spans="2:40" ht="45" x14ac:dyDescent="0.25">
      <c r="B163" s="45">
        <v>156</v>
      </c>
      <c r="C163" s="3" t="s">
        <v>14</v>
      </c>
      <c r="D163" s="3" t="s">
        <v>2298</v>
      </c>
      <c r="E163" s="3" t="s">
        <v>78</v>
      </c>
      <c r="F163" s="3" t="s">
        <v>2299</v>
      </c>
      <c r="G163" s="3" t="s">
        <v>2300</v>
      </c>
      <c r="H163" s="3" t="s">
        <v>2301</v>
      </c>
      <c r="I163" s="3" t="s">
        <v>2302</v>
      </c>
      <c r="J163" s="3" t="s">
        <v>53</v>
      </c>
      <c r="K163" s="3" t="s">
        <v>54</v>
      </c>
      <c r="L163" s="3" t="s">
        <v>2303</v>
      </c>
      <c r="M163" s="3" t="s">
        <v>2304</v>
      </c>
      <c r="N163" s="3" t="s">
        <v>2305</v>
      </c>
      <c r="O163" s="3" t="s">
        <v>14</v>
      </c>
      <c r="P163" s="42" t="s">
        <v>2239</v>
      </c>
      <c r="Q163" s="3" t="s">
        <v>2240</v>
      </c>
      <c r="R163" s="3" t="s">
        <v>2306</v>
      </c>
      <c r="S163" s="42">
        <v>2</v>
      </c>
      <c r="T163" s="42" t="s">
        <v>87</v>
      </c>
      <c r="U163" s="42">
        <v>12</v>
      </c>
      <c r="V163" s="42">
        <v>15</v>
      </c>
      <c r="W163" s="3" t="s">
        <v>2307</v>
      </c>
      <c r="X163" s="42" t="s">
        <v>210</v>
      </c>
      <c r="Y163" s="3" t="s">
        <v>2308</v>
      </c>
      <c r="Z163" s="3" t="s">
        <v>65</v>
      </c>
      <c r="AA163" s="3" t="s">
        <v>2244</v>
      </c>
      <c r="AB163" s="3" t="s">
        <v>2245</v>
      </c>
      <c r="AC163" s="3" t="s">
        <v>68</v>
      </c>
      <c r="AD163" s="3" t="s">
        <v>2309</v>
      </c>
      <c r="AE163" s="3" t="s">
        <v>3870</v>
      </c>
      <c r="AF163" s="3" t="s">
        <v>70</v>
      </c>
      <c r="AG163" s="3" t="s">
        <v>71</v>
      </c>
      <c r="AH163" s="3" t="s">
        <v>2310</v>
      </c>
      <c r="AI163" s="3" t="s">
        <v>2311</v>
      </c>
      <c r="AJ163" s="3" t="s">
        <v>74</v>
      </c>
      <c r="AK163" s="3" t="s">
        <v>75</v>
      </c>
      <c r="AL163" s="3" t="s">
        <v>76</v>
      </c>
      <c r="AN163" s="46">
        <v>1</v>
      </c>
    </row>
    <row r="164" spans="2:40" ht="45" x14ac:dyDescent="0.25">
      <c r="B164" s="45">
        <v>157</v>
      </c>
      <c r="C164" s="3" t="s">
        <v>14</v>
      </c>
      <c r="D164" s="3" t="s">
        <v>2312</v>
      </c>
      <c r="E164" s="3" t="s">
        <v>78</v>
      </c>
      <c r="F164" s="3" t="s">
        <v>2313</v>
      </c>
      <c r="G164" s="3" t="s">
        <v>2314</v>
      </c>
      <c r="H164" s="3" t="s">
        <v>2315</v>
      </c>
      <c r="I164" s="3" t="s">
        <v>2316</v>
      </c>
      <c r="J164" s="3" t="s">
        <v>53</v>
      </c>
      <c r="K164" s="3" t="s">
        <v>54</v>
      </c>
      <c r="L164" s="3" t="s">
        <v>2317</v>
      </c>
      <c r="M164" s="3" t="s">
        <v>2318</v>
      </c>
      <c r="N164" s="3" t="s">
        <v>2319</v>
      </c>
      <c r="O164" s="3" t="s">
        <v>14</v>
      </c>
      <c r="P164" s="42" t="s">
        <v>2239</v>
      </c>
      <c r="Q164" s="3" t="s">
        <v>2240</v>
      </c>
      <c r="R164" s="3" t="s">
        <v>2320</v>
      </c>
      <c r="S164" s="42">
        <v>2</v>
      </c>
      <c r="T164" s="42" t="s">
        <v>87</v>
      </c>
      <c r="U164" s="42">
        <v>12</v>
      </c>
      <c r="V164" s="42">
        <v>15</v>
      </c>
      <c r="W164" s="3" t="s">
        <v>2321</v>
      </c>
      <c r="X164" s="42" t="s">
        <v>210</v>
      </c>
      <c r="Y164" s="3" t="s">
        <v>2322</v>
      </c>
      <c r="Z164" s="3" t="s">
        <v>65</v>
      </c>
      <c r="AA164" s="3" t="s">
        <v>2244</v>
      </c>
      <c r="AB164" s="3" t="s">
        <v>2245</v>
      </c>
      <c r="AC164" s="3" t="s">
        <v>68</v>
      </c>
      <c r="AD164" s="3" t="s">
        <v>2323</v>
      </c>
      <c r="AE164" s="3" t="s">
        <v>3871</v>
      </c>
      <c r="AF164" s="3" t="s">
        <v>70</v>
      </c>
      <c r="AG164" s="3" t="s">
        <v>71</v>
      </c>
      <c r="AH164" s="3" t="s">
        <v>2324</v>
      </c>
      <c r="AI164" s="3" t="s">
        <v>2325</v>
      </c>
      <c r="AJ164" s="3" t="s">
        <v>74</v>
      </c>
      <c r="AK164" s="3" t="s">
        <v>75</v>
      </c>
      <c r="AL164" s="3" t="s">
        <v>76</v>
      </c>
      <c r="AN164" s="46">
        <v>1</v>
      </c>
    </row>
    <row r="165" spans="2:40" ht="45" x14ac:dyDescent="0.25">
      <c r="B165" s="45">
        <v>158</v>
      </c>
      <c r="C165" s="3" t="s">
        <v>14</v>
      </c>
      <c r="D165" s="3" t="s">
        <v>2326</v>
      </c>
      <c r="E165" s="3" t="s">
        <v>78</v>
      </c>
      <c r="F165" s="3" t="s">
        <v>2327</v>
      </c>
      <c r="G165" s="3" t="s">
        <v>2328</v>
      </c>
      <c r="H165" s="3" t="s">
        <v>2329</v>
      </c>
      <c r="I165" s="3" t="s">
        <v>2330</v>
      </c>
      <c r="J165" s="3" t="s">
        <v>53</v>
      </c>
      <c r="K165" s="3" t="s">
        <v>54</v>
      </c>
      <c r="L165" s="3" t="s">
        <v>2331</v>
      </c>
      <c r="M165" s="3" t="s">
        <v>2332</v>
      </c>
      <c r="N165" s="3" t="s">
        <v>2333</v>
      </c>
      <c r="O165" s="3" t="s">
        <v>14</v>
      </c>
      <c r="P165" s="42" t="s">
        <v>2239</v>
      </c>
      <c r="Q165" s="3" t="s">
        <v>2240</v>
      </c>
      <c r="R165" s="3" t="s">
        <v>2334</v>
      </c>
      <c r="S165" s="42">
        <v>2</v>
      </c>
      <c r="T165" s="42" t="s">
        <v>87</v>
      </c>
      <c r="U165" s="42">
        <v>12</v>
      </c>
      <c r="V165" s="42">
        <v>15</v>
      </c>
      <c r="W165" s="3" t="s">
        <v>2335</v>
      </c>
      <c r="X165" s="42" t="s">
        <v>399</v>
      </c>
      <c r="Y165" s="3" t="s">
        <v>2336</v>
      </c>
      <c r="Z165" s="3" t="s">
        <v>65</v>
      </c>
      <c r="AA165" s="3" t="s">
        <v>2244</v>
      </c>
      <c r="AB165" s="3" t="s">
        <v>2245</v>
      </c>
      <c r="AC165" s="3" t="s">
        <v>68</v>
      </c>
      <c r="AD165" s="3" t="s">
        <v>2337</v>
      </c>
      <c r="AE165" s="3" t="s">
        <v>3872</v>
      </c>
      <c r="AF165" s="3" t="s">
        <v>70</v>
      </c>
      <c r="AG165" s="3" t="s">
        <v>71</v>
      </c>
      <c r="AH165" s="3" t="s">
        <v>2338</v>
      </c>
      <c r="AI165" s="3" t="s">
        <v>2339</v>
      </c>
      <c r="AJ165" s="3" t="s">
        <v>74</v>
      </c>
      <c r="AK165" s="3" t="s">
        <v>75</v>
      </c>
      <c r="AL165" s="3" t="s">
        <v>76</v>
      </c>
      <c r="AN165" s="46">
        <v>1</v>
      </c>
    </row>
    <row r="166" spans="2:40" ht="45" x14ac:dyDescent="0.25">
      <c r="B166" s="45">
        <v>159</v>
      </c>
      <c r="C166" s="3" t="s">
        <v>14</v>
      </c>
      <c r="D166" s="3" t="s">
        <v>2340</v>
      </c>
      <c r="E166" s="3" t="s">
        <v>78</v>
      </c>
      <c r="F166" s="3" t="s">
        <v>2341</v>
      </c>
      <c r="G166" s="3" t="s">
        <v>2342</v>
      </c>
      <c r="H166" s="3" t="s">
        <v>2343</v>
      </c>
      <c r="I166" s="3" t="s">
        <v>2344</v>
      </c>
      <c r="J166" s="3" t="s">
        <v>53</v>
      </c>
      <c r="K166" s="3" t="s">
        <v>54</v>
      </c>
      <c r="L166" s="3" t="s">
        <v>2345</v>
      </c>
      <c r="M166" s="3" t="s">
        <v>2346</v>
      </c>
      <c r="N166" s="3" t="s">
        <v>2347</v>
      </c>
      <c r="O166" s="3" t="s">
        <v>14</v>
      </c>
      <c r="P166" s="42" t="s">
        <v>2239</v>
      </c>
      <c r="Q166" s="3" t="s">
        <v>2240</v>
      </c>
      <c r="R166" s="3" t="s">
        <v>2348</v>
      </c>
      <c r="S166" s="42">
        <v>2</v>
      </c>
      <c r="T166" s="42" t="s">
        <v>87</v>
      </c>
      <c r="U166" s="42">
        <v>12</v>
      </c>
      <c r="V166" s="42">
        <v>15</v>
      </c>
      <c r="W166" s="3" t="s">
        <v>2349</v>
      </c>
      <c r="X166" s="42" t="s">
        <v>2226</v>
      </c>
      <c r="Y166" s="3" t="s">
        <v>2350</v>
      </c>
      <c r="Z166" s="3" t="s">
        <v>65</v>
      </c>
      <c r="AA166" s="3" t="s">
        <v>2244</v>
      </c>
      <c r="AB166" s="3" t="s">
        <v>2245</v>
      </c>
      <c r="AC166" s="3" t="s">
        <v>68</v>
      </c>
      <c r="AD166" s="3" t="s">
        <v>2351</v>
      </c>
      <c r="AE166" s="3" t="s">
        <v>3873</v>
      </c>
      <c r="AF166" s="3" t="s">
        <v>70</v>
      </c>
      <c r="AG166" s="3" t="s">
        <v>71</v>
      </c>
      <c r="AH166" s="3" t="s">
        <v>2352</v>
      </c>
      <c r="AI166" s="3" t="s">
        <v>2353</v>
      </c>
      <c r="AJ166" s="3" t="s">
        <v>74</v>
      </c>
      <c r="AK166" s="3" t="s">
        <v>75</v>
      </c>
      <c r="AL166" s="3" t="s">
        <v>76</v>
      </c>
      <c r="AN166" s="46">
        <v>1</v>
      </c>
    </row>
    <row r="167" spans="2:40" ht="45" x14ac:dyDescent="0.25">
      <c r="B167" s="45">
        <v>160</v>
      </c>
      <c r="C167" s="3" t="s">
        <v>14</v>
      </c>
      <c r="D167" s="3" t="s">
        <v>2354</v>
      </c>
      <c r="E167" s="3" t="s">
        <v>108</v>
      </c>
      <c r="F167" s="3" t="s">
        <v>2355</v>
      </c>
      <c r="G167" s="3" t="s">
        <v>2356</v>
      </c>
      <c r="H167" s="3" t="s">
        <v>2357</v>
      </c>
      <c r="I167" s="3" t="s">
        <v>2358</v>
      </c>
      <c r="J167" s="3" t="s">
        <v>53</v>
      </c>
      <c r="K167" s="3" t="s">
        <v>54</v>
      </c>
      <c r="L167" s="3" t="s">
        <v>2359</v>
      </c>
      <c r="M167" s="3" t="s">
        <v>2360</v>
      </c>
      <c r="N167" s="3" t="s">
        <v>2361</v>
      </c>
      <c r="O167" s="3" t="s">
        <v>14</v>
      </c>
      <c r="P167" s="42" t="s">
        <v>2239</v>
      </c>
      <c r="Q167" s="3" t="s">
        <v>2240</v>
      </c>
      <c r="R167" s="3" t="s">
        <v>2362</v>
      </c>
      <c r="S167" s="42">
        <v>3</v>
      </c>
      <c r="T167" s="42" t="s">
        <v>117</v>
      </c>
      <c r="U167" s="42">
        <v>13</v>
      </c>
      <c r="V167" s="42">
        <v>17</v>
      </c>
      <c r="W167" s="3" t="s">
        <v>2363</v>
      </c>
      <c r="X167" s="42" t="s">
        <v>442</v>
      </c>
      <c r="Y167" s="3" t="s">
        <v>2364</v>
      </c>
      <c r="Z167" s="3" t="s">
        <v>65</v>
      </c>
      <c r="AA167" s="3" t="s">
        <v>2244</v>
      </c>
      <c r="AB167" s="3" t="s">
        <v>2245</v>
      </c>
      <c r="AC167" s="3" t="s">
        <v>68</v>
      </c>
      <c r="AD167" s="3" t="s">
        <v>2365</v>
      </c>
      <c r="AE167" s="3" t="s">
        <v>3874</v>
      </c>
      <c r="AF167" s="3" t="s">
        <v>70</v>
      </c>
      <c r="AG167" s="3" t="s">
        <v>71</v>
      </c>
      <c r="AH167" s="3" t="s">
        <v>2366</v>
      </c>
      <c r="AI167" s="3" t="s">
        <v>2367</v>
      </c>
      <c r="AJ167" s="3" t="s">
        <v>74</v>
      </c>
      <c r="AK167" s="3" t="s">
        <v>75</v>
      </c>
      <c r="AL167" s="3" t="s">
        <v>76</v>
      </c>
      <c r="AN167" s="46">
        <v>1</v>
      </c>
    </row>
    <row r="168" spans="2:40" ht="45" x14ac:dyDescent="0.25">
      <c r="B168" s="45">
        <v>161</v>
      </c>
      <c r="C168" s="3" t="s">
        <v>14</v>
      </c>
      <c r="D168" s="3" t="s">
        <v>2368</v>
      </c>
      <c r="E168" s="3" t="s">
        <v>108</v>
      </c>
      <c r="F168" s="3" t="s">
        <v>2369</v>
      </c>
      <c r="G168" s="3" t="s">
        <v>2370</v>
      </c>
      <c r="H168" s="3" t="s">
        <v>2371</v>
      </c>
      <c r="I168" s="3" t="s">
        <v>2372</v>
      </c>
      <c r="J168" s="3" t="s">
        <v>53</v>
      </c>
      <c r="K168" s="3" t="s">
        <v>54</v>
      </c>
      <c r="L168" s="3" t="s">
        <v>2373</v>
      </c>
      <c r="M168" s="3" t="s">
        <v>2374</v>
      </c>
      <c r="N168" s="3" t="s">
        <v>2375</v>
      </c>
      <c r="O168" s="3" t="s">
        <v>14</v>
      </c>
      <c r="P168" s="42" t="s">
        <v>2239</v>
      </c>
      <c r="Q168" s="3" t="s">
        <v>2240</v>
      </c>
      <c r="R168" s="3" t="s">
        <v>2376</v>
      </c>
      <c r="S168" s="42">
        <v>3</v>
      </c>
      <c r="T168" s="42" t="s">
        <v>117</v>
      </c>
      <c r="U168" s="42">
        <v>13</v>
      </c>
      <c r="V168" s="42">
        <v>17</v>
      </c>
      <c r="W168" s="3" t="s">
        <v>2377</v>
      </c>
      <c r="X168" s="42" t="s">
        <v>119</v>
      </c>
      <c r="Y168" s="3" t="s">
        <v>2378</v>
      </c>
      <c r="Z168" s="3" t="s">
        <v>65</v>
      </c>
      <c r="AA168" s="3" t="s">
        <v>2244</v>
      </c>
      <c r="AB168" s="3" t="s">
        <v>2245</v>
      </c>
      <c r="AC168" s="3" t="s">
        <v>68</v>
      </c>
      <c r="AD168" s="3" t="s">
        <v>2379</v>
      </c>
      <c r="AE168" s="3" t="s">
        <v>3875</v>
      </c>
      <c r="AF168" s="3" t="s">
        <v>70</v>
      </c>
      <c r="AG168" s="3" t="s">
        <v>71</v>
      </c>
      <c r="AH168" s="3" t="s">
        <v>2380</v>
      </c>
      <c r="AI168" s="3" t="s">
        <v>2381</v>
      </c>
      <c r="AJ168" s="3" t="s">
        <v>74</v>
      </c>
      <c r="AK168" s="3" t="s">
        <v>75</v>
      </c>
      <c r="AL168" s="3" t="s">
        <v>76</v>
      </c>
      <c r="AN168" s="46">
        <v>1</v>
      </c>
    </row>
    <row r="169" spans="2:40" ht="45" x14ac:dyDescent="0.25">
      <c r="B169" s="45">
        <v>162</v>
      </c>
      <c r="C169" s="3" t="s">
        <v>14</v>
      </c>
      <c r="D169" s="3" t="s">
        <v>2382</v>
      </c>
      <c r="E169" s="3" t="s">
        <v>78</v>
      </c>
      <c r="F169" s="3" t="s">
        <v>2383</v>
      </c>
      <c r="G169" s="3" t="s">
        <v>2384</v>
      </c>
      <c r="H169" s="3" t="s">
        <v>2385</v>
      </c>
      <c r="I169" s="3" t="s">
        <v>2386</v>
      </c>
      <c r="J169" s="3" t="s">
        <v>53</v>
      </c>
      <c r="K169" s="3" t="s">
        <v>54</v>
      </c>
      <c r="L169" s="3" t="s">
        <v>2387</v>
      </c>
      <c r="M169" s="3" t="s">
        <v>2388</v>
      </c>
      <c r="N169" s="3" t="s">
        <v>2389</v>
      </c>
      <c r="O169" s="3" t="s">
        <v>14</v>
      </c>
      <c r="P169" s="42" t="s">
        <v>2239</v>
      </c>
      <c r="Q169" s="3" t="s">
        <v>2240</v>
      </c>
      <c r="R169" s="3" t="s">
        <v>2390</v>
      </c>
      <c r="S169" s="42">
        <v>2</v>
      </c>
      <c r="T169" s="42" t="s">
        <v>87</v>
      </c>
      <c r="U169" s="42">
        <v>12</v>
      </c>
      <c r="V169" s="42">
        <v>15</v>
      </c>
      <c r="W169" s="3" t="s">
        <v>2391</v>
      </c>
      <c r="X169" s="42" t="s">
        <v>399</v>
      </c>
      <c r="Y169" s="3" t="s">
        <v>2392</v>
      </c>
      <c r="Z169" s="3" t="s">
        <v>65</v>
      </c>
      <c r="AA169" s="3" t="s">
        <v>2244</v>
      </c>
      <c r="AB169" s="3" t="s">
        <v>2245</v>
      </c>
      <c r="AC169" s="3" t="s">
        <v>68</v>
      </c>
      <c r="AD169" s="3" t="s">
        <v>2393</v>
      </c>
      <c r="AE169" s="3" t="s">
        <v>3876</v>
      </c>
      <c r="AF169" s="3" t="s">
        <v>70</v>
      </c>
      <c r="AG169" s="3" t="s">
        <v>71</v>
      </c>
      <c r="AH169" s="3" t="s">
        <v>2394</v>
      </c>
      <c r="AI169" s="3" t="s">
        <v>2395</v>
      </c>
      <c r="AJ169" s="3" t="s">
        <v>74</v>
      </c>
      <c r="AK169" s="3" t="s">
        <v>75</v>
      </c>
      <c r="AL169" s="3" t="s">
        <v>76</v>
      </c>
      <c r="AN169" s="46">
        <v>1</v>
      </c>
    </row>
    <row r="170" spans="2:40" ht="45" x14ac:dyDescent="0.25">
      <c r="B170" s="45">
        <v>163</v>
      </c>
      <c r="C170" s="3" t="s">
        <v>14</v>
      </c>
      <c r="D170" s="3" t="s">
        <v>2396</v>
      </c>
      <c r="E170" s="3" t="s">
        <v>108</v>
      </c>
      <c r="F170" s="3" t="s">
        <v>2397</v>
      </c>
      <c r="G170" s="3" t="s">
        <v>2398</v>
      </c>
      <c r="H170" s="3" t="s">
        <v>2399</v>
      </c>
      <c r="I170" s="3" t="s">
        <v>2400</v>
      </c>
      <c r="J170" s="3" t="s">
        <v>53</v>
      </c>
      <c r="K170" s="3" t="s">
        <v>54</v>
      </c>
      <c r="L170" s="3" t="s">
        <v>2401</v>
      </c>
      <c r="M170" s="3" t="s">
        <v>2402</v>
      </c>
      <c r="N170" s="3" t="s">
        <v>2403</v>
      </c>
      <c r="O170" s="3" t="s">
        <v>14</v>
      </c>
      <c r="P170" s="42" t="s">
        <v>2239</v>
      </c>
      <c r="Q170" s="3" t="s">
        <v>2240</v>
      </c>
      <c r="R170" s="3" t="s">
        <v>2404</v>
      </c>
      <c r="S170" s="42">
        <v>3</v>
      </c>
      <c r="T170" s="42" t="s">
        <v>117</v>
      </c>
      <c r="U170" s="42">
        <v>13</v>
      </c>
      <c r="V170" s="42">
        <v>17</v>
      </c>
      <c r="W170" s="3" t="s">
        <v>2405</v>
      </c>
      <c r="X170" s="42" t="s">
        <v>10</v>
      </c>
      <c r="Y170" s="3" t="s">
        <v>2406</v>
      </c>
      <c r="Z170" s="3" t="s">
        <v>65</v>
      </c>
      <c r="AA170" s="3" t="s">
        <v>2244</v>
      </c>
      <c r="AB170" s="3" t="s">
        <v>2245</v>
      </c>
      <c r="AC170" s="3" t="s">
        <v>68</v>
      </c>
      <c r="AD170" s="3" t="s">
        <v>2407</v>
      </c>
      <c r="AE170" s="3" t="s">
        <v>3877</v>
      </c>
      <c r="AF170" s="3" t="s">
        <v>70</v>
      </c>
      <c r="AG170" s="3" t="s">
        <v>71</v>
      </c>
      <c r="AH170" s="3" t="s">
        <v>2408</v>
      </c>
      <c r="AI170" s="3" t="s">
        <v>2409</v>
      </c>
      <c r="AJ170" s="3" t="s">
        <v>74</v>
      </c>
      <c r="AK170" s="3" t="s">
        <v>75</v>
      </c>
      <c r="AL170" s="3" t="s">
        <v>76</v>
      </c>
      <c r="AN170" s="46">
        <v>1</v>
      </c>
    </row>
    <row r="171" spans="2:40" ht="45" x14ac:dyDescent="0.25">
      <c r="B171" s="45">
        <v>164</v>
      </c>
      <c r="C171" s="3" t="s">
        <v>14</v>
      </c>
      <c r="D171" s="3" t="s">
        <v>2410</v>
      </c>
      <c r="E171" s="3" t="s">
        <v>108</v>
      </c>
      <c r="F171" s="3" t="s">
        <v>2411</v>
      </c>
      <c r="G171" s="3" t="s">
        <v>2412</v>
      </c>
      <c r="H171" s="3" t="s">
        <v>2413</v>
      </c>
      <c r="I171" s="3" t="s">
        <v>2414</v>
      </c>
      <c r="J171" s="3" t="s">
        <v>53</v>
      </c>
      <c r="K171" s="3" t="s">
        <v>54</v>
      </c>
      <c r="L171" s="3" t="s">
        <v>2415</v>
      </c>
      <c r="M171" s="3" t="s">
        <v>2416</v>
      </c>
      <c r="N171" s="3" t="s">
        <v>2417</v>
      </c>
      <c r="O171" s="3" t="s">
        <v>14</v>
      </c>
      <c r="P171" s="42" t="s">
        <v>2239</v>
      </c>
      <c r="Q171" s="3" t="s">
        <v>2240</v>
      </c>
      <c r="R171" s="3" t="s">
        <v>2418</v>
      </c>
      <c r="S171" s="42">
        <v>3</v>
      </c>
      <c r="T171" s="42" t="s">
        <v>117</v>
      </c>
      <c r="U171" s="42">
        <v>13</v>
      </c>
      <c r="V171" s="42">
        <v>17</v>
      </c>
      <c r="W171" s="3" t="s">
        <v>2419</v>
      </c>
      <c r="X171" s="42" t="s">
        <v>225</v>
      </c>
      <c r="Y171" s="3" t="s">
        <v>2420</v>
      </c>
      <c r="Z171" s="3" t="s">
        <v>65</v>
      </c>
      <c r="AA171" s="3" t="s">
        <v>2244</v>
      </c>
      <c r="AB171" s="3" t="s">
        <v>2245</v>
      </c>
      <c r="AC171" s="3" t="s">
        <v>68</v>
      </c>
      <c r="AD171" s="3" t="s">
        <v>2421</v>
      </c>
      <c r="AE171" s="3" t="s">
        <v>3878</v>
      </c>
      <c r="AF171" s="3" t="s">
        <v>70</v>
      </c>
      <c r="AG171" s="3" t="s">
        <v>71</v>
      </c>
      <c r="AH171" s="3" t="s">
        <v>2422</v>
      </c>
      <c r="AI171" s="3" t="s">
        <v>2423</v>
      </c>
      <c r="AJ171" s="3" t="s">
        <v>74</v>
      </c>
      <c r="AK171" s="3" t="s">
        <v>75</v>
      </c>
      <c r="AL171" s="3" t="s">
        <v>76</v>
      </c>
      <c r="AN171" s="46">
        <v>1</v>
      </c>
    </row>
    <row r="172" spans="2:40" ht="45" x14ac:dyDescent="0.25">
      <c r="B172" s="45">
        <v>165</v>
      </c>
      <c r="C172" s="3" t="s">
        <v>14</v>
      </c>
      <c r="D172" s="3" t="s">
        <v>2424</v>
      </c>
      <c r="E172" s="3" t="s">
        <v>108</v>
      </c>
      <c r="F172" s="3" t="s">
        <v>2425</v>
      </c>
      <c r="G172" s="3" t="s">
        <v>2426</v>
      </c>
      <c r="H172" s="3" t="s">
        <v>2427</v>
      </c>
      <c r="I172" s="3" t="s">
        <v>2428</v>
      </c>
      <c r="J172" s="3" t="s">
        <v>53</v>
      </c>
      <c r="K172" s="3" t="s">
        <v>54</v>
      </c>
      <c r="L172" s="3" t="s">
        <v>2429</v>
      </c>
      <c r="M172" s="3" t="s">
        <v>2430</v>
      </c>
      <c r="N172" s="3" t="s">
        <v>2431</v>
      </c>
      <c r="O172" s="3" t="s">
        <v>14</v>
      </c>
      <c r="P172" s="42" t="s">
        <v>2239</v>
      </c>
      <c r="Q172" s="3" t="s">
        <v>2240</v>
      </c>
      <c r="R172" s="3" t="s">
        <v>2432</v>
      </c>
      <c r="S172" s="42">
        <v>3</v>
      </c>
      <c r="T172" s="42" t="s">
        <v>117</v>
      </c>
      <c r="U172" s="42">
        <v>13</v>
      </c>
      <c r="V172" s="42">
        <v>17</v>
      </c>
      <c r="W172" s="3" t="s">
        <v>2433</v>
      </c>
      <c r="X172" s="42" t="s">
        <v>13</v>
      </c>
      <c r="Y172" s="3" t="s">
        <v>2434</v>
      </c>
      <c r="Z172" s="3" t="s">
        <v>65</v>
      </c>
      <c r="AA172" s="3" t="s">
        <v>2244</v>
      </c>
      <c r="AB172" s="3" t="s">
        <v>2245</v>
      </c>
      <c r="AC172" s="3" t="s">
        <v>68</v>
      </c>
      <c r="AD172" s="3" t="s">
        <v>2435</v>
      </c>
      <c r="AE172" s="3" t="s">
        <v>3879</v>
      </c>
      <c r="AF172" s="3" t="s">
        <v>70</v>
      </c>
      <c r="AG172" s="3" t="s">
        <v>71</v>
      </c>
      <c r="AH172" s="3" t="s">
        <v>2436</v>
      </c>
      <c r="AI172" s="3" t="s">
        <v>2437</v>
      </c>
      <c r="AJ172" s="3" t="s">
        <v>74</v>
      </c>
      <c r="AK172" s="3" t="s">
        <v>75</v>
      </c>
      <c r="AL172" s="3" t="s">
        <v>76</v>
      </c>
      <c r="AN172" s="46">
        <v>1</v>
      </c>
    </row>
    <row r="173" spans="2:40" ht="45" x14ac:dyDescent="0.25">
      <c r="B173" s="45">
        <v>166</v>
      </c>
      <c r="C173" s="3" t="s">
        <v>14</v>
      </c>
      <c r="D173" s="3" t="s">
        <v>2438</v>
      </c>
      <c r="E173" s="3" t="s">
        <v>168</v>
      </c>
      <c r="F173" s="3" t="s">
        <v>2439</v>
      </c>
      <c r="G173" s="3" t="s">
        <v>2440</v>
      </c>
      <c r="H173" s="3" t="s">
        <v>2441</v>
      </c>
      <c r="I173" s="3" t="s">
        <v>2442</v>
      </c>
      <c r="J173" s="3" t="s">
        <v>53</v>
      </c>
      <c r="K173" s="3" t="s">
        <v>54</v>
      </c>
      <c r="L173" s="3" t="s">
        <v>2443</v>
      </c>
      <c r="M173" s="3" t="s">
        <v>2444</v>
      </c>
      <c r="N173" s="3" t="s">
        <v>2445</v>
      </c>
      <c r="O173" s="3" t="s">
        <v>14</v>
      </c>
      <c r="P173" s="42" t="s">
        <v>2239</v>
      </c>
      <c r="Q173" s="3" t="s">
        <v>2240</v>
      </c>
      <c r="R173" s="3" t="s">
        <v>2446</v>
      </c>
      <c r="S173" s="42">
        <v>3</v>
      </c>
      <c r="T173" s="42" t="s">
        <v>117</v>
      </c>
      <c r="U173" s="42">
        <v>14</v>
      </c>
      <c r="V173" s="42">
        <v>17</v>
      </c>
      <c r="W173" s="3" t="s">
        <v>2447</v>
      </c>
      <c r="X173" s="42" t="s">
        <v>2448</v>
      </c>
      <c r="Y173" s="3" t="s">
        <v>2449</v>
      </c>
      <c r="Z173" s="3" t="s">
        <v>65</v>
      </c>
      <c r="AA173" s="3" t="s">
        <v>2244</v>
      </c>
      <c r="AB173" s="3" t="s">
        <v>2245</v>
      </c>
      <c r="AC173" s="3" t="s">
        <v>68</v>
      </c>
      <c r="AD173" s="3" t="s">
        <v>2450</v>
      </c>
      <c r="AE173" s="3" t="s">
        <v>3880</v>
      </c>
      <c r="AF173" s="3" t="s">
        <v>70</v>
      </c>
      <c r="AG173" s="3" t="s">
        <v>71</v>
      </c>
      <c r="AH173" s="3" t="s">
        <v>2451</v>
      </c>
      <c r="AI173" s="3" t="s">
        <v>2452</v>
      </c>
      <c r="AJ173" s="3" t="s">
        <v>74</v>
      </c>
      <c r="AK173" s="3" t="s">
        <v>75</v>
      </c>
      <c r="AL173" s="3" t="s">
        <v>76</v>
      </c>
      <c r="AN173" s="46">
        <v>1</v>
      </c>
    </row>
    <row r="174" spans="2:40" ht="45" x14ac:dyDescent="0.25">
      <c r="B174" s="45">
        <v>167</v>
      </c>
      <c r="C174" s="3" t="s">
        <v>14</v>
      </c>
      <c r="D174" s="3" t="s">
        <v>2453</v>
      </c>
      <c r="E174" s="3" t="s">
        <v>199</v>
      </c>
      <c r="F174" s="3" t="s">
        <v>2454</v>
      </c>
      <c r="G174" s="3" t="s">
        <v>2455</v>
      </c>
      <c r="H174" s="3" t="s">
        <v>2456</v>
      </c>
      <c r="I174" s="3" t="s">
        <v>2457</v>
      </c>
      <c r="J174" s="3" t="s">
        <v>53</v>
      </c>
      <c r="K174" s="3" t="s">
        <v>54</v>
      </c>
      <c r="L174" s="3" t="s">
        <v>2458</v>
      </c>
      <c r="M174" s="3" t="s">
        <v>2459</v>
      </c>
      <c r="N174" s="3" t="s">
        <v>2460</v>
      </c>
      <c r="O174" s="3" t="s">
        <v>14</v>
      </c>
      <c r="P174" s="42" t="s">
        <v>2239</v>
      </c>
      <c r="Q174" s="3" t="s">
        <v>2240</v>
      </c>
      <c r="R174" s="3" t="s">
        <v>2461</v>
      </c>
      <c r="S174" s="42">
        <v>4</v>
      </c>
      <c r="T174" s="42" t="s">
        <v>208</v>
      </c>
      <c r="U174" s="42">
        <v>15</v>
      </c>
      <c r="V174" s="42">
        <v>18</v>
      </c>
      <c r="W174" s="3" t="s">
        <v>2462</v>
      </c>
      <c r="X174" s="42" t="s">
        <v>2463</v>
      </c>
      <c r="Y174" s="3" t="s">
        <v>2464</v>
      </c>
      <c r="Z174" s="3" t="s">
        <v>65</v>
      </c>
      <c r="AA174" s="3" t="s">
        <v>2244</v>
      </c>
      <c r="AB174" s="3" t="s">
        <v>2245</v>
      </c>
      <c r="AC174" s="3" t="s">
        <v>68</v>
      </c>
      <c r="AD174" s="3" t="s">
        <v>2465</v>
      </c>
      <c r="AE174" s="3" t="s">
        <v>3881</v>
      </c>
      <c r="AF174" s="3" t="s">
        <v>70</v>
      </c>
      <c r="AG174" s="3" t="s">
        <v>71</v>
      </c>
      <c r="AH174" s="3" t="s">
        <v>2466</v>
      </c>
      <c r="AI174" s="3" t="s">
        <v>2467</v>
      </c>
      <c r="AJ174" s="3" t="s">
        <v>74</v>
      </c>
      <c r="AK174" s="3" t="s">
        <v>75</v>
      </c>
      <c r="AL174" s="3" t="s">
        <v>76</v>
      </c>
      <c r="AN174" s="46">
        <v>1</v>
      </c>
    </row>
    <row r="175" spans="2:40" ht="45" x14ac:dyDescent="0.25">
      <c r="B175" s="45">
        <v>168</v>
      </c>
      <c r="C175" s="3" t="s">
        <v>14</v>
      </c>
      <c r="D175" s="3" t="s">
        <v>2468</v>
      </c>
      <c r="E175" s="3" t="s">
        <v>199</v>
      </c>
      <c r="F175" s="3" t="s">
        <v>2469</v>
      </c>
      <c r="G175" s="3" t="s">
        <v>2470</v>
      </c>
      <c r="H175" s="3" t="s">
        <v>2471</v>
      </c>
      <c r="I175" s="3" t="s">
        <v>2472</v>
      </c>
      <c r="J175" s="3" t="s">
        <v>53</v>
      </c>
      <c r="K175" s="3" t="s">
        <v>54</v>
      </c>
      <c r="L175" s="3" t="s">
        <v>2473</v>
      </c>
      <c r="M175" s="3" t="s">
        <v>2474</v>
      </c>
      <c r="N175" s="3" t="s">
        <v>2475</v>
      </c>
      <c r="O175" s="3" t="s">
        <v>14</v>
      </c>
      <c r="P175" s="42" t="s">
        <v>2239</v>
      </c>
      <c r="Q175" s="3" t="s">
        <v>2240</v>
      </c>
      <c r="R175" s="3" t="s">
        <v>2476</v>
      </c>
      <c r="S175" s="42">
        <v>4</v>
      </c>
      <c r="T175" s="42" t="s">
        <v>208</v>
      </c>
      <c r="U175" s="42">
        <v>15</v>
      </c>
      <c r="V175" s="42">
        <v>18</v>
      </c>
      <c r="W175" s="3" t="s">
        <v>2477</v>
      </c>
      <c r="X175" s="42" t="s">
        <v>119</v>
      </c>
      <c r="Y175" s="3" t="s">
        <v>2478</v>
      </c>
      <c r="Z175" s="3" t="s">
        <v>65</v>
      </c>
      <c r="AA175" s="3" t="s">
        <v>2244</v>
      </c>
      <c r="AB175" s="3" t="s">
        <v>2245</v>
      </c>
      <c r="AC175" s="3" t="s">
        <v>68</v>
      </c>
      <c r="AD175" s="3" t="s">
        <v>2479</v>
      </c>
      <c r="AE175" s="3" t="s">
        <v>3882</v>
      </c>
      <c r="AF175" s="3" t="s">
        <v>70</v>
      </c>
      <c r="AG175" s="3" t="s">
        <v>71</v>
      </c>
      <c r="AH175" s="3" t="s">
        <v>2480</v>
      </c>
      <c r="AI175" s="3" t="s">
        <v>2481</v>
      </c>
      <c r="AJ175" s="3" t="s">
        <v>74</v>
      </c>
      <c r="AK175" s="3" t="s">
        <v>75</v>
      </c>
      <c r="AL175" s="3" t="s">
        <v>76</v>
      </c>
      <c r="AN175" s="46">
        <v>1</v>
      </c>
    </row>
    <row r="176" spans="2:40" ht="45" x14ac:dyDescent="0.25">
      <c r="B176" s="45">
        <v>169</v>
      </c>
      <c r="C176" s="3" t="s">
        <v>14</v>
      </c>
      <c r="D176" s="3" t="s">
        <v>2482</v>
      </c>
      <c r="E176" s="3" t="s">
        <v>199</v>
      </c>
      <c r="F176" s="3" t="s">
        <v>2483</v>
      </c>
      <c r="G176" s="3" t="s">
        <v>2484</v>
      </c>
      <c r="H176" s="3" t="s">
        <v>2485</v>
      </c>
      <c r="I176" s="3" t="s">
        <v>2486</v>
      </c>
      <c r="J176" s="3" t="s">
        <v>53</v>
      </c>
      <c r="K176" s="3" t="s">
        <v>54</v>
      </c>
      <c r="L176" s="3" t="s">
        <v>2487</v>
      </c>
      <c r="M176" s="3" t="s">
        <v>2488</v>
      </c>
      <c r="N176" s="3" t="s">
        <v>2489</v>
      </c>
      <c r="O176" s="3" t="s">
        <v>14</v>
      </c>
      <c r="P176" s="42" t="s">
        <v>2239</v>
      </c>
      <c r="Q176" s="3" t="s">
        <v>2240</v>
      </c>
      <c r="R176" s="3" t="s">
        <v>2490</v>
      </c>
      <c r="S176" s="42">
        <v>4</v>
      </c>
      <c r="T176" s="42" t="s">
        <v>208</v>
      </c>
      <c r="U176" s="42">
        <v>15</v>
      </c>
      <c r="V176" s="42">
        <v>18</v>
      </c>
      <c r="W176" s="3" t="s">
        <v>2491</v>
      </c>
      <c r="X176" s="42" t="s">
        <v>442</v>
      </c>
      <c r="Y176" s="3" t="s">
        <v>2492</v>
      </c>
      <c r="Z176" s="3" t="s">
        <v>65</v>
      </c>
      <c r="AA176" s="3" t="s">
        <v>2244</v>
      </c>
      <c r="AB176" s="3" t="s">
        <v>2245</v>
      </c>
      <c r="AC176" s="3" t="s">
        <v>68</v>
      </c>
      <c r="AD176" s="3" t="s">
        <v>2493</v>
      </c>
      <c r="AE176" s="3" t="s">
        <v>3883</v>
      </c>
      <c r="AF176" s="3" t="s">
        <v>70</v>
      </c>
      <c r="AG176" s="3" t="s">
        <v>71</v>
      </c>
      <c r="AH176" s="3" t="s">
        <v>2494</v>
      </c>
      <c r="AI176" s="3" t="s">
        <v>2495</v>
      </c>
      <c r="AJ176" s="3" t="s">
        <v>74</v>
      </c>
      <c r="AK176" s="3" t="s">
        <v>75</v>
      </c>
      <c r="AL176" s="3" t="s">
        <v>76</v>
      </c>
      <c r="AN176" s="46">
        <v>1</v>
      </c>
    </row>
    <row r="177" spans="2:40" ht="45" x14ac:dyDescent="0.25">
      <c r="B177" s="45">
        <v>170</v>
      </c>
      <c r="C177" s="3" t="s">
        <v>14</v>
      </c>
      <c r="D177" s="3" t="s">
        <v>2496</v>
      </c>
      <c r="E177" s="3" t="s">
        <v>78</v>
      </c>
      <c r="F177" s="3" t="s">
        <v>2497</v>
      </c>
      <c r="G177" s="3" t="s">
        <v>2498</v>
      </c>
      <c r="H177" s="3" t="s">
        <v>2499</v>
      </c>
      <c r="I177" s="3" t="s">
        <v>2500</v>
      </c>
      <c r="J177" s="3" t="s">
        <v>53</v>
      </c>
      <c r="K177" s="3" t="s">
        <v>54</v>
      </c>
      <c r="L177" s="3" t="s">
        <v>2501</v>
      </c>
      <c r="M177" s="3" t="s">
        <v>2502</v>
      </c>
      <c r="N177" s="3" t="s">
        <v>2503</v>
      </c>
      <c r="O177" s="3" t="s">
        <v>14</v>
      </c>
      <c r="P177" s="42" t="s">
        <v>2239</v>
      </c>
      <c r="Q177" s="3" t="s">
        <v>2240</v>
      </c>
      <c r="R177" s="3" t="s">
        <v>2504</v>
      </c>
      <c r="S177" s="42">
        <v>2</v>
      </c>
      <c r="T177" s="42" t="s">
        <v>87</v>
      </c>
      <c r="U177" s="42">
        <v>12</v>
      </c>
      <c r="V177" s="42">
        <v>15</v>
      </c>
      <c r="W177" s="3" t="s">
        <v>2505</v>
      </c>
      <c r="X177" s="42" t="s">
        <v>178</v>
      </c>
      <c r="Y177" s="3" t="s">
        <v>2506</v>
      </c>
      <c r="Z177" s="3" t="s">
        <v>65</v>
      </c>
      <c r="AA177" s="3" t="s">
        <v>2244</v>
      </c>
      <c r="AB177" s="3" t="s">
        <v>2245</v>
      </c>
      <c r="AC177" s="3" t="s">
        <v>68</v>
      </c>
      <c r="AD177" s="3" t="s">
        <v>2507</v>
      </c>
      <c r="AE177" s="3" t="s">
        <v>3884</v>
      </c>
      <c r="AF177" s="3" t="s">
        <v>70</v>
      </c>
      <c r="AG177" s="3" t="s">
        <v>71</v>
      </c>
      <c r="AH177" s="3" t="s">
        <v>2508</v>
      </c>
      <c r="AI177" s="3" t="s">
        <v>2509</v>
      </c>
      <c r="AJ177" s="3" t="s">
        <v>74</v>
      </c>
      <c r="AK177" s="3" t="s">
        <v>75</v>
      </c>
      <c r="AL177" s="3" t="s">
        <v>76</v>
      </c>
      <c r="AN177" s="46">
        <v>1</v>
      </c>
    </row>
    <row r="178" spans="2:40" ht="45" x14ac:dyDescent="0.25">
      <c r="B178" s="45">
        <v>171</v>
      </c>
      <c r="C178" s="3" t="s">
        <v>14</v>
      </c>
      <c r="D178" s="3" t="s">
        <v>2510</v>
      </c>
      <c r="E178" s="3" t="s">
        <v>108</v>
      </c>
      <c r="F178" s="3" t="s">
        <v>2511</v>
      </c>
      <c r="G178" s="3" t="s">
        <v>2512</v>
      </c>
      <c r="H178" s="3" t="s">
        <v>2513</v>
      </c>
      <c r="I178" s="3" t="s">
        <v>2514</v>
      </c>
      <c r="J178" s="3" t="s">
        <v>53</v>
      </c>
      <c r="K178" s="3" t="s">
        <v>54</v>
      </c>
      <c r="L178" s="3" t="s">
        <v>2515</v>
      </c>
      <c r="M178" s="3" t="s">
        <v>2516</v>
      </c>
      <c r="N178" s="3" t="s">
        <v>2517</v>
      </c>
      <c r="O178" s="3" t="s">
        <v>14</v>
      </c>
      <c r="P178" s="42" t="s">
        <v>2239</v>
      </c>
      <c r="Q178" s="3" t="s">
        <v>2240</v>
      </c>
      <c r="R178" s="3" t="s">
        <v>2518</v>
      </c>
      <c r="S178" s="42">
        <v>3</v>
      </c>
      <c r="T178" s="42" t="s">
        <v>117</v>
      </c>
      <c r="U178" s="42">
        <v>13</v>
      </c>
      <c r="V178" s="42">
        <v>17</v>
      </c>
      <c r="W178" s="3" t="s">
        <v>2519</v>
      </c>
      <c r="X178" s="42" t="s">
        <v>2463</v>
      </c>
      <c r="Y178" s="3" t="s">
        <v>2520</v>
      </c>
      <c r="Z178" s="3" t="s">
        <v>65</v>
      </c>
      <c r="AA178" s="3" t="s">
        <v>2244</v>
      </c>
      <c r="AB178" s="3" t="s">
        <v>2245</v>
      </c>
      <c r="AC178" s="3" t="s">
        <v>68</v>
      </c>
      <c r="AD178" s="3" t="s">
        <v>2521</v>
      </c>
      <c r="AE178" s="3" t="s">
        <v>3885</v>
      </c>
      <c r="AF178" s="3" t="s">
        <v>70</v>
      </c>
      <c r="AG178" s="3" t="s">
        <v>71</v>
      </c>
      <c r="AH178" s="3" t="s">
        <v>2522</v>
      </c>
      <c r="AI178" s="3" t="s">
        <v>2523</v>
      </c>
      <c r="AJ178" s="3" t="s">
        <v>74</v>
      </c>
      <c r="AK178" s="3" t="s">
        <v>75</v>
      </c>
      <c r="AL178" s="3" t="s">
        <v>76</v>
      </c>
      <c r="AN178" s="46">
        <v>1</v>
      </c>
    </row>
    <row r="179" spans="2:40" ht="45" x14ac:dyDescent="0.25">
      <c r="B179" s="45">
        <v>172</v>
      </c>
      <c r="C179" s="3" t="s">
        <v>14</v>
      </c>
      <c r="D179" s="3" t="s">
        <v>2524</v>
      </c>
      <c r="E179" s="3" t="s">
        <v>168</v>
      </c>
      <c r="F179" s="3" t="s">
        <v>2525</v>
      </c>
      <c r="G179" s="3" t="s">
        <v>2526</v>
      </c>
      <c r="H179" s="3" t="s">
        <v>2527</v>
      </c>
      <c r="I179" s="3" t="s">
        <v>2528</v>
      </c>
      <c r="J179" s="3" t="s">
        <v>53</v>
      </c>
      <c r="K179" s="3" t="s">
        <v>54</v>
      </c>
      <c r="L179" s="3" t="s">
        <v>2529</v>
      </c>
      <c r="M179" s="3" t="s">
        <v>2530</v>
      </c>
      <c r="N179" s="3" t="s">
        <v>2531</v>
      </c>
      <c r="O179" s="3" t="s">
        <v>14</v>
      </c>
      <c r="P179" s="42" t="s">
        <v>2239</v>
      </c>
      <c r="Q179" s="3" t="s">
        <v>2240</v>
      </c>
      <c r="R179" s="3" t="s">
        <v>2532</v>
      </c>
      <c r="S179" s="42">
        <v>3</v>
      </c>
      <c r="T179" s="42" t="s">
        <v>117</v>
      </c>
      <c r="U179" s="42">
        <v>14</v>
      </c>
      <c r="V179" s="42">
        <v>17</v>
      </c>
      <c r="W179" s="3" t="s">
        <v>2533</v>
      </c>
      <c r="X179" s="42" t="s">
        <v>2293</v>
      </c>
      <c r="Y179" s="3" t="s">
        <v>2534</v>
      </c>
      <c r="Z179" s="3" t="s">
        <v>65</v>
      </c>
      <c r="AA179" s="3" t="s">
        <v>2244</v>
      </c>
      <c r="AB179" s="3" t="s">
        <v>2245</v>
      </c>
      <c r="AC179" s="3" t="s">
        <v>68</v>
      </c>
      <c r="AD179" s="3" t="s">
        <v>2535</v>
      </c>
      <c r="AE179" s="3" t="s">
        <v>3886</v>
      </c>
      <c r="AF179" s="3" t="s">
        <v>70</v>
      </c>
      <c r="AG179" s="3" t="s">
        <v>71</v>
      </c>
      <c r="AH179" s="3" t="s">
        <v>2536</v>
      </c>
      <c r="AI179" s="3" t="s">
        <v>2537</v>
      </c>
      <c r="AJ179" s="3" t="s">
        <v>74</v>
      </c>
      <c r="AK179" s="3" t="s">
        <v>75</v>
      </c>
      <c r="AL179" s="3" t="s">
        <v>76</v>
      </c>
      <c r="AN179" s="46">
        <v>1</v>
      </c>
    </row>
    <row r="180" spans="2:40" ht="45" x14ac:dyDescent="0.25">
      <c r="B180" s="45">
        <v>173</v>
      </c>
      <c r="C180" s="3" t="s">
        <v>14</v>
      </c>
      <c r="D180" s="3" t="s">
        <v>2538</v>
      </c>
      <c r="E180" s="3" t="s">
        <v>78</v>
      </c>
      <c r="F180" s="3" t="s">
        <v>2539</v>
      </c>
      <c r="G180" s="3" t="s">
        <v>2540</v>
      </c>
      <c r="H180" s="3" t="s">
        <v>2541</v>
      </c>
      <c r="I180" s="3" t="s">
        <v>2542</v>
      </c>
      <c r="J180" s="3" t="s">
        <v>53</v>
      </c>
      <c r="K180" s="3" t="s">
        <v>54</v>
      </c>
      <c r="L180" s="3" t="s">
        <v>2543</v>
      </c>
      <c r="M180" s="3" t="s">
        <v>2544</v>
      </c>
      <c r="N180" s="3" t="s">
        <v>2545</v>
      </c>
      <c r="O180" s="3" t="s">
        <v>14</v>
      </c>
      <c r="P180" s="42" t="s">
        <v>2239</v>
      </c>
      <c r="Q180" s="3" t="s">
        <v>2240</v>
      </c>
      <c r="R180" s="3" t="s">
        <v>2546</v>
      </c>
      <c r="S180" s="42">
        <v>2</v>
      </c>
      <c r="T180" s="42" t="s">
        <v>87</v>
      </c>
      <c r="U180" s="42">
        <v>12</v>
      </c>
      <c r="V180" s="42">
        <v>15</v>
      </c>
      <c r="W180" s="3" t="s">
        <v>2547</v>
      </c>
      <c r="X180" s="42" t="s">
        <v>341</v>
      </c>
      <c r="Y180" s="3" t="s">
        <v>2548</v>
      </c>
      <c r="Z180" s="3" t="s">
        <v>65</v>
      </c>
      <c r="AA180" s="3" t="s">
        <v>2244</v>
      </c>
      <c r="AB180" s="3" t="s">
        <v>2245</v>
      </c>
      <c r="AC180" s="3" t="s">
        <v>68</v>
      </c>
      <c r="AD180" s="3" t="s">
        <v>2549</v>
      </c>
      <c r="AE180" s="3" t="s">
        <v>3887</v>
      </c>
      <c r="AF180" s="3" t="s">
        <v>70</v>
      </c>
      <c r="AG180" s="3" t="s">
        <v>71</v>
      </c>
      <c r="AH180" s="3" t="s">
        <v>2550</v>
      </c>
      <c r="AI180" s="3" t="s">
        <v>2551</v>
      </c>
      <c r="AJ180" s="3" t="s">
        <v>74</v>
      </c>
      <c r="AK180" s="3" t="s">
        <v>75</v>
      </c>
      <c r="AL180" s="3" t="s">
        <v>76</v>
      </c>
      <c r="AN180" s="46">
        <v>1</v>
      </c>
    </row>
    <row r="181" spans="2:40" ht="45" x14ac:dyDescent="0.25">
      <c r="B181" s="45">
        <v>174</v>
      </c>
      <c r="C181" s="3" t="s">
        <v>14</v>
      </c>
      <c r="D181" s="3" t="s">
        <v>2552</v>
      </c>
      <c r="E181" s="3" t="s">
        <v>108</v>
      </c>
      <c r="F181" s="3" t="s">
        <v>2553</v>
      </c>
      <c r="G181" s="3" t="s">
        <v>2554</v>
      </c>
      <c r="H181" s="3" t="s">
        <v>2555</v>
      </c>
      <c r="I181" s="3" t="s">
        <v>2556</v>
      </c>
      <c r="J181" s="3" t="s">
        <v>53</v>
      </c>
      <c r="K181" s="3" t="s">
        <v>54</v>
      </c>
      <c r="L181" s="3" t="s">
        <v>2557</v>
      </c>
      <c r="M181" s="3" t="s">
        <v>2558</v>
      </c>
      <c r="N181" s="3" t="s">
        <v>2559</v>
      </c>
      <c r="O181" s="3" t="s">
        <v>14</v>
      </c>
      <c r="P181" s="42" t="s">
        <v>2239</v>
      </c>
      <c r="Q181" s="3" t="s">
        <v>2240</v>
      </c>
      <c r="R181" s="3" t="s">
        <v>2560</v>
      </c>
      <c r="S181" s="42">
        <v>3</v>
      </c>
      <c r="T181" s="42" t="s">
        <v>117</v>
      </c>
      <c r="U181" s="42">
        <v>13</v>
      </c>
      <c r="V181" s="42">
        <v>17</v>
      </c>
      <c r="W181" s="3" t="s">
        <v>2561</v>
      </c>
      <c r="X181" s="42" t="s">
        <v>119</v>
      </c>
      <c r="Y181" s="3" t="s">
        <v>2562</v>
      </c>
      <c r="Z181" s="3" t="s">
        <v>65</v>
      </c>
      <c r="AA181" s="3" t="s">
        <v>2244</v>
      </c>
      <c r="AB181" s="3" t="s">
        <v>2245</v>
      </c>
      <c r="AC181" s="3" t="s">
        <v>68</v>
      </c>
      <c r="AD181" s="3" t="s">
        <v>2563</v>
      </c>
      <c r="AE181" s="3" t="s">
        <v>3888</v>
      </c>
      <c r="AF181" s="3" t="s">
        <v>70</v>
      </c>
      <c r="AG181" s="3" t="s">
        <v>71</v>
      </c>
      <c r="AH181" s="3" t="s">
        <v>2564</v>
      </c>
      <c r="AI181" s="3" t="s">
        <v>2565</v>
      </c>
      <c r="AJ181" s="3" t="s">
        <v>74</v>
      </c>
      <c r="AK181" s="3" t="s">
        <v>75</v>
      </c>
      <c r="AL181" s="3" t="s">
        <v>76</v>
      </c>
      <c r="AN181" s="46">
        <v>1</v>
      </c>
    </row>
    <row r="182" spans="2:40" ht="45" x14ac:dyDescent="0.25">
      <c r="B182" s="45">
        <v>175</v>
      </c>
      <c r="C182" s="3" t="s">
        <v>14</v>
      </c>
      <c r="D182" s="3" t="s">
        <v>2566</v>
      </c>
      <c r="E182" s="3" t="s">
        <v>199</v>
      </c>
      <c r="F182" s="3" t="s">
        <v>2567</v>
      </c>
      <c r="G182" s="3" t="s">
        <v>2568</v>
      </c>
      <c r="H182" s="3" t="s">
        <v>2569</v>
      </c>
      <c r="I182" s="3" t="s">
        <v>2570</v>
      </c>
      <c r="J182" s="3" t="s">
        <v>53</v>
      </c>
      <c r="K182" s="3" t="s">
        <v>54</v>
      </c>
      <c r="L182" s="3" t="s">
        <v>2571</v>
      </c>
      <c r="M182" s="3" t="s">
        <v>2572</v>
      </c>
      <c r="N182" s="3" t="s">
        <v>2573</v>
      </c>
      <c r="O182" s="3" t="s">
        <v>14</v>
      </c>
      <c r="P182" s="42" t="s">
        <v>2239</v>
      </c>
      <c r="Q182" s="3" t="s">
        <v>2240</v>
      </c>
      <c r="R182" s="3" t="s">
        <v>2574</v>
      </c>
      <c r="S182" s="42">
        <v>4</v>
      </c>
      <c r="T182" s="42" t="s">
        <v>208</v>
      </c>
      <c r="U182" s="42">
        <v>15</v>
      </c>
      <c r="V182" s="42">
        <v>18</v>
      </c>
      <c r="W182" s="3" t="s">
        <v>2575</v>
      </c>
      <c r="X182" s="42" t="s">
        <v>119</v>
      </c>
      <c r="Y182" s="3" t="s">
        <v>2576</v>
      </c>
      <c r="Z182" s="3" t="s">
        <v>65</v>
      </c>
      <c r="AA182" s="3" t="s">
        <v>2244</v>
      </c>
      <c r="AB182" s="3" t="s">
        <v>2245</v>
      </c>
      <c r="AC182" s="3" t="s">
        <v>68</v>
      </c>
      <c r="AD182" s="3" t="s">
        <v>2577</v>
      </c>
      <c r="AE182" s="3" t="s">
        <v>3889</v>
      </c>
      <c r="AF182" s="3" t="s">
        <v>70</v>
      </c>
      <c r="AG182" s="3" t="s">
        <v>71</v>
      </c>
      <c r="AH182" s="3" t="s">
        <v>2578</v>
      </c>
      <c r="AI182" s="3" t="s">
        <v>2579</v>
      </c>
      <c r="AJ182" s="3" t="s">
        <v>74</v>
      </c>
      <c r="AK182" s="3" t="s">
        <v>75</v>
      </c>
      <c r="AL182" s="3" t="s">
        <v>76</v>
      </c>
      <c r="AN182" s="46">
        <v>1</v>
      </c>
    </row>
    <row r="183" spans="2:40" ht="45" x14ac:dyDescent="0.25">
      <c r="B183" s="45">
        <v>176</v>
      </c>
      <c r="C183" s="3" t="s">
        <v>14</v>
      </c>
      <c r="D183" s="3" t="s">
        <v>2580</v>
      </c>
      <c r="E183" s="3" t="s">
        <v>78</v>
      </c>
      <c r="F183" s="3" t="s">
        <v>2581</v>
      </c>
      <c r="G183" s="3" t="s">
        <v>2582</v>
      </c>
      <c r="H183" s="3" t="s">
        <v>2583</v>
      </c>
      <c r="I183" s="3" t="s">
        <v>2584</v>
      </c>
      <c r="J183" s="3" t="s">
        <v>53</v>
      </c>
      <c r="K183" s="3" t="s">
        <v>54</v>
      </c>
      <c r="L183" s="3" t="s">
        <v>2585</v>
      </c>
      <c r="M183" s="3" t="s">
        <v>2586</v>
      </c>
      <c r="N183" s="3" t="s">
        <v>2587</v>
      </c>
      <c r="O183" s="3" t="s">
        <v>14</v>
      </c>
      <c r="P183" s="42" t="s">
        <v>2239</v>
      </c>
      <c r="Q183" s="3" t="s">
        <v>2240</v>
      </c>
      <c r="R183" s="3" t="s">
        <v>2588</v>
      </c>
      <c r="S183" s="42">
        <v>2</v>
      </c>
      <c r="T183" s="42" t="s">
        <v>87</v>
      </c>
      <c r="U183" s="42">
        <v>12</v>
      </c>
      <c r="V183" s="42">
        <v>15</v>
      </c>
      <c r="W183" s="3" t="s">
        <v>2589</v>
      </c>
      <c r="X183" s="42" t="s">
        <v>193</v>
      </c>
      <c r="Y183" s="3" t="s">
        <v>2590</v>
      </c>
      <c r="Z183" s="3" t="s">
        <v>65</v>
      </c>
      <c r="AA183" s="3" t="s">
        <v>2244</v>
      </c>
      <c r="AB183" s="3" t="s">
        <v>2245</v>
      </c>
      <c r="AC183" s="3" t="s">
        <v>68</v>
      </c>
      <c r="AD183" s="3" t="s">
        <v>2591</v>
      </c>
      <c r="AE183" s="3" t="s">
        <v>3890</v>
      </c>
      <c r="AF183" s="3" t="s">
        <v>70</v>
      </c>
      <c r="AG183" s="3" t="s">
        <v>71</v>
      </c>
      <c r="AH183" s="3" t="s">
        <v>2592</v>
      </c>
      <c r="AI183" s="3" t="s">
        <v>2593</v>
      </c>
      <c r="AJ183" s="3" t="s">
        <v>74</v>
      </c>
      <c r="AK183" s="3" t="s">
        <v>75</v>
      </c>
      <c r="AL183" s="3" t="s">
        <v>76</v>
      </c>
      <c r="AN183" s="46">
        <v>1</v>
      </c>
    </row>
    <row r="184" spans="2:40" ht="45" x14ac:dyDescent="0.25">
      <c r="B184" s="45">
        <v>177</v>
      </c>
      <c r="C184" s="3" t="s">
        <v>14</v>
      </c>
      <c r="D184" s="3" t="s">
        <v>2594</v>
      </c>
      <c r="E184" s="3" t="s">
        <v>78</v>
      </c>
      <c r="F184" s="3" t="s">
        <v>2595</v>
      </c>
      <c r="G184" s="3" t="s">
        <v>2596</v>
      </c>
      <c r="H184" s="3" t="s">
        <v>2597</v>
      </c>
      <c r="I184" s="3" t="s">
        <v>2598</v>
      </c>
      <c r="J184" s="3" t="s">
        <v>53</v>
      </c>
      <c r="K184" s="3" t="s">
        <v>54</v>
      </c>
      <c r="L184" s="3" t="s">
        <v>2599</v>
      </c>
      <c r="M184" s="3" t="s">
        <v>2600</v>
      </c>
      <c r="N184" s="3" t="s">
        <v>2601</v>
      </c>
      <c r="O184" s="3" t="s">
        <v>14</v>
      </c>
      <c r="P184" s="42" t="s">
        <v>2239</v>
      </c>
      <c r="Q184" s="3" t="s">
        <v>2240</v>
      </c>
      <c r="R184" s="3" t="s">
        <v>2602</v>
      </c>
      <c r="S184" s="42">
        <v>2</v>
      </c>
      <c r="T184" s="42" t="s">
        <v>87</v>
      </c>
      <c r="U184" s="42">
        <v>12</v>
      </c>
      <c r="V184" s="42">
        <v>15</v>
      </c>
      <c r="W184" s="3" t="s">
        <v>2603</v>
      </c>
      <c r="X184" s="42" t="s">
        <v>399</v>
      </c>
      <c r="Y184" s="3" t="s">
        <v>2604</v>
      </c>
      <c r="Z184" s="3" t="s">
        <v>65</v>
      </c>
      <c r="AA184" s="3" t="s">
        <v>2244</v>
      </c>
      <c r="AB184" s="3" t="s">
        <v>2245</v>
      </c>
      <c r="AC184" s="3" t="s">
        <v>68</v>
      </c>
      <c r="AD184" s="3" t="s">
        <v>2605</v>
      </c>
      <c r="AE184" s="3" t="s">
        <v>3891</v>
      </c>
      <c r="AF184" s="3" t="s">
        <v>70</v>
      </c>
      <c r="AG184" s="3" t="s">
        <v>71</v>
      </c>
      <c r="AH184" s="3" t="s">
        <v>2606</v>
      </c>
      <c r="AI184" s="3" t="s">
        <v>2607</v>
      </c>
      <c r="AJ184" s="3" t="s">
        <v>74</v>
      </c>
      <c r="AK184" s="3" t="s">
        <v>75</v>
      </c>
      <c r="AL184" s="3" t="s">
        <v>76</v>
      </c>
      <c r="AN184" s="46">
        <v>1</v>
      </c>
    </row>
    <row r="185" spans="2:40" ht="45" x14ac:dyDescent="0.25">
      <c r="B185" s="45">
        <v>178</v>
      </c>
      <c r="C185" s="3" t="s">
        <v>14</v>
      </c>
      <c r="D185" s="3" t="s">
        <v>2608</v>
      </c>
      <c r="E185" s="3" t="s">
        <v>108</v>
      </c>
      <c r="F185" s="3" t="s">
        <v>2609</v>
      </c>
      <c r="G185" s="3" t="s">
        <v>2610</v>
      </c>
      <c r="H185" s="3" t="s">
        <v>2611</v>
      </c>
      <c r="I185" s="3" t="s">
        <v>2612</v>
      </c>
      <c r="J185" s="3" t="s">
        <v>53</v>
      </c>
      <c r="K185" s="3" t="s">
        <v>54</v>
      </c>
      <c r="L185" s="3" t="s">
        <v>2613</v>
      </c>
      <c r="M185" s="3" t="s">
        <v>2614</v>
      </c>
      <c r="N185" s="3" t="s">
        <v>2615</v>
      </c>
      <c r="O185" s="3" t="s">
        <v>14</v>
      </c>
      <c r="P185" s="42" t="s">
        <v>2239</v>
      </c>
      <c r="Q185" s="3" t="s">
        <v>2240</v>
      </c>
      <c r="R185" s="3" t="s">
        <v>2616</v>
      </c>
      <c r="S185" s="42">
        <v>3</v>
      </c>
      <c r="T185" s="42" t="s">
        <v>117</v>
      </c>
      <c r="U185" s="42">
        <v>13</v>
      </c>
      <c r="V185" s="42">
        <v>17</v>
      </c>
      <c r="W185" s="3" t="s">
        <v>2617</v>
      </c>
      <c r="X185" s="42" t="s">
        <v>399</v>
      </c>
      <c r="Y185" s="3" t="s">
        <v>2618</v>
      </c>
      <c r="Z185" s="3" t="s">
        <v>65</v>
      </c>
      <c r="AA185" s="3" t="s">
        <v>2244</v>
      </c>
      <c r="AB185" s="3" t="s">
        <v>2245</v>
      </c>
      <c r="AC185" s="3" t="s">
        <v>68</v>
      </c>
      <c r="AD185" s="3" t="s">
        <v>2619</v>
      </c>
      <c r="AE185" s="3" t="s">
        <v>3892</v>
      </c>
      <c r="AF185" s="3" t="s">
        <v>70</v>
      </c>
      <c r="AG185" s="3" t="s">
        <v>71</v>
      </c>
      <c r="AH185" s="3" t="s">
        <v>2620</v>
      </c>
      <c r="AI185" s="3" t="s">
        <v>2621</v>
      </c>
      <c r="AJ185" s="3" t="s">
        <v>74</v>
      </c>
      <c r="AK185" s="3" t="s">
        <v>75</v>
      </c>
      <c r="AL185" s="3" t="s">
        <v>76</v>
      </c>
      <c r="AN185" s="46">
        <v>1</v>
      </c>
    </row>
    <row r="186" spans="2:40" ht="45" x14ac:dyDescent="0.25">
      <c r="B186" s="45">
        <v>179</v>
      </c>
      <c r="C186" s="3" t="s">
        <v>14</v>
      </c>
      <c r="D186" s="3" t="s">
        <v>2622</v>
      </c>
      <c r="E186" s="3" t="s">
        <v>199</v>
      </c>
      <c r="F186" s="3" t="s">
        <v>2623</v>
      </c>
      <c r="G186" s="3" t="s">
        <v>2624</v>
      </c>
      <c r="H186" s="3" t="s">
        <v>2625</v>
      </c>
      <c r="I186" s="3" t="s">
        <v>2626</v>
      </c>
      <c r="J186" s="3" t="s">
        <v>53</v>
      </c>
      <c r="K186" s="3" t="s">
        <v>54</v>
      </c>
      <c r="L186" s="3" t="s">
        <v>2627</v>
      </c>
      <c r="M186" s="3" t="s">
        <v>2628</v>
      </c>
      <c r="N186" s="3" t="s">
        <v>2629</v>
      </c>
      <c r="O186" s="3" t="s">
        <v>14</v>
      </c>
      <c r="P186" s="42" t="s">
        <v>2239</v>
      </c>
      <c r="Q186" s="3" t="s">
        <v>2240</v>
      </c>
      <c r="R186" s="3" t="s">
        <v>2630</v>
      </c>
      <c r="S186" s="42">
        <v>4</v>
      </c>
      <c r="T186" s="42" t="s">
        <v>208</v>
      </c>
      <c r="U186" s="42">
        <v>15</v>
      </c>
      <c r="V186" s="42">
        <v>18</v>
      </c>
      <c r="W186" s="3" t="s">
        <v>2631</v>
      </c>
      <c r="X186" s="42" t="s">
        <v>442</v>
      </c>
      <c r="Y186" s="3" t="s">
        <v>2632</v>
      </c>
      <c r="Z186" s="3" t="s">
        <v>65</v>
      </c>
      <c r="AA186" s="3" t="s">
        <v>2244</v>
      </c>
      <c r="AB186" s="3" t="s">
        <v>2245</v>
      </c>
      <c r="AC186" s="3" t="s">
        <v>68</v>
      </c>
      <c r="AD186" s="3" t="s">
        <v>2633</v>
      </c>
      <c r="AE186" s="3" t="s">
        <v>3893</v>
      </c>
      <c r="AF186" s="3" t="s">
        <v>70</v>
      </c>
      <c r="AG186" s="3" t="s">
        <v>71</v>
      </c>
      <c r="AH186" s="3" t="s">
        <v>2634</v>
      </c>
      <c r="AI186" s="3" t="s">
        <v>2635</v>
      </c>
      <c r="AJ186" s="3" t="s">
        <v>74</v>
      </c>
      <c r="AK186" s="3" t="s">
        <v>75</v>
      </c>
      <c r="AL186" s="3" t="s">
        <v>76</v>
      </c>
      <c r="AN186" s="46">
        <v>1</v>
      </c>
    </row>
    <row r="187" spans="2:40" ht="45" x14ac:dyDescent="0.25">
      <c r="B187" s="45">
        <v>180</v>
      </c>
      <c r="C187" s="3" t="s">
        <v>14</v>
      </c>
      <c r="D187" s="3" t="s">
        <v>2636</v>
      </c>
      <c r="E187" s="3" t="s">
        <v>199</v>
      </c>
      <c r="F187" s="3" t="s">
        <v>2637</v>
      </c>
      <c r="G187" s="3" t="s">
        <v>2638</v>
      </c>
      <c r="H187" s="3" t="s">
        <v>2639</v>
      </c>
      <c r="I187" s="3" t="s">
        <v>2640</v>
      </c>
      <c r="J187" s="3" t="s">
        <v>53</v>
      </c>
      <c r="K187" s="3" t="s">
        <v>54</v>
      </c>
      <c r="L187" s="3" t="s">
        <v>2641</v>
      </c>
      <c r="M187" s="3" t="s">
        <v>2642</v>
      </c>
      <c r="N187" s="3" t="s">
        <v>2643</v>
      </c>
      <c r="O187" s="3" t="s">
        <v>14</v>
      </c>
      <c r="P187" s="42" t="s">
        <v>2239</v>
      </c>
      <c r="Q187" s="3" t="s">
        <v>2240</v>
      </c>
      <c r="R187" s="3" t="s">
        <v>2644</v>
      </c>
      <c r="S187" s="42">
        <v>4</v>
      </c>
      <c r="T187" s="42" t="s">
        <v>208</v>
      </c>
      <c r="U187" s="42">
        <v>15</v>
      </c>
      <c r="V187" s="42">
        <v>18</v>
      </c>
      <c r="W187" s="3" t="s">
        <v>2645</v>
      </c>
      <c r="X187" s="42" t="s">
        <v>866</v>
      </c>
      <c r="Y187" s="3" t="s">
        <v>2646</v>
      </c>
      <c r="Z187" s="3" t="s">
        <v>65</v>
      </c>
      <c r="AA187" s="3" t="s">
        <v>2244</v>
      </c>
      <c r="AB187" s="3" t="s">
        <v>2245</v>
      </c>
      <c r="AC187" s="3" t="s">
        <v>68</v>
      </c>
      <c r="AD187" s="3" t="s">
        <v>2647</v>
      </c>
      <c r="AE187" s="3" t="s">
        <v>3894</v>
      </c>
      <c r="AF187" s="3" t="s">
        <v>70</v>
      </c>
      <c r="AG187" s="3" t="s">
        <v>71</v>
      </c>
      <c r="AH187" s="3" t="s">
        <v>2648</v>
      </c>
      <c r="AI187" s="3" t="s">
        <v>2649</v>
      </c>
      <c r="AJ187" s="3" t="s">
        <v>74</v>
      </c>
      <c r="AK187" s="3" t="s">
        <v>75</v>
      </c>
      <c r="AL187" s="3" t="s">
        <v>76</v>
      </c>
      <c r="AN187" s="46">
        <v>1</v>
      </c>
    </row>
    <row r="188" spans="2:40" ht="45" x14ac:dyDescent="0.25">
      <c r="B188" s="45">
        <v>181</v>
      </c>
      <c r="C188" s="3" t="s">
        <v>15</v>
      </c>
      <c r="D188" s="3" t="s">
        <v>2650</v>
      </c>
      <c r="E188" s="3" t="s">
        <v>48</v>
      </c>
      <c r="F188" s="3" t="s">
        <v>2651</v>
      </c>
      <c r="G188" s="3" t="s">
        <v>2652</v>
      </c>
      <c r="H188" s="3" t="s">
        <v>2653</v>
      </c>
      <c r="I188" s="3" t="s">
        <v>2654</v>
      </c>
      <c r="J188" s="3" t="s">
        <v>53</v>
      </c>
      <c r="K188" s="3" t="s">
        <v>54</v>
      </c>
      <c r="L188" s="3" t="s">
        <v>2655</v>
      </c>
      <c r="M188" s="3" t="s">
        <v>2656</v>
      </c>
      <c r="N188" s="3" t="s">
        <v>2657</v>
      </c>
      <c r="O188" s="3" t="s">
        <v>15</v>
      </c>
      <c r="P188" s="42" t="s">
        <v>2658</v>
      </c>
      <c r="Q188" s="3" t="s">
        <v>2659</v>
      </c>
      <c r="R188" s="3" t="s">
        <v>2660</v>
      </c>
      <c r="S188" s="42">
        <v>1</v>
      </c>
      <c r="T188" s="42" t="s">
        <v>61</v>
      </c>
      <c r="U188" s="42">
        <v>10</v>
      </c>
      <c r="V188" s="42">
        <v>13</v>
      </c>
      <c r="W188" s="3" t="s">
        <v>2661</v>
      </c>
      <c r="X188" s="42" t="s">
        <v>283</v>
      </c>
      <c r="Y188" s="3" t="s">
        <v>2662</v>
      </c>
      <c r="Z188" s="3" t="s">
        <v>65</v>
      </c>
      <c r="AA188" s="3" t="s">
        <v>2663</v>
      </c>
      <c r="AB188" s="3" t="s">
        <v>2664</v>
      </c>
      <c r="AC188" s="3" t="s">
        <v>68</v>
      </c>
      <c r="AD188" s="3" t="s">
        <v>2665</v>
      </c>
      <c r="AE188" s="3" t="s">
        <v>3895</v>
      </c>
      <c r="AF188" s="3" t="s">
        <v>70</v>
      </c>
      <c r="AG188" s="3" t="s">
        <v>71</v>
      </c>
      <c r="AH188" s="3" t="s">
        <v>2666</v>
      </c>
      <c r="AI188" s="3" t="s">
        <v>2667</v>
      </c>
      <c r="AJ188" s="3" t="s">
        <v>74</v>
      </c>
      <c r="AK188" s="3" t="s">
        <v>75</v>
      </c>
      <c r="AL188" s="3" t="s">
        <v>76</v>
      </c>
      <c r="AN188" s="46">
        <v>1</v>
      </c>
    </row>
    <row r="189" spans="2:40" ht="45" x14ac:dyDescent="0.25">
      <c r="B189" s="45">
        <v>182</v>
      </c>
      <c r="C189" s="3" t="s">
        <v>15</v>
      </c>
      <c r="D189" s="3" t="s">
        <v>2668</v>
      </c>
      <c r="E189" s="3" t="s">
        <v>168</v>
      </c>
      <c r="F189" s="3" t="s">
        <v>2669</v>
      </c>
      <c r="G189" s="3" t="s">
        <v>2670</v>
      </c>
      <c r="H189" s="3" t="s">
        <v>2671</v>
      </c>
      <c r="I189" s="3" t="s">
        <v>2672</v>
      </c>
      <c r="J189" s="3" t="s">
        <v>53</v>
      </c>
      <c r="K189" s="3" t="s">
        <v>54</v>
      </c>
      <c r="L189" s="3" t="s">
        <v>2673</v>
      </c>
      <c r="M189" s="3" t="s">
        <v>2674</v>
      </c>
      <c r="N189" s="3" t="s">
        <v>2675</v>
      </c>
      <c r="O189" s="3" t="s">
        <v>15</v>
      </c>
      <c r="P189" s="42" t="s">
        <v>2658</v>
      </c>
      <c r="Q189" s="3" t="s">
        <v>2659</v>
      </c>
      <c r="R189" s="3" t="s">
        <v>2676</v>
      </c>
      <c r="S189" s="42">
        <v>3</v>
      </c>
      <c r="T189" s="42" t="s">
        <v>117</v>
      </c>
      <c r="U189" s="42">
        <v>14</v>
      </c>
      <c r="V189" s="42">
        <v>17</v>
      </c>
      <c r="W189" s="3" t="s">
        <v>2677</v>
      </c>
      <c r="X189" s="42" t="s">
        <v>283</v>
      </c>
      <c r="Y189" s="3" t="s">
        <v>2678</v>
      </c>
      <c r="Z189" s="3" t="s">
        <v>65</v>
      </c>
      <c r="AA189" s="3" t="s">
        <v>2663</v>
      </c>
      <c r="AB189" s="3" t="s">
        <v>2664</v>
      </c>
      <c r="AC189" s="3" t="s">
        <v>68</v>
      </c>
      <c r="AD189" s="3" t="s">
        <v>2679</v>
      </c>
      <c r="AE189" s="3" t="s">
        <v>3896</v>
      </c>
      <c r="AF189" s="3" t="s">
        <v>70</v>
      </c>
      <c r="AG189" s="3" t="s">
        <v>71</v>
      </c>
      <c r="AH189" s="3" t="s">
        <v>2680</v>
      </c>
      <c r="AI189" s="3" t="s">
        <v>2681</v>
      </c>
      <c r="AJ189" s="3" t="s">
        <v>74</v>
      </c>
      <c r="AK189" s="3" t="s">
        <v>75</v>
      </c>
      <c r="AL189" s="3" t="s">
        <v>76</v>
      </c>
      <c r="AN189" s="46">
        <v>1</v>
      </c>
    </row>
    <row r="190" spans="2:40" ht="45" x14ac:dyDescent="0.25">
      <c r="B190" s="45">
        <v>183</v>
      </c>
      <c r="C190" s="3" t="s">
        <v>15</v>
      </c>
      <c r="D190" s="3" t="s">
        <v>2682</v>
      </c>
      <c r="E190" s="3" t="s">
        <v>168</v>
      </c>
      <c r="F190" s="3" t="s">
        <v>2683</v>
      </c>
      <c r="G190" s="3" t="s">
        <v>2684</v>
      </c>
      <c r="H190" s="3" t="s">
        <v>2685</v>
      </c>
      <c r="I190" s="3" t="s">
        <v>2686</v>
      </c>
      <c r="J190" s="3" t="s">
        <v>53</v>
      </c>
      <c r="K190" s="3" t="s">
        <v>54</v>
      </c>
      <c r="L190" s="3" t="s">
        <v>2687</v>
      </c>
      <c r="M190" s="3" t="s">
        <v>2688</v>
      </c>
      <c r="N190" s="3" t="s">
        <v>2689</v>
      </c>
      <c r="O190" s="3" t="s">
        <v>15</v>
      </c>
      <c r="P190" s="42" t="s">
        <v>2658</v>
      </c>
      <c r="Q190" s="3" t="s">
        <v>2659</v>
      </c>
      <c r="R190" s="3" t="s">
        <v>2690</v>
      </c>
      <c r="S190" s="42">
        <v>3</v>
      </c>
      <c r="T190" s="42" t="s">
        <v>117</v>
      </c>
      <c r="U190" s="42">
        <v>14</v>
      </c>
      <c r="V190" s="42">
        <v>17</v>
      </c>
      <c r="W190" s="3" t="s">
        <v>2691</v>
      </c>
      <c r="X190" s="42" t="s">
        <v>283</v>
      </c>
      <c r="Y190" s="3" t="s">
        <v>2692</v>
      </c>
      <c r="Z190" s="3" t="s">
        <v>65</v>
      </c>
      <c r="AA190" s="3" t="s">
        <v>2663</v>
      </c>
      <c r="AB190" s="3" t="s">
        <v>2664</v>
      </c>
      <c r="AC190" s="3" t="s">
        <v>68</v>
      </c>
      <c r="AD190" s="3" t="s">
        <v>2693</v>
      </c>
      <c r="AE190" s="3" t="s">
        <v>3897</v>
      </c>
      <c r="AF190" s="3" t="s">
        <v>70</v>
      </c>
      <c r="AG190" s="3" t="s">
        <v>71</v>
      </c>
      <c r="AH190" s="3" t="s">
        <v>2694</v>
      </c>
      <c r="AI190" s="3" t="s">
        <v>2695</v>
      </c>
      <c r="AJ190" s="3" t="s">
        <v>74</v>
      </c>
      <c r="AK190" s="3" t="s">
        <v>75</v>
      </c>
      <c r="AL190" s="3" t="s">
        <v>76</v>
      </c>
      <c r="AN190" s="46">
        <v>1</v>
      </c>
    </row>
    <row r="191" spans="2:40" ht="45" x14ac:dyDescent="0.25">
      <c r="B191" s="45">
        <v>184</v>
      </c>
      <c r="C191" s="3" t="s">
        <v>15</v>
      </c>
      <c r="D191" s="3" t="s">
        <v>2696</v>
      </c>
      <c r="E191" s="3" t="s">
        <v>168</v>
      </c>
      <c r="F191" s="3" t="s">
        <v>2697</v>
      </c>
      <c r="G191" s="3" t="s">
        <v>2698</v>
      </c>
      <c r="H191" s="3" t="s">
        <v>2699</v>
      </c>
      <c r="I191" s="3" t="s">
        <v>2700</v>
      </c>
      <c r="J191" s="3" t="s">
        <v>53</v>
      </c>
      <c r="K191" s="3" t="s">
        <v>54</v>
      </c>
      <c r="L191" s="3" t="s">
        <v>2701</v>
      </c>
      <c r="M191" s="3" t="s">
        <v>2702</v>
      </c>
      <c r="N191" s="3" t="s">
        <v>2703</v>
      </c>
      <c r="O191" s="3" t="s">
        <v>15</v>
      </c>
      <c r="P191" s="42" t="s">
        <v>2658</v>
      </c>
      <c r="Q191" s="3" t="s">
        <v>2659</v>
      </c>
      <c r="R191" s="3" t="s">
        <v>2704</v>
      </c>
      <c r="S191" s="42">
        <v>3</v>
      </c>
      <c r="T191" s="42" t="s">
        <v>117</v>
      </c>
      <c r="U191" s="42">
        <v>14</v>
      </c>
      <c r="V191" s="42">
        <v>17</v>
      </c>
      <c r="W191" s="3" t="s">
        <v>2705</v>
      </c>
      <c r="X191" s="42" t="s">
        <v>283</v>
      </c>
      <c r="Y191" s="3" t="s">
        <v>2706</v>
      </c>
      <c r="Z191" s="3" t="s">
        <v>65</v>
      </c>
      <c r="AA191" s="3" t="s">
        <v>2663</v>
      </c>
      <c r="AB191" s="3" t="s">
        <v>2664</v>
      </c>
      <c r="AC191" s="3" t="s">
        <v>68</v>
      </c>
      <c r="AD191" s="3" t="s">
        <v>2707</v>
      </c>
      <c r="AE191" s="3" t="s">
        <v>3898</v>
      </c>
      <c r="AF191" s="3" t="s">
        <v>70</v>
      </c>
      <c r="AG191" s="3" t="s">
        <v>71</v>
      </c>
      <c r="AH191" s="3" t="s">
        <v>2708</v>
      </c>
      <c r="AI191" s="3" t="s">
        <v>2709</v>
      </c>
      <c r="AJ191" s="3" t="s">
        <v>74</v>
      </c>
      <c r="AK191" s="3" t="s">
        <v>75</v>
      </c>
      <c r="AL191" s="3" t="s">
        <v>76</v>
      </c>
      <c r="AN191" s="46">
        <v>1</v>
      </c>
    </row>
    <row r="192" spans="2:40" ht="45" x14ac:dyDescent="0.25">
      <c r="B192" s="45">
        <v>185</v>
      </c>
      <c r="C192" s="3" t="s">
        <v>15</v>
      </c>
      <c r="D192" s="3" t="s">
        <v>2710</v>
      </c>
      <c r="E192" s="3" t="s">
        <v>168</v>
      </c>
      <c r="F192" s="3" t="s">
        <v>2711</v>
      </c>
      <c r="G192" s="3" t="s">
        <v>2712</v>
      </c>
      <c r="H192" s="3" t="s">
        <v>2713</v>
      </c>
      <c r="I192" s="3" t="s">
        <v>2714</v>
      </c>
      <c r="J192" s="3" t="s">
        <v>53</v>
      </c>
      <c r="K192" s="3" t="s">
        <v>54</v>
      </c>
      <c r="L192" s="3" t="s">
        <v>2715</v>
      </c>
      <c r="M192" s="3" t="s">
        <v>2716</v>
      </c>
      <c r="N192" s="3" t="s">
        <v>2717</v>
      </c>
      <c r="O192" s="3" t="s">
        <v>15</v>
      </c>
      <c r="P192" s="42" t="s">
        <v>2658</v>
      </c>
      <c r="Q192" s="3" t="s">
        <v>2659</v>
      </c>
      <c r="R192" s="3" t="s">
        <v>2718</v>
      </c>
      <c r="S192" s="42">
        <v>3</v>
      </c>
      <c r="T192" s="42" t="s">
        <v>117</v>
      </c>
      <c r="U192" s="42">
        <v>14</v>
      </c>
      <c r="V192" s="42">
        <v>17</v>
      </c>
      <c r="W192" s="3" t="s">
        <v>2719</v>
      </c>
      <c r="X192" s="42" t="s">
        <v>283</v>
      </c>
      <c r="Y192" s="3" t="s">
        <v>2720</v>
      </c>
      <c r="Z192" s="3" t="s">
        <v>65</v>
      </c>
      <c r="AA192" s="3" t="s">
        <v>2663</v>
      </c>
      <c r="AB192" s="3" t="s">
        <v>2664</v>
      </c>
      <c r="AC192" s="3" t="s">
        <v>68</v>
      </c>
      <c r="AD192" s="3" t="s">
        <v>2721</v>
      </c>
      <c r="AE192" s="3" t="s">
        <v>3899</v>
      </c>
      <c r="AF192" s="3" t="s">
        <v>70</v>
      </c>
      <c r="AG192" s="3" t="s">
        <v>71</v>
      </c>
      <c r="AH192" s="3" t="s">
        <v>2722</v>
      </c>
      <c r="AI192" s="3" t="s">
        <v>2723</v>
      </c>
      <c r="AJ192" s="3" t="s">
        <v>74</v>
      </c>
      <c r="AK192" s="3" t="s">
        <v>75</v>
      </c>
      <c r="AL192" s="3" t="s">
        <v>76</v>
      </c>
      <c r="AN192" s="46">
        <v>1</v>
      </c>
    </row>
    <row r="193" spans="2:40" ht="45" x14ac:dyDescent="0.25">
      <c r="B193" s="45">
        <v>186</v>
      </c>
      <c r="C193" s="3" t="s">
        <v>15</v>
      </c>
      <c r="D193" s="3" t="s">
        <v>2724</v>
      </c>
      <c r="E193" s="3" t="s">
        <v>168</v>
      </c>
      <c r="F193" s="3" t="s">
        <v>2725</v>
      </c>
      <c r="G193" s="3" t="s">
        <v>2726</v>
      </c>
      <c r="H193" s="3" t="s">
        <v>2727</v>
      </c>
      <c r="I193" s="3" t="s">
        <v>2728</v>
      </c>
      <c r="J193" s="3" t="s">
        <v>53</v>
      </c>
      <c r="K193" s="3" t="s">
        <v>54</v>
      </c>
      <c r="L193" s="3" t="s">
        <v>2729</v>
      </c>
      <c r="M193" s="3" t="s">
        <v>2730</v>
      </c>
      <c r="N193" s="3" t="s">
        <v>2731</v>
      </c>
      <c r="O193" s="3" t="s">
        <v>15</v>
      </c>
      <c r="P193" s="42" t="s">
        <v>2658</v>
      </c>
      <c r="Q193" s="3" t="s">
        <v>2659</v>
      </c>
      <c r="R193" s="3" t="s">
        <v>2732</v>
      </c>
      <c r="S193" s="42">
        <v>3</v>
      </c>
      <c r="T193" s="42" t="s">
        <v>117</v>
      </c>
      <c r="U193" s="42">
        <v>14</v>
      </c>
      <c r="V193" s="42">
        <v>17</v>
      </c>
      <c r="W193" s="3" t="s">
        <v>2733</v>
      </c>
      <c r="X193" s="42" t="s">
        <v>283</v>
      </c>
      <c r="Y193" s="3" t="s">
        <v>2734</v>
      </c>
      <c r="Z193" s="3" t="s">
        <v>65</v>
      </c>
      <c r="AA193" s="3" t="s">
        <v>2663</v>
      </c>
      <c r="AB193" s="3" t="s">
        <v>2664</v>
      </c>
      <c r="AC193" s="3" t="s">
        <v>68</v>
      </c>
      <c r="AD193" s="3" t="s">
        <v>2735</v>
      </c>
      <c r="AE193" s="3" t="s">
        <v>3900</v>
      </c>
      <c r="AF193" s="3" t="s">
        <v>70</v>
      </c>
      <c r="AG193" s="3" t="s">
        <v>71</v>
      </c>
      <c r="AH193" s="3" t="s">
        <v>2736</v>
      </c>
      <c r="AI193" s="3" t="s">
        <v>2737</v>
      </c>
      <c r="AJ193" s="3" t="s">
        <v>74</v>
      </c>
      <c r="AK193" s="3" t="s">
        <v>75</v>
      </c>
      <c r="AL193" s="3" t="s">
        <v>76</v>
      </c>
      <c r="AN193" s="46">
        <v>1</v>
      </c>
    </row>
    <row r="194" spans="2:40" ht="45" x14ac:dyDescent="0.25">
      <c r="B194" s="45">
        <v>187</v>
      </c>
      <c r="C194" s="3" t="s">
        <v>15</v>
      </c>
      <c r="D194" s="3" t="s">
        <v>2738</v>
      </c>
      <c r="E194" s="3" t="s">
        <v>168</v>
      </c>
      <c r="F194" s="3" t="s">
        <v>2739</v>
      </c>
      <c r="G194" s="3" t="s">
        <v>2740</v>
      </c>
      <c r="H194" s="3" t="s">
        <v>2741</v>
      </c>
      <c r="I194" s="3" t="s">
        <v>2742</v>
      </c>
      <c r="J194" s="3" t="s">
        <v>53</v>
      </c>
      <c r="K194" s="3" t="s">
        <v>54</v>
      </c>
      <c r="L194" s="3" t="s">
        <v>2743</v>
      </c>
      <c r="M194" s="3" t="s">
        <v>2744</v>
      </c>
      <c r="N194" s="3" t="s">
        <v>2745</v>
      </c>
      <c r="O194" s="3" t="s">
        <v>15</v>
      </c>
      <c r="P194" s="42" t="s">
        <v>2658</v>
      </c>
      <c r="Q194" s="3" t="s">
        <v>2659</v>
      </c>
      <c r="R194" s="3" t="s">
        <v>2746</v>
      </c>
      <c r="S194" s="42">
        <v>3</v>
      </c>
      <c r="T194" s="42" t="s">
        <v>117</v>
      </c>
      <c r="U194" s="42">
        <v>14</v>
      </c>
      <c r="V194" s="42">
        <v>17</v>
      </c>
      <c r="W194" s="3" t="s">
        <v>2747</v>
      </c>
      <c r="X194" s="42" t="s">
        <v>283</v>
      </c>
      <c r="Y194" s="3" t="s">
        <v>2748</v>
      </c>
      <c r="Z194" s="3" t="s">
        <v>65</v>
      </c>
      <c r="AA194" s="3" t="s">
        <v>2663</v>
      </c>
      <c r="AB194" s="3" t="s">
        <v>2664</v>
      </c>
      <c r="AC194" s="3" t="s">
        <v>68</v>
      </c>
      <c r="AD194" s="3" t="s">
        <v>2749</v>
      </c>
      <c r="AE194" s="3" t="s">
        <v>3901</v>
      </c>
      <c r="AF194" s="3" t="s">
        <v>70</v>
      </c>
      <c r="AG194" s="3" t="s">
        <v>71</v>
      </c>
      <c r="AH194" s="3" t="s">
        <v>2750</v>
      </c>
      <c r="AI194" s="3" t="s">
        <v>2751</v>
      </c>
      <c r="AJ194" s="3" t="s">
        <v>74</v>
      </c>
      <c r="AK194" s="3" t="s">
        <v>75</v>
      </c>
      <c r="AL194" s="3" t="s">
        <v>76</v>
      </c>
      <c r="AN194" s="46">
        <v>1</v>
      </c>
    </row>
    <row r="195" spans="2:40" ht="45" x14ac:dyDescent="0.25">
      <c r="B195" s="45">
        <v>188</v>
      </c>
      <c r="C195" s="3" t="s">
        <v>15</v>
      </c>
      <c r="D195" s="3" t="s">
        <v>2752</v>
      </c>
      <c r="E195" s="3" t="s">
        <v>78</v>
      </c>
      <c r="F195" s="3" t="s">
        <v>2753</v>
      </c>
      <c r="G195" s="3" t="s">
        <v>2754</v>
      </c>
      <c r="H195" s="3" t="s">
        <v>2755</v>
      </c>
      <c r="I195" s="3" t="s">
        <v>2756</v>
      </c>
      <c r="J195" s="3" t="s">
        <v>53</v>
      </c>
      <c r="K195" s="3" t="s">
        <v>54</v>
      </c>
      <c r="L195" s="3" t="s">
        <v>2757</v>
      </c>
      <c r="M195" s="3" t="s">
        <v>2758</v>
      </c>
      <c r="N195" s="3" t="s">
        <v>2759</v>
      </c>
      <c r="O195" s="3" t="s">
        <v>15</v>
      </c>
      <c r="P195" s="42" t="s">
        <v>2658</v>
      </c>
      <c r="Q195" s="3" t="s">
        <v>2659</v>
      </c>
      <c r="R195" s="3" t="s">
        <v>2760</v>
      </c>
      <c r="S195" s="42">
        <v>2</v>
      </c>
      <c r="T195" s="42" t="s">
        <v>87</v>
      </c>
      <c r="U195" s="42">
        <v>12</v>
      </c>
      <c r="V195" s="42">
        <v>15</v>
      </c>
      <c r="W195" s="3" t="s">
        <v>2761</v>
      </c>
      <c r="X195" s="42" t="s">
        <v>283</v>
      </c>
      <c r="Y195" s="3" t="s">
        <v>2762</v>
      </c>
      <c r="Z195" s="3" t="s">
        <v>65</v>
      </c>
      <c r="AA195" s="3" t="s">
        <v>2663</v>
      </c>
      <c r="AB195" s="3" t="s">
        <v>2664</v>
      </c>
      <c r="AC195" s="3" t="s">
        <v>68</v>
      </c>
      <c r="AD195" s="3" t="s">
        <v>2763</v>
      </c>
      <c r="AE195" s="3" t="s">
        <v>3902</v>
      </c>
      <c r="AF195" s="3" t="s">
        <v>70</v>
      </c>
      <c r="AG195" s="3" t="s">
        <v>71</v>
      </c>
      <c r="AH195" s="3" t="s">
        <v>2764</v>
      </c>
      <c r="AI195" s="3" t="s">
        <v>2765</v>
      </c>
      <c r="AJ195" s="3" t="s">
        <v>74</v>
      </c>
      <c r="AK195" s="3" t="s">
        <v>75</v>
      </c>
      <c r="AL195" s="3" t="s">
        <v>76</v>
      </c>
      <c r="AN195" s="46">
        <v>1</v>
      </c>
    </row>
    <row r="196" spans="2:40" ht="45" x14ac:dyDescent="0.25">
      <c r="B196" s="45">
        <v>189</v>
      </c>
      <c r="C196" s="3" t="s">
        <v>15</v>
      </c>
      <c r="D196" s="3" t="s">
        <v>2766</v>
      </c>
      <c r="E196" s="3" t="s">
        <v>168</v>
      </c>
      <c r="F196" s="3" t="s">
        <v>2767</v>
      </c>
      <c r="G196" s="3" t="s">
        <v>2768</v>
      </c>
      <c r="H196" s="3" t="s">
        <v>2769</v>
      </c>
      <c r="I196" s="3" t="s">
        <v>2770</v>
      </c>
      <c r="J196" s="3" t="s">
        <v>53</v>
      </c>
      <c r="K196" s="3" t="s">
        <v>54</v>
      </c>
      <c r="L196" s="3" t="s">
        <v>2771</v>
      </c>
      <c r="M196" s="3" t="s">
        <v>2772</v>
      </c>
      <c r="N196" s="3" t="s">
        <v>2773</v>
      </c>
      <c r="O196" s="3" t="s">
        <v>15</v>
      </c>
      <c r="P196" s="42" t="s">
        <v>2658</v>
      </c>
      <c r="Q196" s="3" t="s">
        <v>2659</v>
      </c>
      <c r="R196" s="3" t="s">
        <v>2774</v>
      </c>
      <c r="S196" s="42">
        <v>3</v>
      </c>
      <c r="T196" s="42" t="s">
        <v>117</v>
      </c>
      <c r="U196" s="42">
        <v>14</v>
      </c>
      <c r="V196" s="42">
        <v>17</v>
      </c>
      <c r="W196" s="3" t="s">
        <v>2775</v>
      </c>
      <c r="X196" s="42" t="s">
        <v>2776</v>
      </c>
      <c r="Y196" s="3" t="s">
        <v>2777</v>
      </c>
      <c r="Z196" s="3" t="s">
        <v>65</v>
      </c>
      <c r="AA196" s="3" t="s">
        <v>2663</v>
      </c>
      <c r="AB196" s="3" t="s">
        <v>2664</v>
      </c>
      <c r="AC196" s="3" t="s">
        <v>68</v>
      </c>
      <c r="AD196" s="3" t="s">
        <v>2778</v>
      </c>
      <c r="AE196" s="3" t="s">
        <v>3903</v>
      </c>
      <c r="AF196" s="3" t="s">
        <v>70</v>
      </c>
      <c r="AG196" s="3" t="s">
        <v>71</v>
      </c>
      <c r="AH196" s="3" t="s">
        <v>2779</v>
      </c>
      <c r="AI196" s="3" t="s">
        <v>2780</v>
      </c>
      <c r="AJ196" s="3" t="s">
        <v>74</v>
      </c>
      <c r="AK196" s="3" t="s">
        <v>75</v>
      </c>
      <c r="AL196" s="3" t="s">
        <v>76</v>
      </c>
      <c r="AN196" s="46">
        <v>1</v>
      </c>
    </row>
    <row r="197" spans="2:40" ht="45" x14ac:dyDescent="0.25">
      <c r="B197" s="45">
        <v>190</v>
      </c>
      <c r="C197" s="3" t="s">
        <v>15</v>
      </c>
      <c r="D197" s="3" t="s">
        <v>2781</v>
      </c>
      <c r="E197" s="3" t="s">
        <v>168</v>
      </c>
      <c r="F197" s="3" t="s">
        <v>2782</v>
      </c>
      <c r="G197" s="3" t="s">
        <v>2783</v>
      </c>
      <c r="H197" s="3" t="s">
        <v>2784</v>
      </c>
      <c r="I197" s="3" t="s">
        <v>2785</v>
      </c>
      <c r="J197" s="3" t="s">
        <v>53</v>
      </c>
      <c r="K197" s="3" t="s">
        <v>54</v>
      </c>
      <c r="L197" s="3" t="s">
        <v>2786</v>
      </c>
      <c r="M197" s="3" t="s">
        <v>2787</v>
      </c>
      <c r="N197" s="3" t="s">
        <v>2788</v>
      </c>
      <c r="O197" s="3" t="s">
        <v>15</v>
      </c>
      <c r="P197" s="42" t="s">
        <v>2658</v>
      </c>
      <c r="Q197" s="3" t="s">
        <v>2659</v>
      </c>
      <c r="R197" s="3" t="s">
        <v>2789</v>
      </c>
      <c r="S197" s="42">
        <v>3</v>
      </c>
      <c r="T197" s="42" t="s">
        <v>117</v>
      </c>
      <c r="U197" s="42">
        <v>14</v>
      </c>
      <c r="V197" s="42">
        <v>17</v>
      </c>
      <c r="W197" s="3" t="s">
        <v>2790</v>
      </c>
      <c r="X197" s="42" t="s">
        <v>2776</v>
      </c>
      <c r="Y197" s="3" t="s">
        <v>2791</v>
      </c>
      <c r="Z197" s="3" t="s">
        <v>65</v>
      </c>
      <c r="AA197" s="3" t="s">
        <v>2663</v>
      </c>
      <c r="AB197" s="3" t="s">
        <v>2664</v>
      </c>
      <c r="AC197" s="3" t="s">
        <v>68</v>
      </c>
      <c r="AD197" s="3" t="s">
        <v>2792</v>
      </c>
      <c r="AE197" s="3" t="s">
        <v>3904</v>
      </c>
      <c r="AF197" s="3" t="s">
        <v>70</v>
      </c>
      <c r="AG197" s="3" t="s">
        <v>71</v>
      </c>
      <c r="AH197" s="3" t="s">
        <v>2793</v>
      </c>
      <c r="AI197" s="3" t="s">
        <v>2794</v>
      </c>
      <c r="AJ197" s="3" t="s">
        <v>74</v>
      </c>
      <c r="AK197" s="3" t="s">
        <v>75</v>
      </c>
      <c r="AL197" s="3" t="s">
        <v>76</v>
      </c>
      <c r="AN197" s="46">
        <v>1</v>
      </c>
    </row>
    <row r="198" spans="2:40" ht="45" x14ac:dyDescent="0.25">
      <c r="B198" s="45">
        <v>191</v>
      </c>
      <c r="C198" s="3" t="s">
        <v>15</v>
      </c>
      <c r="D198" s="3" t="s">
        <v>2795</v>
      </c>
      <c r="E198" s="3" t="s">
        <v>168</v>
      </c>
      <c r="F198" s="3" t="s">
        <v>2796</v>
      </c>
      <c r="G198" s="3" t="s">
        <v>2797</v>
      </c>
      <c r="H198" s="3" t="s">
        <v>2798</v>
      </c>
      <c r="I198" s="3" t="s">
        <v>2799</v>
      </c>
      <c r="J198" s="3" t="s">
        <v>53</v>
      </c>
      <c r="K198" s="3" t="s">
        <v>54</v>
      </c>
      <c r="L198" s="3" t="s">
        <v>2800</v>
      </c>
      <c r="M198" s="3" t="s">
        <v>2801</v>
      </c>
      <c r="N198" s="3" t="s">
        <v>2802</v>
      </c>
      <c r="O198" s="3" t="s">
        <v>15</v>
      </c>
      <c r="P198" s="42" t="s">
        <v>2658</v>
      </c>
      <c r="Q198" s="3" t="s">
        <v>2659</v>
      </c>
      <c r="R198" s="3" t="s">
        <v>2803</v>
      </c>
      <c r="S198" s="42">
        <v>3</v>
      </c>
      <c r="T198" s="42" t="s">
        <v>117</v>
      </c>
      <c r="U198" s="42">
        <v>14</v>
      </c>
      <c r="V198" s="42">
        <v>17</v>
      </c>
      <c r="W198" s="3" t="s">
        <v>2804</v>
      </c>
      <c r="X198" s="42" t="s">
        <v>2776</v>
      </c>
      <c r="Y198" s="3" t="s">
        <v>2805</v>
      </c>
      <c r="Z198" s="3" t="s">
        <v>65</v>
      </c>
      <c r="AA198" s="3" t="s">
        <v>2663</v>
      </c>
      <c r="AB198" s="3" t="s">
        <v>2664</v>
      </c>
      <c r="AC198" s="3" t="s">
        <v>68</v>
      </c>
      <c r="AD198" s="3" t="s">
        <v>2806</v>
      </c>
      <c r="AE198" s="3" t="s">
        <v>3905</v>
      </c>
      <c r="AF198" s="3" t="s">
        <v>70</v>
      </c>
      <c r="AG198" s="3" t="s">
        <v>71</v>
      </c>
      <c r="AH198" s="3" t="s">
        <v>2807</v>
      </c>
      <c r="AI198" s="3" t="s">
        <v>2808</v>
      </c>
      <c r="AJ198" s="3" t="s">
        <v>74</v>
      </c>
      <c r="AK198" s="3" t="s">
        <v>75</v>
      </c>
      <c r="AL198" s="3" t="s">
        <v>76</v>
      </c>
      <c r="AN198" s="46">
        <v>1</v>
      </c>
    </row>
    <row r="199" spans="2:40" ht="45" x14ac:dyDescent="0.25">
      <c r="B199" s="45">
        <v>192</v>
      </c>
      <c r="C199" s="3" t="s">
        <v>15</v>
      </c>
      <c r="D199" s="3" t="s">
        <v>2809</v>
      </c>
      <c r="E199" s="3" t="s">
        <v>78</v>
      </c>
      <c r="F199" s="3" t="s">
        <v>2810</v>
      </c>
      <c r="G199" s="3" t="s">
        <v>2811</v>
      </c>
      <c r="H199" s="3" t="s">
        <v>2812</v>
      </c>
      <c r="I199" s="3" t="s">
        <v>2813</v>
      </c>
      <c r="J199" s="3" t="s">
        <v>53</v>
      </c>
      <c r="K199" s="3" t="s">
        <v>54</v>
      </c>
      <c r="L199" s="3" t="s">
        <v>2814</v>
      </c>
      <c r="M199" s="3" t="s">
        <v>2815</v>
      </c>
      <c r="N199" s="3" t="s">
        <v>2816</v>
      </c>
      <c r="O199" s="3" t="s">
        <v>15</v>
      </c>
      <c r="P199" s="42" t="s">
        <v>2658</v>
      </c>
      <c r="Q199" s="3" t="s">
        <v>2659</v>
      </c>
      <c r="R199" s="3" t="s">
        <v>2817</v>
      </c>
      <c r="S199" s="42">
        <v>2</v>
      </c>
      <c r="T199" s="42" t="s">
        <v>87</v>
      </c>
      <c r="U199" s="42">
        <v>12</v>
      </c>
      <c r="V199" s="42">
        <v>15</v>
      </c>
      <c r="W199" s="3" t="s">
        <v>2818</v>
      </c>
      <c r="X199" s="42" t="s">
        <v>2819</v>
      </c>
      <c r="Y199" s="3" t="s">
        <v>2820</v>
      </c>
      <c r="Z199" s="3" t="s">
        <v>65</v>
      </c>
      <c r="AA199" s="3" t="s">
        <v>2663</v>
      </c>
      <c r="AB199" s="3" t="s">
        <v>2664</v>
      </c>
      <c r="AC199" s="3" t="s">
        <v>68</v>
      </c>
      <c r="AD199" s="3" t="s">
        <v>2821</v>
      </c>
      <c r="AE199" s="3" t="s">
        <v>3906</v>
      </c>
      <c r="AF199" s="3" t="s">
        <v>70</v>
      </c>
      <c r="AG199" s="3" t="s">
        <v>71</v>
      </c>
      <c r="AH199" s="3" t="s">
        <v>2822</v>
      </c>
      <c r="AI199" s="3" t="s">
        <v>2823</v>
      </c>
      <c r="AJ199" s="3" t="s">
        <v>74</v>
      </c>
      <c r="AK199" s="3" t="s">
        <v>75</v>
      </c>
      <c r="AL199" s="3" t="s">
        <v>76</v>
      </c>
      <c r="AN199" s="46">
        <v>1</v>
      </c>
    </row>
    <row r="200" spans="2:40" ht="45" x14ac:dyDescent="0.25">
      <c r="B200" s="45">
        <v>193</v>
      </c>
      <c r="C200" s="3" t="s">
        <v>15</v>
      </c>
      <c r="D200" s="3" t="s">
        <v>2824</v>
      </c>
      <c r="E200" s="3" t="s">
        <v>168</v>
      </c>
      <c r="F200" s="3" t="s">
        <v>2825</v>
      </c>
      <c r="G200" s="3" t="s">
        <v>2826</v>
      </c>
      <c r="H200" s="3" t="s">
        <v>2827</v>
      </c>
      <c r="I200" s="3" t="s">
        <v>2828</v>
      </c>
      <c r="J200" s="3" t="s">
        <v>53</v>
      </c>
      <c r="K200" s="3" t="s">
        <v>54</v>
      </c>
      <c r="L200" s="3" t="s">
        <v>2829</v>
      </c>
      <c r="M200" s="3" t="s">
        <v>2830</v>
      </c>
      <c r="N200" s="3" t="s">
        <v>2831</v>
      </c>
      <c r="O200" s="3" t="s">
        <v>15</v>
      </c>
      <c r="P200" s="42" t="s">
        <v>2658</v>
      </c>
      <c r="Q200" s="3" t="s">
        <v>2659</v>
      </c>
      <c r="R200" s="3" t="s">
        <v>2832</v>
      </c>
      <c r="S200" s="42">
        <v>3</v>
      </c>
      <c r="T200" s="42" t="s">
        <v>117</v>
      </c>
      <c r="U200" s="42">
        <v>14</v>
      </c>
      <c r="V200" s="42">
        <v>17</v>
      </c>
      <c r="W200" s="3" t="s">
        <v>2833</v>
      </c>
      <c r="X200" s="42" t="s">
        <v>283</v>
      </c>
      <c r="Y200" s="3" t="s">
        <v>2834</v>
      </c>
      <c r="Z200" s="3" t="s">
        <v>65</v>
      </c>
      <c r="AA200" s="3" t="s">
        <v>2663</v>
      </c>
      <c r="AB200" s="3" t="s">
        <v>2664</v>
      </c>
      <c r="AC200" s="3" t="s">
        <v>68</v>
      </c>
      <c r="AD200" s="3" t="s">
        <v>2835</v>
      </c>
      <c r="AE200" s="3" t="s">
        <v>3907</v>
      </c>
      <c r="AF200" s="3" t="s">
        <v>70</v>
      </c>
      <c r="AG200" s="3" t="s">
        <v>71</v>
      </c>
      <c r="AH200" s="3" t="s">
        <v>2836</v>
      </c>
      <c r="AI200" s="3" t="s">
        <v>2837</v>
      </c>
      <c r="AJ200" s="3" t="s">
        <v>74</v>
      </c>
      <c r="AK200" s="3" t="s">
        <v>75</v>
      </c>
      <c r="AL200" s="3" t="s">
        <v>76</v>
      </c>
      <c r="AN200" s="46">
        <v>1</v>
      </c>
    </row>
    <row r="201" spans="2:40" ht="45" x14ac:dyDescent="0.25">
      <c r="B201" s="45">
        <v>194</v>
      </c>
      <c r="C201" s="3" t="s">
        <v>15</v>
      </c>
      <c r="D201" s="3" t="s">
        <v>2838</v>
      </c>
      <c r="E201" s="3" t="s">
        <v>78</v>
      </c>
      <c r="F201" s="3" t="s">
        <v>2839</v>
      </c>
      <c r="G201" s="3" t="s">
        <v>2840</v>
      </c>
      <c r="H201" s="3" t="s">
        <v>2841</v>
      </c>
      <c r="I201" s="3" t="s">
        <v>2842</v>
      </c>
      <c r="J201" s="3" t="s">
        <v>53</v>
      </c>
      <c r="K201" s="3" t="s">
        <v>54</v>
      </c>
      <c r="L201" s="3" t="s">
        <v>2843</v>
      </c>
      <c r="M201" s="3" t="s">
        <v>2844</v>
      </c>
      <c r="N201" s="3" t="s">
        <v>2845</v>
      </c>
      <c r="O201" s="3" t="s">
        <v>15</v>
      </c>
      <c r="P201" s="42" t="s">
        <v>2658</v>
      </c>
      <c r="Q201" s="3" t="s">
        <v>2659</v>
      </c>
      <c r="R201" s="3" t="s">
        <v>2846</v>
      </c>
      <c r="S201" s="42">
        <v>2</v>
      </c>
      <c r="T201" s="42" t="s">
        <v>87</v>
      </c>
      <c r="U201" s="42">
        <v>12</v>
      </c>
      <c r="V201" s="42">
        <v>15</v>
      </c>
      <c r="W201" s="3" t="s">
        <v>2847</v>
      </c>
      <c r="X201" s="42" t="s">
        <v>2848</v>
      </c>
      <c r="Y201" s="3" t="s">
        <v>2849</v>
      </c>
      <c r="Z201" s="3" t="s">
        <v>65</v>
      </c>
      <c r="AA201" s="3" t="s">
        <v>2663</v>
      </c>
      <c r="AB201" s="3" t="s">
        <v>2664</v>
      </c>
      <c r="AC201" s="3" t="s">
        <v>68</v>
      </c>
      <c r="AD201" s="3" t="s">
        <v>2850</v>
      </c>
      <c r="AE201" s="3" t="s">
        <v>3908</v>
      </c>
      <c r="AF201" s="3" t="s">
        <v>70</v>
      </c>
      <c r="AG201" s="3" t="s">
        <v>71</v>
      </c>
      <c r="AH201" s="3" t="s">
        <v>2851</v>
      </c>
      <c r="AI201" s="3" t="s">
        <v>2852</v>
      </c>
      <c r="AJ201" s="3" t="s">
        <v>74</v>
      </c>
      <c r="AK201" s="3" t="s">
        <v>75</v>
      </c>
      <c r="AL201" s="3" t="s">
        <v>76</v>
      </c>
      <c r="AN201" s="46">
        <v>1</v>
      </c>
    </row>
    <row r="202" spans="2:40" ht="45" x14ac:dyDescent="0.25">
      <c r="B202" s="45">
        <v>195</v>
      </c>
      <c r="C202" s="3" t="s">
        <v>15</v>
      </c>
      <c r="D202" s="3" t="s">
        <v>2853</v>
      </c>
      <c r="E202" s="3" t="s">
        <v>108</v>
      </c>
      <c r="F202" s="3" t="s">
        <v>2854</v>
      </c>
      <c r="G202" s="3" t="s">
        <v>2855</v>
      </c>
      <c r="H202" s="3" t="s">
        <v>2856</v>
      </c>
      <c r="I202" s="3" t="s">
        <v>2857</v>
      </c>
      <c r="J202" s="3" t="s">
        <v>53</v>
      </c>
      <c r="K202" s="3" t="s">
        <v>54</v>
      </c>
      <c r="L202" s="3" t="s">
        <v>2858</v>
      </c>
      <c r="M202" s="3" t="s">
        <v>2859</v>
      </c>
      <c r="N202" s="3" t="s">
        <v>2860</v>
      </c>
      <c r="O202" s="3" t="s">
        <v>15</v>
      </c>
      <c r="P202" s="42" t="s">
        <v>2658</v>
      </c>
      <c r="Q202" s="3" t="s">
        <v>2659</v>
      </c>
      <c r="R202" s="3" t="s">
        <v>2861</v>
      </c>
      <c r="S202" s="42">
        <v>3</v>
      </c>
      <c r="T202" s="42" t="s">
        <v>117</v>
      </c>
      <c r="U202" s="42">
        <v>13</v>
      </c>
      <c r="V202" s="42">
        <v>17</v>
      </c>
      <c r="W202" s="3" t="s">
        <v>2862</v>
      </c>
      <c r="X202" s="42" t="s">
        <v>225</v>
      </c>
      <c r="Y202" s="3" t="s">
        <v>2863</v>
      </c>
      <c r="Z202" s="3" t="s">
        <v>65</v>
      </c>
      <c r="AA202" s="3" t="s">
        <v>2663</v>
      </c>
      <c r="AB202" s="3" t="s">
        <v>2664</v>
      </c>
      <c r="AC202" s="3" t="s">
        <v>68</v>
      </c>
      <c r="AD202" s="3" t="s">
        <v>2864</v>
      </c>
      <c r="AE202" s="3" t="s">
        <v>3909</v>
      </c>
      <c r="AF202" s="3" t="s">
        <v>70</v>
      </c>
      <c r="AG202" s="3" t="s">
        <v>71</v>
      </c>
      <c r="AH202" s="3" t="s">
        <v>2865</v>
      </c>
      <c r="AI202" s="3" t="s">
        <v>2866</v>
      </c>
      <c r="AJ202" s="3" t="s">
        <v>74</v>
      </c>
      <c r="AK202" s="3" t="s">
        <v>75</v>
      </c>
      <c r="AL202" s="3" t="s">
        <v>76</v>
      </c>
      <c r="AN202" s="46">
        <v>1</v>
      </c>
    </row>
    <row r="203" spans="2:40" ht="45" x14ac:dyDescent="0.25">
      <c r="B203" s="45">
        <v>196</v>
      </c>
      <c r="C203" s="3" t="s">
        <v>15</v>
      </c>
      <c r="D203" s="3" t="s">
        <v>2867</v>
      </c>
      <c r="E203" s="3" t="s">
        <v>168</v>
      </c>
      <c r="F203" s="3" t="s">
        <v>2868</v>
      </c>
      <c r="G203" s="3" t="s">
        <v>2869</v>
      </c>
      <c r="H203" s="3" t="s">
        <v>2870</v>
      </c>
      <c r="I203" s="3" t="s">
        <v>2871</v>
      </c>
      <c r="J203" s="3" t="s">
        <v>53</v>
      </c>
      <c r="K203" s="3" t="s">
        <v>54</v>
      </c>
      <c r="L203" s="3" t="s">
        <v>2872</v>
      </c>
      <c r="M203" s="3" t="s">
        <v>2873</v>
      </c>
      <c r="N203" s="3" t="s">
        <v>2874</v>
      </c>
      <c r="O203" s="3" t="s">
        <v>15</v>
      </c>
      <c r="P203" s="42" t="s">
        <v>2658</v>
      </c>
      <c r="Q203" s="3" t="s">
        <v>2659</v>
      </c>
      <c r="R203" s="3" t="s">
        <v>2875</v>
      </c>
      <c r="S203" s="42">
        <v>3</v>
      </c>
      <c r="T203" s="42" t="s">
        <v>117</v>
      </c>
      <c r="U203" s="42">
        <v>14</v>
      </c>
      <c r="V203" s="42">
        <v>17</v>
      </c>
      <c r="W203" s="3" t="s">
        <v>2876</v>
      </c>
      <c r="X203" s="42" t="s">
        <v>1314</v>
      </c>
      <c r="Y203" s="3" t="s">
        <v>2877</v>
      </c>
      <c r="Z203" s="3" t="s">
        <v>65</v>
      </c>
      <c r="AA203" s="3" t="s">
        <v>2663</v>
      </c>
      <c r="AB203" s="3" t="s">
        <v>2664</v>
      </c>
      <c r="AC203" s="3" t="s">
        <v>68</v>
      </c>
      <c r="AD203" s="3" t="s">
        <v>2878</v>
      </c>
      <c r="AE203" s="3" t="s">
        <v>3910</v>
      </c>
      <c r="AF203" s="3" t="s">
        <v>70</v>
      </c>
      <c r="AG203" s="3" t="s">
        <v>71</v>
      </c>
      <c r="AH203" s="3" t="s">
        <v>2879</v>
      </c>
      <c r="AI203" s="3" t="s">
        <v>2880</v>
      </c>
      <c r="AJ203" s="3" t="s">
        <v>74</v>
      </c>
      <c r="AK203" s="3" t="s">
        <v>75</v>
      </c>
      <c r="AL203" s="3" t="s">
        <v>76</v>
      </c>
      <c r="AN203" s="46">
        <v>1</v>
      </c>
    </row>
    <row r="204" spans="2:40" ht="45" x14ac:dyDescent="0.25">
      <c r="B204" s="45">
        <v>197</v>
      </c>
      <c r="C204" s="3" t="s">
        <v>15</v>
      </c>
      <c r="D204" s="3" t="s">
        <v>2881</v>
      </c>
      <c r="E204" s="3" t="s">
        <v>168</v>
      </c>
      <c r="F204" s="3" t="s">
        <v>2882</v>
      </c>
      <c r="G204" s="3" t="s">
        <v>2883</v>
      </c>
      <c r="H204" s="3" t="s">
        <v>2884</v>
      </c>
      <c r="I204" s="3" t="s">
        <v>2885</v>
      </c>
      <c r="J204" s="3" t="s">
        <v>53</v>
      </c>
      <c r="K204" s="3" t="s">
        <v>54</v>
      </c>
      <c r="L204" s="3" t="s">
        <v>2886</v>
      </c>
      <c r="M204" s="3" t="s">
        <v>2887</v>
      </c>
      <c r="N204" s="3" t="s">
        <v>2888</v>
      </c>
      <c r="O204" s="3" t="s">
        <v>15</v>
      </c>
      <c r="P204" s="42" t="s">
        <v>2658</v>
      </c>
      <c r="Q204" s="3" t="s">
        <v>2659</v>
      </c>
      <c r="R204" s="3" t="s">
        <v>2889</v>
      </c>
      <c r="S204" s="42">
        <v>3</v>
      </c>
      <c r="T204" s="42" t="s">
        <v>117</v>
      </c>
      <c r="U204" s="42">
        <v>14</v>
      </c>
      <c r="V204" s="42">
        <v>17</v>
      </c>
      <c r="W204" s="3" t="s">
        <v>2890</v>
      </c>
      <c r="X204" s="42" t="s">
        <v>10</v>
      </c>
      <c r="Y204" s="3" t="s">
        <v>2891</v>
      </c>
      <c r="Z204" s="3" t="s">
        <v>65</v>
      </c>
      <c r="AA204" s="3" t="s">
        <v>2663</v>
      </c>
      <c r="AB204" s="3" t="s">
        <v>2664</v>
      </c>
      <c r="AC204" s="3" t="s">
        <v>68</v>
      </c>
      <c r="AD204" s="3" t="s">
        <v>2892</v>
      </c>
      <c r="AE204" s="3" t="s">
        <v>3911</v>
      </c>
      <c r="AF204" s="3" t="s">
        <v>70</v>
      </c>
      <c r="AG204" s="3" t="s">
        <v>71</v>
      </c>
      <c r="AH204" s="3" t="s">
        <v>2893</v>
      </c>
      <c r="AI204" s="3" t="s">
        <v>2894</v>
      </c>
      <c r="AJ204" s="3" t="s">
        <v>74</v>
      </c>
      <c r="AK204" s="3" t="s">
        <v>75</v>
      </c>
      <c r="AL204" s="3" t="s">
        <v>76</v>
      </c>
      <c r="AN204" s="46">
        <v>1</v>
      </c>
    </row>
    <row r="205" spans="2:40" ht="45" x14ac:dyDescent="0.25">
      <c r="B205" s="45">
        <v>198</v>
      </c>
      <c r="C205" s="3" t="s">
        <v>15</v>
      </c>
      <c r="D205" s="3" t="s">
        <v>2895</v>
      </c>
      <c r="E205" s="3" t="s">
        <v>168</v>
      </c>
      <c r="F205" s="3" t="s">
        <v>2896</v>
      </c>
      <c r="G205" s="3" t="s">
        <v>2897</v>
      </c>
      <c r="H205" s="3" t="s">
        <v>2898</v>
      </c>
      <c r="I205" s="3" t="s">
        <v>2899</v>
      </c>
      <c r="J205" s="3" t="s">
        <v>53</v>
      </c>
      <c r="K205" s="3" t="s">
        <v>54</v>
      </c>
      <c r="L205" s="3" t="s">
        <v>2900</v>
      </c>
      <c r="M205" s="3" t="s">
        <v>2901</v>
      </c>
      <c r="N205" s="3" t="s">
        <v>2902</v>
      </c>
      <c r="O205" s="3" t="s">
        <v>15</v>
      </c>
      <c r="P205" s="42" t="s">
        <v>2658</v>
      </c>
      <c r="Q205" s="3" t="s">
        <v>2659</v>
      </c>
      <c r="R205" s="3" t="s">
        <v>2903</v>
      </c>
      <c r="S205" s="42">
        <v>3</v>
      </c>
      <c r="T205" s="42" t="s">
        <v>117</v>
      </c>
      <c r="U205" s="42">
        <v>14</v>
      </c>
      <c r="V205" s="42">
        <v>17</v>
      </c>
      <c r="W205" s="3" t="s">
        <v>2904</v>
      </c>
      <c r="X205" s="42" t="s">
        <v>12</v>
      </c>
      <c r="Y205" s="3" t="s">
        <v>2905</v>
      </c>
      <c r="Z205" s="3" t="s">
        <v>65</v>
      </c>
      <c r="AA205" s="3" t="s">
        <v>2663</v>
      </c>
      <c r="AB205" s="3" t="s">
        <v>2664</v>
      </c>
      <c r="AC205" s="3" t="s">
        <v>68</v>
      </c>
      <c r="AD205" s="3" t="s">
        <v>2906</v>
      </c>
      <c r="AE205" s="3" t="s">
        <v>3912</v>
      </c>
      <c r="AF205" s="3" t="s">
        <v>70</v>
      </c>
      <c r="AG205" s="3" t="s">
        <v>71</v>
      </c>
      <c r="AH205" s="3" t="s">
        <v>2907</v>
      </c>
      <c r="AI205" s="3" t="s">
        <v>2908</v>
      </c>
      <c r="AJ205" s="3" t="s">
        <v>74</v>
      </c>
      <c r="AK205" s="3" t="s">
        <v>75</v>
      </c>
      <c r="AL205" s="3" t="s">
        <v>76</v>
      </c>
      <c r="AN205" s="46">
        <v>1</v>
      </c>
    </row>
    <row r="206" spans="2:40" ht="45" x14ac:dyDescent="0.25">
      <c r="B206" s="45">
        <v>199</v>
      </c>
      <c r="C206" s="3" t="s">
        <v>15</v>
      </c>
      <c r="D206" s="3" t="s">
        <v>2909</v>
      </c>
      <c r="E206" s="3" t="s">
        <v>108</v>
      </c>
      <c r="F206" s="3" t="s">
        <v>2910</v>
      </c>
      <c r="G206" s="3" t="s">
        <v>2911</v>
      </c>
      <c r="H206" s="3" t="s">
        <v>2912</v>
      </c>
      <c r="I206" s="3" t="s">
        <v>2913</v>
      </c>
      <c r="J206" s="3" t="s">
        <v>53</v>
      </c>
      <c r="K206" s="3" t="s">
        <v>54</v>
      </c>
      <c r="L206" s="3" t="s">
        <v>2914</v>
      </c>
      <c r="M206" s="3" t="s">
        <v>2915</v>
      </c>
      <c r="N206" s="3" t="s">
        <v>2916</v>
      </c>
      <c r="O206" s="3" t="s">
        <v>15</v>
      </c>
      <c r="P206" s="42" t="s">
        <v>2658</v>
      </c>
      <c r="Q206" s="3" t="s">
        <v>2659</v>
      </c>
      <c r="R206" s="3" t="s">
        <v>2917</v>
      </c>
      <c r="S206" s="42">
        <v>3</v>
      </c>
      <c r="T206" s="42" t="s">
        <v>117</v>
      </c>
      <c r="U206" s="42">
        <v>13</v>
      </c>
      <c r="V206" s="42">
        <v>17</v>
      </c>
      <c r="W206" s="3" t="s">
        <v>2918</v>
      </c>
      <c r="X206" s="42" t="s">
        <v>895</v>
      </c>
      <c r="Y206" s="3" t="s">
        <v>2919</v>
      </c>
      <c r="Z206" s="3" t="s">
        <v>65</v>
      </c>
      <c r="AA206" s="3" t="s">
        <v>2663</v>
      </c>
      <c r="AB206" s="3" t="s">
        <v>2664</v>
      </c>
      <c r="AC206" s="3" t="s">
        <v>68</v>
      </c>
      <c r="AD206" s="3" t="s">
        <v>2920</v>
      </c>
      <c r="AE206" s="3" t="s">
        <v>3913</v>
      </c>
      <c r="AF206" s="3" t="s">
        <v>70</v>
      </c>
      <c r="AG206" s="3" t="s">
        <v>71</v>
      </c>
      <c r="AH206" s="3" t="s">
        <v>2921</v>
      </c>
      <c r="AI206" s="3" t="s">
        <v>2922</v>
      </c>
      <c r="AJ206" s="3" t="s">
        <v>74</v>
      </c>
      <c r="AK206" s="3" t="s">
        <v>75</v>
      </c>
      <c r="AL206" s="3" t="s">
        <v>76</v>
      </c>
      <c r="AN206" s="46">
        <v>1</v>
      </c>
    </row>
    <row r="207" spans="2:40" ht="45" x14ac:dyDescent="0.25">
      <c r="B207" s="45">
        <v>200</v>
      </c>
      <c r="C207" s="3" t="s">
        <v>15</v>
      </c>
      <c r="D207" s="3" t="s">
        <v>2923</v>
      </c>
      <c r="E207" s="3" t="s">
        <v>108</v>
      </c>
      <c r="F207" s="3" t="s">
        <v>2924</v>
      </c>
      <c r="G207" s="3" t="s">
        <v>2925</v>
      </c>
      <c r="H207" s="3" t="s">
        <v>2926</v>
      </c>
      <c r="I207" s="3" t="s">
        <v>2927</v>
      </c>
      <c r="J207" s="3" t="s">
        <v>53</v>
      </c>
      <c r="K207" s="3" t="s">
        <v>54</v>
      </c>
      <c r="L207" s="3" t="s">
        <v>2928</v>
      </c>
      <c r="M207" s="3" t="s">
        <v>2929</v>
      </c>
      <c r="N207" s="3" t="s">
        <v>2930</v>
      </c>
      <c r="O207" s="3" t="s">
        <v>15</v>
      </c>
      <c r="P207" s="42" t="s">
        <v>2658</v>
      </c>
      <c r="Q207" s="3" t="s">
        <v>2659</v>
      </c>
      <c r="R207" s="3" t="s">
        <v>2931</v>
      </c>
      <c r="S207" s="42">
        <v>3</v>
      </c>
      <c r="T207" s="42" t="s">
        <v>117</v>
      </c>
      <c r="U207" s="42">
        <v>13</v>
      </c>
      <c r="V207" s="42">
        <v>17</v>
      </c>
      <c r="W207" s="3" t="s">
        <v>2932</v>
      </c>
      <c r="X207" s="42" t="s">
        <v>193</v>
      </c>
      <c r="Y207" s="3" t="s">
        <v>2933</v>
      </c>
      <c r="Z207" s="3" t="s">
        <v>65</v>
      </c>
      <c r="AA207" s="3" t="s">
        <v>2663</v>
      </c>
      <c r="AB207" s="3" t="s">
        <v>2664</v>
      </c>
      <c r="AC207" s="3" t="s">
        <v>68</v>
      </c>
      <c r="AD207" s="3" t="s">
        <v>2934</v>
      </c>
      <c r="AE207" s="3" t="s">
        <v>3914</v>
      </c>
      <c r="AF207" s="3" t="s">
        <v>70</v>
      </c>
      <c r="AG207" s="3" t="s">
        <v>71</v>
      </c>
      <c r="AH207" s="3" t="s">
        <v>2935</v>
      </c>
      <c r="AI207" s="3" t="s">
        <v>2936</v>
      </c>
      <c r="AJ207" s="3" t="s">
        <v>74</v>
      </c>
      <c r="AK207" s="3" t="s">
        <v>75</v>
      </c>
      <c r="AL207" s="3" t="s">
        <v>76</v>
      </c>
      <c r="AN207" s="46">
        <v>1</v>
      </c>
    </row>
    <row r="208" spans="2:40" ht="45" x14ac:dyDescent="0.25">
      <c r="B208" s="45">
        <v>201</v>
      </c>
      <c r="C208" s="3" t="s">
        <v>15</v>
      </c>
      <c r="D208" s="3" t="s">
        <v>2937</v>
      </c>
      <c r="E208" s="3" t="s">
        <v>108</v>
      </c>
      <c r="F208" s="3" t="s">
        <v>2938</v>
      </c>
      <c r="G208" s="3" t="s">
        <v>2939</v>
      </c>
      <c r="H208" s="3" t="s">
        <v>2940</v>
      </c>
      <c r="I208" s="3" t="s">
        <v>2941</v>
      </c>
      <c r="J208" s="3" t="s">
        <v>53</v>
      </c>
      <c r="K208" s="3" t="s">
        <v>54</v>
      </c>
      <c r="L208" s="3" t="s">
        <v>2942</v>
      </c>
      <c r="M208" s="3" t="s">
        <v>2943</v>
      </c>
      <c r="N208" s="3" t="s">
        <v>2944</v>
      </c>
      <c r="O208" s="3" t="s">
        <v>15</v>
      </c>
      <c r="P208" s="42" t="s">
        <v>2658</v>
      </c>
      <c r="Q208" s="3" t="s">
        <v>2659</v>
      </c>
      <c r="R208" s="3" t="s">
        <v>2945</v>
      </c>
      <c r="S208" s="42">
        <v>3</v>
      </c>
      <c r="T208" s="42" t="s">
        <v>117</v>
      </c>
      <c r="U208" s="42">
        <v>13</v>
      </c>
      <c r="V208" s="42">
        <v>17</v>
      </c>
      <c r="W208" s="3" t="s">
        <v>2946</v>
      </c>
      <c r="X208" s="42" t="s">
        <v>148</v>
      </c>
      <c r="Y208" s="3" t="s">
        <v>2947</v>
      </c>
      <c r="Z208" s="3" t="s">
        <v>65</v>
      </c>
      <c r="AA208" s="3" t="s">
        <v>2663</v>
      </c>
      <c r="AB208" s="3" t="s">
        <v>2664</v>
      </c>
      <c r="AC208" s="3" t="s">
        <v>68</v>
      </c>
      <c r="AD208" s="3" t="s">
        <v>2948</v>
      </c>
      <c r="AE208" s="3" t="s">
        <v>3915</v>
      </c>
      <c r="AF208" s="3" t="s">
        <v>70</v>
      </c>
      <c r="AG208" s="3" t="s">
        <v>71</v>
      </c>
      <c r="AH208" s="3" t="s">
        <v>2949</v>
      </c>
      <c r="AI208" s="3" t="s">
        <v>2950</v>
      </c>
      <c r="AJ208" s="3" t="s">
        <v>74</v>
      </c>
      <c r="AK208" s="3" t="s">
        <v>75</v>
      </c>
      <c r="AL208" s="3" t="s">
        <v>76</v>
      </c>
      <c r="AN208" s="46">
        <v>1</v>
      </c>
    </row>
    <row r="209" spans="2:40" ht="45" x14ac:dyDescent="0.25">
      <c r="B209" s="45">
        <v>202</v>
      </c>
      <c r="C209" s="3" t="s">
        <v>15</v>
      </c>
      <c r="D209" s="3" t="s">
        <v>2951</v>
      </c>
      <c r="E209" s="3" t="s">
        <v>168</v>
      </c>
      <c r="F209" s="3" t="s">
        <v>2952</v>
      </c>
      <c r="G209" s="3" t="s">
        <v>2953</v>
      </c>
      <c r="H209" s="3" t="s">
        <v>2954</v>
      </c>
      <c r="I209" s="3" t="s">
        <v>2955</v>
      </c>
      <c r="J209" s="3" t="s">
        <v>53</v>
      </c>
      <c r="K209" s="3" t="s">
        <v>54</v>
      </c>
      <c r="L209" s="3" t="s">
        <v>2956</v>
      </c>
      <c r="M209" s="3" t="s">
        <v>2957</v>
      </c>
      <c r="N209" s="3" t="s">
        <v>2958</v>
      </c>
      <c r="O209" s="3" t="s">
        <v>15</v>
      </c>
      <c r="P209" s="42" t="s">
        <v>2658</v>
      </c>
      <c r="Q209" s="3" t="s">
        <v>2659</v>
      </c>
      <c r="R209" s="3" t="s">
        <v>2959</v>
      </c>
      <c r="S209" s="42">
        <v>3</v>
      </c>
      <c r="T209" s="42" t="s">
        <v>117</v>
      </c>
      <c r="U209" s="42">
        <v>14</v>
      </c>
      <c r="V209" s="42">
        <v>17</v>
      </c>
      <c r="W209" s="3" t="s">
        <v>2960</v>
      </c>
      <c r="X209" s="42" t="s">
        <v>384</v>
      </c>
      <c r="Y209" s="3" t="s">
        <v>2961</v>
      </c>
      <c r="Z209" s="3" t="s">
        <v>65</v>
      </c>
      <c r="AA209" s="3" t="s">
        <v>2663</v>
      </c>
      <c r="AB209" s="3" t="s">
        <v>2664</v>
      </c>
      <c r="AC209" s="3" t="s">
        <v>68</v>
      </c>
      <c r="AD209" s="3" t="s">
        <v>2962</v>
      </c>
      <c r="AE209" s="3" t="s">
        <v>3916</v>
      </c>
      <c r="AF209" s="3" t="s">
        <v>70</v>
      </c>
      <c r="AG209" s="3" t="s">
        <v>71</v>
      </c>
      <c r="AH209" s="3" t="s">
        <v>2963</v>
      </c>
      <c r="AI209" s="3" t="s">
        <v>2964</v>
      </c>
      <c r="AJ209" s="3" t="s">
        <v>74</v>
      </c>
      <c r="AK209" s="3" t="s">
        <v>75</v>
      </c>
      <c r="AL209" s="3" t="s">
        <v>76</v>
      </c>
      <c r="AN209" s="46">
        <v>1</v>
      </c>
    </row>
    <row r="210" spans="2:40" ht="45" x14ac:dyDescent="0.25">
      <c r="B210" s="45">
        <v>203</v>
      </c>
      <c r="C210" s="3" t="s">
        <v>15</v>
      </c>
      <c r="D210" s="3" t="s">
        <v>2965</v>
      </c>
      <c r="E210" s="3" t="s">
        <v>168</v>
      </c>
      <c r="F210" s="3" t="s">
        <v>2966</v>
      </c>
      <c r="G210" s="3" t="s">
        <v>2967</v>
      </c>
      <c r="H210" s="3" t="s">
        <v>2968</v>
      </c>
      <c r="I210" s="3" t="s">
        <v>2969</v>
      </c>
      <c r="J210" s="3" t="s">
        <v>53</v>
      </c>
      <c r="K210" s="3" t="s">
        <v>54</v>
      </c>
      <c r="L210" s="3" t="s">
        <v>2970</v>
      </c>
      <c r="M210" s="3" t="s">
        <v>2971</v>
      </c>
      <c r="N210" s="3" t="s">
        <v>2972</v>
      </c>
      <c r="O210" s="3" t="s">
        <v>15</v>
      </c>
      <c r="P210" s="42" t="s">
        <v>2658</v>
      </c>
      <c r="Q210" s="3" t="s">
        <v>2659</v>
      </c>
      <c r="R210" s="3" t="s">
        <v>2973</v>
      </c>
      <c r="S210" s="42">
        <v>3</v>
      </c>
      <c r="T210" s="42" t="s">
        <v>117</v>
      </c>
      <c r="U210" s="42">
        <v>14</v>
      </c>
      <c r="V210" s="42">
        <v>17</v>
      </c>
      <c r="W210" s="3" t="s">
        <v>2974</v>
      </c>
      <c r="X210" s="42" t="s">
        <v>119</v>
      </c>
      <c r="Y210" s="3" t="s">
        <v>2975</v>
      </c>
      <c r="Z210" s="3" t="s">
        <v>65</v>
      </c>
      <c r="AA210" s="3" t="s">
        <v>2663</v>
      </c>
      <c r="AB210" s="3" t="s">
        <v>2664</v>
      </c>
      <c r="AC210" s="3" t="s">
        <v>68</v>
      </c>
      <c r="AD210" s="3" t="s">
        <v>2976</v>
      </c>
      <c r="AE210" s="3" t="s">
        <v>3917</v>
      </c>
      <c r="AF210" s="3" t="s">
        <v>70</v>
      </c>
      <c r="AG210" s="3" t="s">
        <v>71</v>
      </c>
      <c r="AH210" s="3" t="s">
        <v>2977</v>
      </c>
      <c r="AI210" s="3" t="s">
        <v>2978</v>
      </c>
      <c r="AJ210" s="3" t="s">
        <v>74</v>
      </c>
      <c r="AK210" s="3" t="s">
        <v>75</v>
      </c>
      <c r="AL210" s="3" t="s">
        <v>76</v>
      </c>
      <c r="AN210" s="46">
        <v>1</v>
      </c>
    </row>
    <row r="211" spans="2:40" ht="45" x14ac:dyDescent="0.25">
      <c r="B211" s="45">
        <v>204</v>
      </c>
      <c r="C211" s="3" t="s">
        <v>15</v>
      </c>
      <c r="D211" s="3" t="s">
        <v>2979</v>
      </c>
      <c r="E211" s="3" t="s">
        <v>168</v>
      </c>
      <c r="F211" s="3" t="s">
        <v>2980</v>
      </c>
      <c r="G211" s="3" t="s">
        <v>2981</v>
      </c>
      <c r="H211" s="3" t="s">
        <v>2982</v>
      </c>
      <c r="I211" s="3" t="s">
        <v>2983</v>
      </c>
      <c r="J211" s="3" t="s">
        <v>53</v>
      </c>
      <c r="K211" s="3" t="s">
        <v>54</v>
      </c>
      <c r="L211" s="3" t="s">
        <v>2984</v>
      </c>
      <c r="M211" s="3" t="s">
        <v>2985</v>
      </c>
      <c r="N211" s="3" t="s">
        <v>2986</v>
      </c>
      <c r="O211" s="3" t="s">
        <v>15</v>
      </c>
      <c r="P211" s="42" t="s">
        <v>2658</v>
      </c>
      <c r="Q211" s="3" t="s">
        <v>2659</v>
      </c>
      <c r="R211" s="3" t="s">
        <v>2987</v>
      </c>
      <c r="S211" s="42">
        <v>3</v>
      </c>
      <c r="T211" s="42" t="s">
        <v>117</v>
      </c>
      <c r="U211" s="42">
        <v>14</v>
      </c>
      <c r="V211" s="42">
        <v>17</v>
      </c>
      <c r="W211" s="3" t="s">
        <v>2988</v>
      </c>
      <c r="X211" s="42" t="s">
        <v>13</v>
      </c>
      <c r="Y211" s="3" t="s">
        <v>2989</v>
      </c>
      <c r="Z211" s="3" t="s">
        <v>65</v>
      </c>
      <c r="AA211" s="3" t="s">
        <v>2663</v>
      </c>
      <c r="AB211" s="3" t="s">
        <v>2664</v>
      </c>
      <c r="AC211" s="3" t="s">
        <v>68</v>
      </c>
      <c r="AD211" s="3" t="s">
        <v>2990</v>
      </c>
      <c r="AE211" s="3" t="s">
        <v>3918</v>
      </c>
      <c r="AF211" s="3" t="s">
        <v>70</v>
      </c>
      <c r="AG211" s="3" t="s">
        <v>71</v>
      </c>
      <c r="AH211" s="3" t="s">
        <v>2991</v>
      </c>
      <c r="AI211" s="3" t="s">
        <v>2992</v>
      </c>
      <c r="AJ211" s="3" t="s">
        <v>74</v>
      </c>
      <c r="AK211" s="3" t="s">
        <v>75</v>
      </c>
      <c r="AL211" s="3" t="s">
        <v>76</v>
      </c>
      <c r="AN211" s="46">
        <v>1</v>
      </c>
    </row>
    <row r="212" spans="2:40" ht="45" x14ac:dyDescent="0.25">
      <c r="B212" s="45">
        <v>205</v>
      </c>
      <c r="C212" s="3" t="s">
        <v>15</v>
      </c>
      <c r="D212" s="3" t="s">
        <v>2993</v>
      </c>
      <c r="E212" s="3" t="s">
        <v>168</v>
      </c>
      <c r="F212" s="3" t="s">
        <v>2994</v>
      </c>
      <c r="G212" s="3" t="s">
        <v>2995</v>
      </c>
      <c r="H212" s="3" t="s">
        <v>2996</v>
      </c>
      <c r="I212" s="3" t="s">
        <v>2997</v>
      </c>
      <c r="J212" s="3" t="s">
        <v>53</v>
      </c>
      <c r="K212" s="3" t="s">
        <v>54</v>
      </c>
      <c r="L212" s="3" t="s">
        <v>2998</v>
      </c>
      <c r="M212" s="3" t="s">
        <v>2999</v>
      </c>
      <c r="N212" s="3" t="s">
        <v>3000</v>
      </c>
      <c r="O212" s="3" t="s">
        <v>15</v>
      </c>
      <c r="P212" s="42" t="s">
        <v>2658</v>
      </c>
      <c r="Q212" s="3" t="s">
        <v>2659</v>
      </c>
      <c r="R212" s="3" t="s">
        <v>3001</v>
      </c>
      <c r="S212" s="42">
        <v>3</v>
      </c>
      <c r="T212" s="42" t="s">
        <v>117</v>
      </c>
      <c r="U212" s="42">
        <v>14</v>
      </c>
      <c r="V212" s="42">
        <v>17</v>
      </c>
      <c r="W212" s="3" t="s">
        <v>3002</v>
      </c>
      <c r="X212" s="42" t="s">
        <v>11</v>
      </c>
      <c r="Y212" s="3" t="s">
        <v>3003</v>
      </c>
      <c r="Z212" s="3" t="s">
        <v>65</v>
      </c>
      <c r="AA212" s="3" t="s">
        <v>2663</v>
      </c>
      <c r="AB212" s="3" t="s">
        <v>2664</v>
      </c>
      <c r="AC212" s="3" t="s">
        <v>68</v>
      </c>
      <c r="AD212" s="3" t="s">
        <v>3004</v>
      </c>
      <c r="AE212" s="3" t="s">
        <v>3919</v>
      </c>
      <c r="AF212" s="3" t="s">
        <v>70</v>
      </c>
      <c r="AG212" s="3" t="s">
        <v>71</v>
      </c>
      <c r="AH212" s="3" t="s">
        <v>3005</v>
      </c>
      <c r="AI212" s="3" t="s">
        <v>3006</v>
      </c>
      <c r="AJ212" s="3" t="s">
        <v>74</v>
      </c>
      <c r="AK212" s="3" t="s">
        <v>75</v>
      </c>
      <c r="AL212" s="3" t="s">
        <v>76</v>
      </c>
      <c r="AN212" s="46">
        <v>1</v>
      </c>
    </row>
    <row r="214" spans="2:40" ht="15.75" x14ac:dyDescent="0.25">
      <c r="B214" s="46">
        <v>1</v>
      </c>
      <c r="C214" s="46">
        <v>1</v>
      </c>
      <c r="D214" s="46">
        <v>1</v>
      </c>
      <c r="E214" s="46">
        <v>1</v>
      </c>
      <c r="F214" s="46">
        <v>1</v>
      </c>
      <c r="G214" s="46">
        <v>1</v>
      </c>
      <c r="H214" s="46">
        <v>1</v>
      </c>
      <c r="I214" s="46">
        <v>1</v>
      </c>
      <c r="J214" s="46">
        <v>1</v>
      </c>
      <c r="K214" s="46">
        <v>1</v>
      </c>
      <c r="L214" s="46">
        <v>1</v>
      </c>
      <c r="M214" s="46">
        <v>1</v>
      </c>
      <c r="N214" s="46">
        <v>1</v>
      </c>
      <c r="O214" s="46">
        <v>1</v>
      </c>
      <c r="P214" s="46">
        <v>1</v>
      </c>
      <c r="Q214" s="46">
        <v>1</v>
      </c>
      <c r="R214" s="46">
        <v>1</v>
      </c>
      <c r="S214" s="46">
        <v>1</v>
      </c>
      <c r="T214" s="46">
        <v>1</v>
      </c>
      <c r="U214" s="46">
        <v>1</v>
      </c>
      <c r="V214" s="46">
        <v>1</v>
      </c>
      <c r="W214" s="46">
        <v>1</v>
      </c>
      <c r="X214" s="46">
        <v>1</v>
      </c>
      <c r="Y214" s="46">
        <v>1</v>
      </c>
      <c r="Z214" s="46">
        <v>1</v>
      </c>
      <c r="AA214" s="46">
        <v>1</v>
      </c>
      <c r="AB214" s="46">
        <v>1</v>
      </c>
      <c r="AC214" s="46">
        <v>1</v>
      </c>
      <c r="AD214" s="46">
        <v>1</v>
      </c>
      <c r="AE214" s="46">
        <v>1</v>
      </c>
      <c r="AF214" s="46">
        <v>1</v>
      </c>
      <c r="AG214" s="46">
        <v>1</v>
      </c>
      <c r="AH214" s="46">
        <v>1</v>
      </c>
      <c r="AI214" s="46">
        <v>1</v>
      </c>
      <c r="AJ214" s="46">
        <v>1</v>
      </c>
      <c r="AK214" s="46">
        <v>1</v>
      </c>
      <c r="AL214" s="46">
        <v>1</v>
      </c>
      <c r="AM214" s="46">
        <v>1</v>
      </c>
      <c r="AN214" s="47" t="s">
        <v>3943</v>
      </c>
    </row>
  </sheetData>
  <mergeCells count="3">
    <mergeCell ref="E3:G3"/>
    <mergeCell ref="E4:G4"/>
    <mergeCell ref="B4: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BDE60-C888-46FB-8B54-3C2C50F5B992}">
  <dimension ref="B1:G93"/>
  <sheetViews>
    <sheetView workbookViewId="0">
      <selection activeCell="B89" sqref="B89:F93"/>
    </sheetView>
  </sheetViews>
  <sheetFormatPr baseColWidth="10" defaultColWidth="9" defaultRowHeight="15" x14ac:dyDescent="0.25"/>
  <cols>
    <col min="1" max="1" width="9" style="112"/>
    <col min="2" max="2" width="22" style="112" customWidth="1"/>
    <col min="3" max="3" width="55" style="112" customWidth="1"/>
    <col min="4" max="4" width="54.25" style="112" customWidth="1"/>
    <col min="5" max="5" width="42" style="112" customWidth="1"/>
    <col min="6" max="6" width="35" style="112" customWidth="1"/>
    <col min="7" max="16384" width="9" style="112"/>
  </cols>
  <sheetData>
    <row r="1" spans="2:7" ht="30.75" customHeight="1" x14ac:dyDescent="0.25">
      <c r="B1" s="111" t="s">
        <v>3945</v>
      </c>
      <c r="C1" s="111"/>
      <c r="D1" s="111"/>
      <c r="E1" s="111"/>
      <c r="F1" s="111"/>
      <c r="G1" s="110" t="s">
        <v>4233</v>
      </c>
    </row>
    <row r="2" spans="2:7" x14ac:dyDescent="0.25">
      <c r="B2" s="113" t="s">
        <v>3946</v>
      </c>
      <c r="C2" s="113"/>
      <c r="D2" s="113"/>
      <c r="E2" s="113"/>
      <c r="F2" s="113"/>
    </row>
    <row r="4" spans="2:7" x14ac:dyDescent="0.25">
      <c r="B4" s="114" t="s">
        <v>3947</v>
      </c>
      <c r="C4" s="114" t="s">
        <v>3948</v>
      </c>
      <c r="D4" s="114" t="s">
        <v>3949</v>
      </c>
      <c r="E4" s="114" t="s">
        <v>3950</v>
      </c>
      <c r="F4" s="114" t="s">
        <v>3951</v>
      </c>
    </row>
    <row r="5" spans="2:7" ht="30" x14ac:dyDescent="0.25">
      <c r="B5" s="117" t="s">
        <v>3952</v>
      </c>
      <c r="C5" s="115" t="s">
        <v>3953</v>
      </c>
      <c r="D5" s="115" t="s">
        <v>3954</v>
      </c>
      <c r="E5" s="115" t="s">
        <v>3955</v>
      </c>
      <c r="F5" s="115" t="s">
        <v>3956</v>
      </c>
    </row>
    <row r="6" spans="2:7" ht="30" x14ac:dyDescent="0.25">
      <c r="B6" s="117" t="s">
        <v>3957</v>
      </c>
      <c r="C6" s="115" t="s">
        <v>3958</v>
      </c>
      <c r="D6" s="115" t="s">
        <v>3959</v>
      </c>
      <c r="E6" s="115" t="s">
        <v>3960</v>
      </c>
      <c r="F6" s="115" t="s">
        <v>3961</v>
      </c>
    </row>
    <row r="7" spans="2:7" x14ac:dyDescent="0.25">
      <c r="B7" s="117" t="s">
        <v>3962</v>
      </c>
      <c r="C7" s="115" t="s">
        <v>3963</v>
      </c>
      <c r="D7" s="115" t="s">
        <v>3964</v>
      </c>
      <c r="E7" s="115" t="s">
        <v>3965</v>
      </c>
      <c r="F7" s="115" t="s">
        <v>3966</v>
      </c>
    </row>
    <row r="8" spans="2:7" ht="30" x14ac:dyDescent="0.25">
      <c r="B8" s="117" t="s">
        <v>3967</v>
      </c>
      <c r="C8" s="115" t="s">
        <v>3968</v>
      </c>
      <c r="D8" s="115" t="s">
        <v>3969</v>
      </c>
      <c r="E8" s="115" t="s">
        <v>3970</v>
      </c>
      <c r="F8" s="115" t="s">
        <v>3971</v>
      </c>
    </row>
    <row r="9" spans="2:7" ht="30" x14ac:dyDescent="0.25">
      <c r="B9" s="117" t="s">
        <v>3972</v>
      </c>
      <c r="C9" s="115" t="s">
        <v>3973</v>
      </c>
      <c r="D9" s="115" t="s">
        <v>3974</v>
      </c>
      <c r="E9" s="115" t="s">
        <v>3975</v>
      </c>
      <c r="F9" s="115" t="s">
        <v>3976</v>
      </c>
    </row>
    <row r="10" spans="2:7" ht="30" x14ac:dyDescent="0.25">
      <c r="B10" s="117" t="s">
        <v>3977</v>
      </c>
      <c r="C10" s="115" t="s">
        <v>3978</v>
      </c>
      <c r="D10" s="115" t="s">
        <v>3979</v>
      </c>
      <c r="E10" s="115" t="s">
        <v>3980</v>
      </c>
      <c r="F10" s="115" t="s">
        <v>3981</v>
      </c>
    </row>
    <row r="11" spans="2:7" x14ac:dyDescent="0.25">
      <c r="B11" s="116"/>
      <c r="C11" s="116"/>
      <c r="D11" s="116"/>
      <c r="E11" s="116"/>
      <c r="F11" s="116"/>
    </row>
    <row r="12" spans="2:7" ht="30.75" customHeight="1" x14ac:dyDescent="0.25">
      <c r="B12" s="111" t="s">
        <v>3982</v>
      </c>
      <c r="C12" s="111"/>
      <c r="D12" s="111"/>
      <c r="E12" s="111"/>
      <c r="F12" s="111"/>
    </row>
    <row r="13" spans="2:7" x14ac:dyDescent="0.25">
      <c r="B13" s="113" t="s">
        <v>3983</v>
      </c>
      <c r="C13" s="113"/>
      <c r="D13" s="113"/>
      <c r="E13" s="113"/>
      <c r="F13" s="113"/>
    </row>
    <row r="15" spans="2:7" x14ac:dyDescent="0.25">
      <c r="B15" s="114" t="s">
        <v>21</v>
      </c>
      <c r="C15" s="114" t="s">
        <v>3984</v>
      </c>
      <c r="D15" s="114" t="s">
        <v>3985</v>
      </c>
      <c r="E15" s="114" t="s">
        <v>3986</v>
      </c>
      <c r="F15" s="114"/>
    </row>
    <row r="16" spans="2:7" ht="30" x14ac:dyDescent="0.25">
      <c r="B16" s="117" t="s">
        <v>3987</v>
      </c>
      <c r="C16" s="115" t="s">
        <v>3988</v>
      </c>
      <c r="D16" s="115" t="s">
        <v>3989</v>
      </c>
      <c r="E16" s="115" t="s">
        <v>3990</v>
      </c>
      <c r="F16" s="116"/>
    </row>
    <row r="17" spans="2:6" ht="30" x14ac:dyDescent="0.25">
      <c r="B17" s="117" t="s">
        <v>3991</v>
      </c>
      <c r="C17" s="115" t="s">
        <v>3992</v>
      </c>
      <c r="D17" s="115" t="s">
        <v>3993</v>
      </c>
      <c r="E17" s="115" t="s">
        <v>3990</v>
      </c>
      <c r="F17" s="116"/>
    </row>
    <row r="18" spans="2:6" ht="30" x14ac:dyDescent="0.25">
      <c r="B18" s="117" t="s">
        <v>3994</v>
      </c>
      <c r="C18" s="115" t="s">
        <v>3995</v>
      </c>
      <c r="D18" s="115" t="s">
        <v>3996</v>
      </c>
      <c r="E18" s="115" t="s">
        <v>3997</v>
      </c>
      <c r="F18" s="116"/>
    </row>
    <row r="19" spans="2:6" ht="30" x14ac:dyDescent="0.25">
      <c r="B19" s="117" t="s">
        <v>3998</v>
      </c>
      <c r="C19" s="115" t="s">
        <v>3999</v>
      </c>
      <c r="D19" s="115" t="s">
        <v>4000</v>
      </c>
      <c r="E19" s="115" t="s">
        <v>4001</v>
      </c>
      <c r="F19" s="116"/>
    </row>
    <row r="20" spans="2:6" ht="30" x14ac:dyDescent="0.25">
      <c r="B20" s="117" t="s">
        <v>4002</v>
      </c>
      <c r="C20" s="115" t="s">
        <v>4003</v>
      </c>
      <c r="D20" s="115" t="s">
        <v>4004</v>
      </c>
      <c r="E20" s="115" t="s">
        <v>4005</v>
      </c>
      <c r="F20" s="116"/>
    </row>
    <row r="21" spans="2:6" x14ac:dyDescent="0.25">
      <c r="B21" s="116"/>
      <c r="C21" s="116"/>
      <c r="D21" s="116"/>
      <c r="E21" s="116"/>
      <c r="F21" s="116"/>
    </row>
    <row r="22" spans="2:6" ht="30.75" customHeight="1" x14ac:dyDescent="0.25">
      <c r="B22" s="111" t="s">
        <v>4006</v>
      </c>
      <c r="C22" s="111"/>
      <c r="D22" s="111"/>
      <c r="E22" s="111"/>
      <c r="F22" s="111"/>
    </row>
    <row r="23" spans="2:6" x14ac:dyDescent="0.25">
      <c r="B23" s="113" t="s">
        <v>4007</v>
      </c>
      <c r="C23" s="113"/>
      <c r="D23" s="113"/>
      <c r="E23" s="113"/>
      <c r="F23" s="113"/>
    </row>
    <row r="25" spans="2:6" x14ac:dyDescent="0.25">
      <c r="B25" s="114" t="s">
        <v>4008</v>
      </c>
      <c r="C25" s="114" t="s">
        <v>4009</v>
      </c>
      <c r="D25" s="114" t="s">
        <v>4010</v>
      </c>
      <c r="E25" s="114" t="s">
        <v>4011</v>
      </c>
      <c r="F25" s="114" t="s">
        <v>3986</v>
      </c>
    </row>
    <row r="26" spans="2:6" x14ac:dyDescent="0.25">
      <c r="B26" s="117" t="s">
        <v>4012</v>
      </c>
      <c r="C26" s="115" t="s">
        <v>4013</v>
      </c>
      <c r="D26" s="115" t="s">
        <v>4014</v>
      </c>
      <c r="E26" s="115" t="s">
        <v>4015</v>
      </c>
      <c r="F26" s="115" t="s">
        <v>4016</v>
      </c>
    </row>
    <row r="27" spans="2:6" ht="30" x14ac:dyDescent="0.25">
      <c r="B27" s="117" t="s">
        <v>4017</v>
      </c>
      <c r="C27" s="115" t="s">
        <v>4018</v>
      </c>
      <c r="D27" s="115" t="s">
        <v>4019</v>
      </c>
      <c r="E27" s="115" t="s">
        <v>4020</v>
      </c>
      <c r="F27" s="115" t="s">
        <v>4021</v>
      </c>
    </row>
    <row r="28" spans="2:6" x14ac:dyDescent="0.25">
      <c r="B28" s="117" t="s">
        <v>4022</v>
      </c>
      <c r="C28" s="115" t="s">
        <v>4023</v>
      </c>
      <c r="D28" s="115" t="s">
        <v>4024</v>
      </c>
      <c r="E28" s="115" t="s">
        <v>4025</v>
      </c>
      <c r="F28" s="115" t="s">
        <v>4016</v>
      </c>
    </row>
    <row r="29" spans="2:6" x14ac:dyDescent="0.25">
      <c r="B29" s="117" t="s">
        <v>4026</v>
      </c>
      <c r="C29" s="115" t="s">
        <v>4027</v>
      </c>
      <c r="D29" s="115" t="s">
        <v>4028</v>
      </c>
      <c r="E29" s="115" t="s">
        <v>4029</v>
      </c>
      <c r="F29" s="115" t="s">
        <v>4030</v>
      </c>
    </row>
    <row r="30" spans="2:6" x14ac:dyDescent="0.25">
      <c r="B30" s="117" t="s">
        <v>4031</v>
      </c>
      <c r="C30" s="115" t="s">
        <v>4032</v>
      </c>
      <c r="D30" s="115" t="s">
        <v>4033</v>
      </c>
      <c r="E30" s="115" t="s">
        <v>4034</v>
      </c>
      <c r="F30" s="115" t="s">
        <v>4035</v>
      </c>
    </row>
    <row r="31" spans="2:6" x14ac:dyDescent="0.25">
      <c r="B31" s="117" t="s">
        <v>4036</v>
      </c>
      <c r="C31" s="115" t="s">
        <v>4037</v>
      </c>
      <c r="D31" s="115" t="s">
        <v>4038</v>
      </c>
      <c r="E31" s="115" t="s">
        <v>4039</v>
      </c>
      <c r="F31" s="115" t="s">
        <v>4040</v>
      </c>
    </row>
    <row r="32" spans="2:6" x14ac:dyDescent="0.25">
      <c r="B32" s="117" t="s">
        <v>4041</v>
      </c>
      <c r="C32" s="115" t="s">
        <v>4042</v>
      </c>
      <c r="D32" s="115" t="s">
        <v>4043</v>
      </c>
      <c r="E32" s="115" t="s">
        <v>4044</v>
      </c>
      <c r="F32" s="115" t="s">
        <v>4040</v>
      </c>
    </row>
    <row r="33" spans="2:6" x14ac:dyDescent="0.25">
      <c r="B33" s="117" t="s">
        <v>4045</v>
      </c>
      <c r="C33" s="115" t="s">
        <v>4046</v>
      </c>
      <c r="D33" s="115" t="s">
        <v>4047</v>
      </c>
      <c r="E33" s="115" t="s">
        <v>4048</v>
      </c>
      <c r="F33" s="115" t="s">
        <v>4049</v>
      </c>
    </row>
    <row r="34" spans="2:6" ht="30" x14ac:dyDescent="0.25">
      <c r="B34" s="117" t="s">
        <v>4050</v>
      </c>
      <c r="C34" s="115" t="s">
        <v>4051</v>
      </c>
      <c r="D34" s="115" t="s">
        <v>4052</v>
      </c>
      <c r="E34" s="115" t="s">
        <v>4053</v>
      </c>
      <c r="F34" s="115" t="s">
        <v>4054</v>
      </c>
    </row>
    <row r="35" spans="2:6" x14ac:dyDescent="0.25">
      <c r="B35" s="116"/>
      <c r="C35" s="116"/>
      <c r="D35" s="116"/>
      <c r="E35" s="116"/>
      <c r="F35" s="116"/>
    </row>
    <row r="36" spans="2:6" ht="30.75" customHeight="1" x14ac:dyDescent="0.25">
      <c r="B36" s="111" t="s">
        <v>4055</v>
      </c>
      <c r="C36" s="111"/>
      <c r="D36" s="111"/>
      <c r="E36" s="111"/>
      <c r="F36" s="111"/>
    </row>
    <row r="37" spans="2:6" x14ac:dyDescent="0.25">
      <c r="B37" s="113" t="s">
        <v>4056</v>
      </c>
      <c r="C37" s="113"/>
      <c r="D37" s="113"/>
      <c r="E37" s="113"/>
      <c r="F37" s="113"/>
    </row>
    <row r="39" spans="2:6" x14ac:dyDescent="0.25">
      <c r="B39" s="114" t="s">
        <v>4057</v>
      </c>
      <c r="C39" s="114" t="s">
        <v>4058</v>
      </c>
      <c r="D39" s="114" t="s">
        <v>4059</v>
      </c>
      <c r="E39" s="114" t="s">
        <v>4060</v>
      </c>
      <c r="F39" s="114" t="s">
        <v>4061</v>
      </c>
    </row>
    <row r="40" spans="2:6" ht="30" x14ac:dyDescent="0.25">
      <c r="B40" s="117" t="s">
        <v>4062</v>
      </c>
      <c r="C40" s="115" t="s">
        <v>4063</v>
      </c>
      <c r="D40" s="115" t="s">
        <v>4064</v>
      </c>
      <c r="E40" s="115" t="s">
        <v>4065</v>
      </c>
      <c r="F40" s="115" t="s">
        <v>4066</v>
      </c>
    </row>
    <row r="41" spans="2:6" ht="30" x14ac:dyDescent="0.25">
      <c r="B41" s="117" t="s">
        <v>4067</v>
      </c>
      <c r="C41" s="115" t="s">
        <v>4068</v>
      </c>
      <c r="D41" s="115" t="s">
        <v>4069</v>
      </c>
      <c r="E41" s="115" t="s">
        <v>4070</v>
      </c>
      <c r="F41" s="115" t="s">
        <v>4071</v>
      </c>
    </row>
    <row r="42" spans="2:6" x14ac:dyDescent="0.25">
      <c r="B42" s="117" t="s">
        <v>4072</v>
      </c>
      <c r="C42" s="115" t="s">
        <v>4073</v>
      </c>
      <c r="D42" s="115" t="s">
        <v>4074</v>
      </c>
      <c r="E42" s="115" t="s">
        <v>4075</v>
      </c>
      <c r="F42" s="115" t="s">
        <v>19</v>
      </c>
    </row>
    <row r="43" spans="2:6" ht="30" x14ac:dyDescent="0.25">
      <c r="B43" s="117" t="s">
        <v>4076</v>
      </c>
      <c r="C43" s="115" t="s">
        <v>4077</v>
      </c>
      <c r="D43" s="115" t="s">
        <v>4078</v>
      </c>
      <c r="E43" s="115" t="s">
        <v>4079</v>
      </c>
      <c r="F43" s="115" t="s">
        <v>18</v>
      </c>
    </row>
    <row r="44" spans="2:6" x14ac:dyDescent="0.25">
      <c r="B44" s="117" t="s">
        <v>4080</v>
      </c>
      <c r="C44" s="115" t="s">
        <v>4081</v>
      </c>
      <c r="D44" s="115" t="s">
        <v>4082</v>
      </c>
      <c r="E44" s="115" t="s">
        <v>4083</v>
      </c>
      <c r="F44" s="115" t="s">
        <v>18</v>
      </c>
    </row>
    <row r="45" spans="2:6" x14ac:dyDescent="0.25">
      <c r="B45" s="117" t="s">
        <v>4084</v>
      </c>
      <c r="C45" s="115" t="s">
        <v>4085</v>
      </c>
      <c r="D45" s="115" t="s">
        <v>4086</v>
      </c>
      <c r="E45" s="115" t="s">
        <v>4087</v>
      </c>
      <c r="F45" s="115" t="s">
        <v>18</v>
      </c>
    </row>
    <row r="46" spans="2:6" x14ac:dyDescent="0.25">
      <c r="B46" s="117" t="s">
        <v>4088</v>
      </c>
      <c r="C46" s="115" t="s">
        <v>4089</v>
      </c>
      <c r="D46" s="115" t="s">
        <v>4090</v>
      </c>
      <c r="E46" s="115" t="s">
        <v>4091</v>
      </c>
      <c r="F46" s="115" t="s">
        <v>4092</v>
      </c>
    </row>
    <row r="47" spans="2:6" x14ac:dyDescent="0.25">
      <c r="B47" s="118"/>
      <c r="C47" s="116"/>
      <c r="D47" s="116"/>
      <c r="E47" s="116"/>
      <c r="F47" s="116"/>
    </row>
    <row r="48" spans="2:6" x14ac:dyDescent="0.25">
      <c r="B48" s="116"/>
      <c r="C48" s="116"/>
      <c r="D48" s="116"/>
      <c r="E48" s="116"/>
      <c r="F48" s="116"/>
    </row>
    <row r="49" spans="2:6" ht="30.75" customHeight="1" x14ac:dyDescent="0.25">
      <c r="B49" s="111" t="s">
        <v>4093</v>
      </c>
      <c r="C49" s="111"/>
      <c r="D49" s="111"/>
      <c r="E49" s="111"/>
      <c r="F49" s="111"/>
    </row>
    <row r="50" spans="2:6" x14ac:dyDescent="0.25">
      <c r="B50" s="113" t="s">
        <v>4094</v>
      </c>
      <c r="C50" s="113"/>
      <c r="D50" s="113"/>
      <c r="E50" s="113"/>
      <c r="F50" s="113"/>
    </row>
    <row r="52" spans="2:6" x14ac:dyDescent="0.25">
      <c r="B52" s="114" t="s">
        <v>8</v>
      </c>
      <c r="C52" s="114" t="s">
        <v>4095</v>
      </c>
      <c r="D52" s="114" t="s">
        <v>4096</v>
      </c>
      <c r="E52" s="114" t="s">
        <v>4097</v>
      </c>
      <c r="F52" s="114" t="s">
        <v>4098</v>
      </c>
    </row>
    <row r="53" spans="2:6" ht="30" x14ac:dyDescent="0.25">
      <c r="B53" s="117" t="s">
        <v>4099</v>
      </c>
      <c r="C53" s="115" t="s">
        <v>4100</v>
      </c>
      <c r="D53" s="115" t="s">
        <v>4101</v>
      </c>
      <c r="E53" s="115" t="s">
        <v>4102</v>
      </c>
      <c r="F53" s="115" t="s">
        <v>4103</v>
      </c>
    </row>
    <row r="54" spans="2:6" ht="30" x14ac:dyDescent="0.25">
      <c r="B54" s="117" t="s">
        <v>4104</v>
      </c>
      <c r="C54" s="115" t="s">
        <v>4105</v>
      </c>
      <c r="D54" s="115" t="s">
        <v>4106</v>
      </c>
      <c r="E54" s="115" t="s">
        <v>4107</v>
      </c>
      <c r="F54" s="115" t="s">
        <v>4108</v>
      </c>
    </row>
    <row r="55" spans="2:6" x14ac:dyDescent="0.25">
      <c r="B55" s="117" t="s">
        <v>4109</v>
      </c>
      <c r="C55" s="115" t="s">
        <v>4110</v>
      </c>
      <c r="D55" s="115" t="s">
        <v>4111</v>
      </c>
      <c r="E55" s="115" t="s">
        <v>4112</v>
      </c>
      <c r="F55" s="115" t="s">
        <v>4113</v>
      </c>
    </row>
    <row r="56" spans="2:6" ht="30" x14ac:dyDescent="0.25">
      <c r="B56" s="117" t="s">
        <v>4114</v>
      </c>
      <c r="C56" s="115" t="s">
        <v>4115</v>
      </c>
      <c r="D56" s="115" t="s">
        <v>4116</v>
      </c>
      <c r="E56" s="115" t="s">
        <v>4117</v>
      </c>
      <c r="F56" s="115" t="s">
        <v>4118</v>
      </c>
    </row>
    <row r="57" spans="2:6" x14ac:dyDescent="0.25">
      <c r="B57" s="117" t="s">
        <v>4119</v>
      </c>
      <c r="C57" s="115" t="s">
        <v>4120</v>
      </c>
      <c r="D57" s="115" t="s">
        <v>4121</v>
      </c>
      <c r="E57" s="115" t="s">
        <v>4122</v>
      </c>
      <c r="F57" s="115" t="s">
        <v>4123</v>
      </c>
    </row>
    <row r="58" spans="2:6" x14ac:dyDescent="0.25">
      <c r="B58" s="117" t="s">
        <v>4124</v>
      </c>
      <c r="C58" s="115" t="s">
        <v>4125</v>
      </c>
      <c r="D58" s="115" t="s">
        <v>4126</v>
      </c>
      <c r="E58" s="115" t="s">
        <v>4127</v>
      </c>
      <c r="F58" s="115" t="s">
        <v>19</v>
      </c>
    </row>
    <row r="59" spans="2:6" x14ac:dyDescent="0.25">
      <c r="B59" s="118"/>
      <c r="C59" s="116"/>
      <c r="D59" s="116"/>
      <c r="E59" s="116"/>
      <c r="F59" s="116"/>
    </row>
    <row r="60" spans="2:6" x14ac:dyDescent="0.25">
      <c r="B60" s="118"/>
      <c r="C60" s="116"/>
      <c r="D60" s="116"/>
      <c r="E60" s="116"/>
      <c r="F60" s="116"/>
    </row>
    <row r="61" spans="2:6" ht="30.75" customHeight="1" x14ac:dyDescent="0.25">
      <c r="B61" s="111" t="s">
        <v>4128</v>
      </c>
      <c r="C61" s="111"/>
      <c r="D61" s="111"/>
      <c r="E61" s="111"/>
      <c r="F61" s="111"/>
    </row>
    <row r="62" spans="2:6" x14ac:dyDescent="0.25">
      <c r="B62" s="113" t="s">
        <v>4129</v>
      </c>
      <c r="C62" s="113"/>
      <c r="D62" s="113"/>
      <c r="E62" s="113"/>
      <c r="F62" s="113"/>
    </row>
    <row r="64" spans="2:6" x14ac:dyDescent="0.25">
      <c r="B64" s="114" t="s">
        <v>4130</v>
      </c>
      <c r="C64" s="114" t="s">
        <v>4131</v>
      </c>
      <c r="D64" s="114" t="s">
        <v>4132</v>
      </c>
      <c r="E64" s="114" t="s">
        <v>4133</v>
      </c>
      <c r="F64" s="114" t="s">
        <v>4098</v>
      </c>
    </row>
    <row r="65" spans="2:6" x14ac:dyDescent="0.25">
      <c r="B65" s="117" t="s">
        <v>4134</v>
      </c>
      <c r="C65" s="115" t="s">
        <v>4135</v>
      </c>
      <c r="D65" s="115" t="s">
        <v>4136</v>
      </c>
      <c r="E65" s="115" t="s">
        <v>4137</v>
      </c>
      <c r="F65" s="115" t="s">
        <v>4138</v>
      </c>
    </row>
    <row r="66" spans="2:6" x14ac:dyDescent="0.25">
      <c r="B66" s="117" t="s">
        <v>4139</v>
      </c>
      <c r="C66" s="115" t="s">
        <v>4140</v>
      </c>
      <c r="D66" s="115" t="s">
        <v>4141</v>
      </c>
      <c r="E66" s="115" t="s">
        <v>4142</v>
      </c>
      <c r="F66" s="115" t="s">
        <v>4143</v>
      </c>
    </row>
    <row r="67" spans="2:6" x14ac:dyDescent="0.25">
      <c r="B67" s="117" t="s">
        <v>4144</v>
      </c>
      <c r="C67" s="115" t="s">
        <v>4145</v>
      </c>
      <c r="D67" s="115" t="s">
        <v>4146</v>
      </c>
      <c r="E67" s="115" t="s">
        <v>4147</v>
      </c>
      <c r="F67" s="115" t="s">
        <v>4148</v>
      </c>
    </row>
    <row r="68" spans="2:6" x14ac:dyDescent="0.25">
      <c r="B68" s="117" t="s">
        <v>4149</v>
      </c>
      <c r="C68" s="115" t="s">
        <v>4150</v>
      </c>
      <c r="D68" s="115" t="s">
        <v>4151</v>
      </c>
      <c r="E68" s="115" t="s">
        <v>4152</v>
      </c>
      <c r="F68" s="115" t="s">
        <v>4153</v>
      </c>
    </row>
    <row r="69" spans="2:6" ht="30" x14ac:dyDescent="0.25">
      <c r="B69" s="117" t="s">
        <v>4154</v>
      </c>
      <c r="C69" s="115" t="s">
        <v>4155</v>
      </c>
      <c r="D69" s="115" t="s">
        <v>4156</v>
      </c>
      <c r="E69" s="115" t="s">
        <v>4157</v>
      </c>
      <c r="F69" s="115" t="s">
        <v>4158</v>
      </c>
    </row>
    <row r="70" spans="2:6" x14ac:dyDescent="0.25">
      <c r="B70" s="117" t="s">
        <v>4159</v>
      </c>
      <c r="C70" s="115" t="s">
        <v>4160</v>
      </c>
      <c r="D70" s="115" t="s">
        <v>4161</v>
      </c>
      <c r="E70" s="115" t="s">
        <v>4162</v>
      </c>
      <c r="F70" s="115" t="s">
        <v>19</v>
      </c>
    </row>
    <row r="71" spans="2:6" x14ac:dyDescent="0.25">
      <c r="B71" s="118"/>
      <c r="C71" s="116"/>
      <c r="D71" s="116"/>
      <c r="E71" s="116"/>
      <c r="F71" s="116"/>
    </row>
    <row r="72" spans="2:6" ht="30.75" customHeight="1" x14ac:dyDescent="0.25">
      <c r="B72" s="111" t="s">
        <v>4163</v>
      </c>
      <c r="C72" s="111"/>
      <c r="D72" s="111"/>
      <c r="E72" s="111"/>
      <c r="F72" s="111"/>
    </row>
    <row r="73" spans="2:6" x14ac:dyDescent="0.25">
      <c r="B73" s="113" t="s">
        <v>4164</v>
      </c>
      <c r="C73" s="113"/>
      <c r="D73" s="113"/>
      <c r="E73" s="113"/>
      <c r="F73" s="113"/>
    </row>
    <row r="75" spans="2:6" x14ac:dyDescent="0.25">
      <c r="B75" s="114" t="s">
        <v>4165</v>
      </c>
      <c r="C75" s="114" t="s">
        <v>4097</v>
      </c>
      <c r="D75" s="114" t="s">
        <v>4166</v>
      </c>
      <c r="E75" s="114" t="s">
        <v>4167</v>
      </c>
      <c r="F75" s="114" t="s">
        <v>4168</v>
      </c>
    </row>
    <row r="76" spans="2:6" x14ac:dyDescent="0.25">
      <c r="B76" s="117" t="s">
        <v>4169</v>
      </c>
      <c r="C76" s="115" t="s">
        <v>4170</v>
      </c>
      <c r="D76" s="115" t="s">
        <v>4171</v>
      </c>
      <c r="E76" s="115" t="s">
        <v>4172</v>
      </c>
      <c r="F76" s="115" t="s">
        <v>4173</v>
      </c>
    </row>
    <row r="77" spans="2:6" x14ac:dyDescent="0.25">
      <c r="B77" s="117" t="s">
        <v>4174</v>
      </c>
      <c r="C77" s="115" t="s">
        <v>4175</v>
      </c>
      <c r="D77" s="115" t="s">
        <v>4176</v>
      </c>
      <c r="E77" s="115" t="s">
        <v>4177</v>
      </c>
      <c r="F77" s="115" t="s">
        <v>4178</v>
      </c>
    </row>
    <row r="78" spans="2:6" x14ac:dyDescent="0.25">
      <c r="B78" s="117" t="s">
        <v>4179</v>
      </c>
      <c r="C78" s="115" t="s">
        <v>4180</v>
      </c>
      <c r="D78" s="115" t="s">
        <v>4181</v>
      </c>
      <c r="E78" s="115" t="s">
        <v>4182</v>
      </c>
      <c r="F78" s="115" t="s">
        <v>4183</v>
      </c>
    </row>
    <row r="79" spans="2:6" x14ac:dyDescent="0.25">
      <c r="B79" s="117" t="s">
        <v>4184</v>
      </c>
      <c r="C79" s="115" t="s">
        <v>4185</v>
      </c>
      <c r="D79" s="115" t="s">
        <v>4186</v>
      </c>
      <c r="E79" s="115" t="s">
        <v>4187</v>
      </c>
      <c r="F79" s="115" t="s">
        <v>4188</v>
      </c>
    </row>
    <row r="80" spans="2:6" x14ac:dyDescent="0.25">
      <c r="B80" s="117" t="s">
        <v>4189</v>
      </c>
      <c r="C80" s="115" t="s">
        <v>4190</v>
      </c>
      <c r="D80" s="115" t="s">
        <v>4191</v>
      </c>
      <c r="E80" s="115" t="s">
        <v>4192</v>
      </c>
      <c r="F80" s="115" t="s">
        <v>4193</v>
      </c>
    </row>
    <row r="81" spans="2:6" ht="30" x14ac:dyDescent="0.25">
      <c r="B81" s="117" t="s">
        <v>4194</v>
      </c>
      <c r="C81" s="115" t="s">
        <v>4195</v>
      </c>
      <c r="D81" s="115" t="s">
        <v>4196</v>
      </c>
      <c r="E81" s="115" t="s">
        <v>4197</v>
      </c>
      <c r="F81" s="115" t="s">
        <v>4198</v>
      </c>
    </row>
    <row r="82" spans="2:6" x14ac:dyDescent="0.25">
      <c r="B82" s="117" t="s">
        <v>4199</v>
      </c>
      <c r="C82" s="115" t="s">
        <v>4200</v>
      </c>
      <c r="D82" s="115" t="s">
        <v>4201</v>
      </c>
      <c r="E82" s="115" t="s">
        <v>4202</v>
      </c>
      <c r="F82" s="115" t="s">
        <v>4203</v>
      </c>
    </row>
    <row r="83" spans="2:6" x14ac:dyDescent="0.25">
      <c r="B83" s="118"/>
      <c r="C83" s="116"/>
      <c r="D83" s="116"/>
      <c r="E83" s="116"/>
      <c r="F83" s="116"/>
    </row>
    <row r="84" spans="2:6" x14ac:dyDescent="0.25">
      <c r="B84" s="118"/>
      <c r="C84" s="116"/>
      <c r="D84" s="116"/>
      <c r="E84" s="116"/>
      <c r="F84" s="116"/>
    </row>
    <row r="85" spans="2:6" ht="30.75" customHeight="1" x14ac:dyDescent="0.25">
      <c r="B85" s="111" t="s">
        <v>4204</v>
      </c>
      <c r="C85" s="111"/>
      <c r="D85" s="111"/>
      <c r="E85" s="111"/>
      <c r="F85" s="111"/>
    </row>
    <row r="86" spans="2:6" x14ac:dyDescent="0.25">
      <c r="B86" s="113" t="s">
        <v>4205</v>
      </c>
      <c r="C86" s="113"/>
      <c r="D86" s="113"/>
      <c r="E86" s="113"/>
      <c r="F86" s="113"/>
    </row>
    <row r="88" spans="2:6" x14ac:dyDescent="0.25">
      <c r="B88" s="114" t="s">
        <v>4206</v>
      </c>
      <c r="C88" s="114" t="s">
        <v>4223</v>
      </c>
      <c r="D88" s="114" t="s">
        <v>4207</v>
      </c>
      <c r="E88" s="114"/>
      <c r="F88" s="114"/>
    </row>
    <row r="89" spans="2:6" ht="30" x14ac:dyDescent="0.25">
      <c r="B89" s="117" t="s">
        <v>4208</v>
      </c>
      <c r="C89" s="115" t="s">
        <v>4209</v>
      </c>
      <c r="D89" s="115" t="s">
        <v>4210</v>
      </c>
      <c r="E89" s="116"/>
      <c r="F89" s="116"/>
    </row>
    <row r="90" spans="2:6" ht="45" x14ac:dyDescent="0.25">
      <c r="B90" s="117" t="s">
        <v>4211</v>
      </c>
      <c r="C90" s="115" t="s">
        <v>4212</v>
      </c>
      <c r="D90" s="115" t="s">
        <v>4213</v>
      </c>
      <c r="E90" s="116"/>
      <c r="F90" s="116"/>
    </row>
    <row r="91" spans="2:6" ht="30" x14ac:dyDescent="0.25">
      <c r="B91" s="117" t="s">
        <v>4214</v>
      </c>
      <c r="C91" s="115" t="s">
        <v>4215</v>
      </c>
      <c r="D91" s="115" t="s">
        <v>4216</v>
      </c>
      <c r="E91" s="116"/>
      <c r="F91" s="116"/>
    </row>
    <row r="92" spans="2:6" ht="45" x14ac:dyDescent="0.25">
      <c r="B92" s="117" t="s">
        <v>4217</v>
      </c>
      <c r="C92" s="115" t="s">
        <v>4218</v>
      </c>
      <c r="D92" s="115" t="s">
        <v>4219</v>
      </c>
      <c r="E92" s="116"/>
      <c r="F92" s="116"/>
    </row>
    <row r="93" spans="2:6" ht="30" x14ac:dyDescent="0.25">
      <c r="B93" s="117" t="s">
        <v>4220</v>
      </c>
      <c r="C93" s="115" t="s">
        <v>4221</v>
      </c>
      <c r="D93" s="115" t="s">
        <v>4222</v>
      </c>
      <c r="E93" s="116"/>
      <c r="F93" s="1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9854-628D-4D1C-979D-FAD10519AA5D}">
  <dimension ref="B2:M107"/>
  <sheetViews>
    <sheetView workbookViewId="0">
      <selection activeCell="F9" sqref="F9"/>
    </sheetView>
  </sheetViews>
  <sheetFormatPr baseColWidth="10" defaultRowHeight="15.75" x14ac:dyDescent="0.25"/>
  <cols>
    <col min="1" max="1" width="3.5" style="119" customWidth="1"/>
    <col min="2" max="2" width="38.5" style="121" customWidth="1"/>
    <col min="3" max="3" width="56" style="121" customWidth="1"/>
    <col min="4" max="4" width="61" style="121" customWidth="1"/>
    <col min="5" max="9" width="11" style="119"/>
    <col min="10" max="10" width="16" style="120" customWidth="1"/>
    <col min="11" max="11" width="90" style="120" customWidth="1"/>
    <col min="12" max="13" width="18" style="120" customWidth="1"/>
    <col min="14" max="16384" width="11" style="119"/>
  </cols>
  <sheetData>
    <row r="2" spans="2:4" ht="21" x14ac:dyDescent="0.25">
      <c r="B2" s="110" t="s">
        <v>4233</v>
      </c>
    </row>
    <row r="3" spans="2:4" x14ac:dyDescent="0.25">
      <c r="B3" s="180" t="s">
        <v>4494</v>
      </c>
    </row>
    <row r="4" spans="2:4" ht="16.5" thickBot="1" x14ac:dyDescent="0.3"/>
    <row r="5" spans="2:4" ht="33" customHeight="1" x14ac:dyDescent="0.25">
      <c r="B5" s="176" t="s">
        <v>4493</v>
      </c>
      <c r="C5" s="175"/>
      <c r="D5" s="174"/>
    </row>
    <row r="6" spans="2:4" ht="29.25" customHeight="1" x14ac:dyDescent="0.25">
      <c r="B6" s="177" t="s">
        <v>4492</v>
      </c>
      <c r="C6" s="179" t="s">
        <v>4491</v>
      </c>
      <c r="D6" s="178"/>
    </row>
    <row r="7" spans="2:4" ht="60" customHeight="1" x14ac:dyDescent="0.25">
      <c r="B7" s="177" t="s">
        <v>4490</v>
      </c>
      <c r="C7" s="348" t="s">
        <v>4489</v>
      </c>
      <c r="D7" s="349"/>
    </row>
    <row r="8" spans="2:4" ht="16.5" thickBot="1" x14ac:dyDescent="0.3">
      <c r="B8" s="136"/>
      <c r="C8" s="128"/>
      <c r="D8" s="127"/>
    </row>
    <row r="9" spans="2:4" ht="30" customHeight="1" x14ac:dyDescent="0.25">
      <c r="B9" s="176" t="s">
        <v>4488</v>
      </c>
      <c r="C9" s="175"/>
      <c r="D9" s="174"/>
    </row>
    <row r="10" spans="2:4" ht="30" customHeight="1" x14ac:dyDescent="0.25">
      <c r="B10" s="170" t="s">
        <v>4487</v>
      </c>
      <c r="C10" s="128" t="s">
        <v>4486</v>
      </c>
      <c r="D10" s="127" t="s">
        <v>4485</v>
      </c>
    </row>
    <row r="11" spans="2:4" ht="30" customHeight="1" x14ac:dyDescent="0.25">
      <c r="B11" s="170" t="s">
        <v>4484</v>
      </c>
      <c r="C11" s="128" t="s">
        <v>4483</v>
      </c>
      <c r="D11" s="127" t="s">
        <v>4482</v>
      </c>
    </row>
    <row r="12" spans="2:4" ht="40.5" customHeight="1" x14ac:dyDescent="0.25">
      <c r="B12" s="170" t="s">
        <v>4481</v>
      </c>
      <c r="C12" s="128" t="s">
        <v>4480</v>
      </c>
      <c r="D12" s="127" t="s">
        <v>4479</v>
      </c>
    </row>
    <row r="13" spans="2:4" ht="24" customHeight="1" x14ac:dyDescent="0.25">
      <c r="B13" s="350" t="s">
        <v>4478</v>
      </c>
      <c r="C13" s="351" t="s">
        <v>4477</v>
      </c>
      <c r="D13" s="352" t="s">
        <v>4476</v>
      </c>
    </row>
    <row r="14" spans="2:4" ht="30" customHeight="1" x14ac:dyDescent="0.25">
      <c r="B14" s="170" t="s">
        <v>4475</v>
      </c>
      <c r="C14" s="128" t="s">
        <v>4474</v>
      </c>
      <c r="D14" s="127" t="s">
        <v>4473</v>
      </c>
    </row>
    <row r="15" spans="2:4" ht="30" customHeight="1" x14ac:dyDescent="0.25">
      <c r="B15" s="173"/>
      <c r="C15" s="172"/>
      <c r="D15" s="171"/>
    </row>
    <row r="16" spans="2:4" ht="30" customHeight="1" x14ac:dyDescent="0.25">
      <c r="B16" s="132" t="s">
        <v>4472</v>
      </c>
      <c r="C16" s="131"/>
      <c r="D16" s="130"/>
    </row>
    <row r="17" spans="2:4" ht="30" customHeight="1" x14ac:dyDescent="0.25">
      <c r="B17" s="170" t="s">
        <v>4471</v>
      </c>
      <c r="C17" s="128" t="s">
        <v>4470</v>
      </c>
      <c r="D17" s="127" t="s">
        <v>4469</v>
      </c>
    </row>
    <row r="18" spans="2:4" ht="34.5" customHeight="1" x14ac:dyDescent="0.25">
      <c r="B18" s="170" t="s">
        <v>4468</v>
      </c>
      <c r="C18" s="128" t="s">
        <v>4467</v>
      </c>
      <c r="D18" s="127" t="s">
        <v>4466</v>
      </c>
    </row>
    <row r="19" spans="2:4" ht="39" customHeight="1" x14ac:dyDescent="0.25">
      <c r="B19" s="170" t="s">
        <v>4465</v>
      </c>
      <c r="C19" s="128" t="s">
        <v>4464</v>
      </c>
      <c r="D19" s="127" t="s">
        <v>4463</v>
      </c>
    </row>
    <row r="20" spans="2:4" ht="39" customHeight="1" x14ac:dyDescent="0.25">
      <c r="B20" s="170" t="s">
        <v>4462</v>
      </c>
      <c r="C20" s="128" t="s">
        <v>4461</v>
      </c>
      <c r="D20" s="127" t="s">
        <v>4460</v>
      </c>
    </row>
    <row r="21" spans="2:4" ht="43.5" customHeight="1" x14ac:dyDescent="0.25">
      <c r="B21" s="170" t="s">
        <v>4459</v>
      </c>
      <c r="C21" s="128" t="s">
        <v>4458</v>
      </c>
      <c r="D21" s="127" t="s">
        <v>4457</v>
      </c>
    </row>
    <row r="22" spans="2:4" ht="40.5" customHeight="1" x14ac:dyDescent="0.25">
      <c r="B22" s="170" t="s">
        <v>4456</v>
      </c>
      <c r="C22" s="128" t="s">
        <v>4455</v>
      </c>
      <c r="D22" s="127" t="s">
        <v>4454</v>
      </c>
    </row>
    <row r="23" spans="2:4" ht="60" customHeight="1" x14ac:dyDescent="0.25">
      <c r="B23" s="170" t="s">
        <v>4453</v>
      </c>
      <c r="C23" s="128" t="s">
        <v>4452</v>
      </c>
      <c r="D23" s="127" t="s">
        <v>4451</v>
      </c>
    </row>
    <row r="24" spans="2:4" ht="30" customHeight="1" x14ac:dyDescent="0.25">
      <c r="B24" s="169" t="s">
        <v>4450</v>
      </c>
      <c r="C24" s="168" t="s">
        <v>4449</v>
      </c>
      <c r="D24" s="167" t="s">
        <v>4448</v>
      </c>
    </row>
    <row r="25" spans="2:4" ht="30" customHeight="1" x14ac:dyDescent="0.25">
      <c r="B25" s="132" t="s">
        <v>4447</v>
      </c>
      <c r="C25" s="131"/>
      <c r="D25" s="130"/>
    </row>
    <row r="26" spans="2:4" ht="30" customHeight="1" x14ac:dyDescent="0.25">
      <c r="B26" s="163" t="s">
        <v>4446</v>
      </c>
      <c r="C26" s="128" t="s">
        <v>4326</v>
      </c>
      <c r="D26" s="127" t="s">
        <v>4445</v>
      </c>
    </row>
    <row r="27" spans="2:4" ht="30" customHeight="1" x14ac:dyDescent="0.25">
      <c r="B27" s="163" t="s">
        <v>4444</v>
      </c>
      <c r="C27" s="128" t="s">
        <v>4443</v>
      </c>
      <c r="D27" s="127" t="s">
        <v>4442</v>
      </c>
    </row>
    <row r="28" spans="2:4" ht="30" customHeight="1" x14ac:dyDescent="0.25">
      <c r="B28" s="163" t="s">
        <v>4441</v>
      </c>
      <c r="C28" s="128" t="s">
        <v>4440</v>
      </c>
      <c r="D28" s="127" t="s">
        <v>4439</v>
      </c>
    </row>
    <row r="29" spans="2:4" ht="30" customHeight="1" x14ac:dyDescent="0.25">
      <c r="B29" s="163" t="s">
        <v>4438</v>
      </c>
      <c r="C29" s="128" t="s">
        <v>4362</v>
      </c>
      <c r="D29" s="127" t="s">
        <v>4437</v>
      </c>
    </row>
    <row r="30" spans="2:4" ht="30" customHeight="1" x14ac:dyDescent="0.25">
      <c r="B30" s="163" t="s">
        <v>4436</v>
      </c>
      <c r="C30" s="128" t="s">
        <v>4435</v>
      </c>
      <c r="D30" s="127" t="s">
        <v>4434</v>
      </c>
    </row>
    <row r="31" spans="2:4" ht="30" customHeight="1" x14ac:dyDescent="0.25">
      <c r="B31" s="163" t="s">
        <v>4433</v>
      </c>
      <c r="C31" s="128" t="s">
        <v>4432</v>
      </c>
      <c r="D31" s="127" t="s">
        <v>4431</v>
      </c>
    </row>
    <row r="32" spans="2:4" ht="30" customHeight="1" x14ac:dyDescent="0.25">
      <c r="B32" s="163" t="s">
        <v>4430</v>
      </c>
      <c r="C32" s="128" t="s">
        <v>4429</v>
      </c>
      <c r="D32" s="127" t="s">
        <v>4428</v>
      </c>
    </row>
    <row r="33" spans="2:4" ht="30" customHeight="1" x14ac:dyDescent="0.25">
      <c r="B33" s="163" t="s">
        <v>4427</v>
      </c>
      <c r="C33" s="128" t="s">
        <v>4426</v>
      </c>
      <c r="D33" s="127" t="s">
        <v>4425</v>
      </c>
    </row>
    <row r="34" spans="2:4" ht="30" customHeight="1" x14ac:dyDescent="0.25">
      <c r="B34" s="163" t="s">
        <v>4424</v>
      </c>
      <c r="C34" s="128" t="s">
        <v>4423</v>
      </c>
      <c r="D34" s="127" t="s">
        <v>4422</v>
      </c>
    </row>
    <row r="35" spans="2:4" ht="30" customHeight="1" x14ac:dyDescent="0.25">
      <c r="B35" s="163" t="s">
        <v>4421</v>
      </c>
      <c r="C35" s="128" t="s">
        <v>4420</v>
      </c>
      <c r="D35" s="127" t="s">
        <v>4419</v>
      </c>
    </row>
    <row r="36" spans="2:4" ht="30" customHeight="1" x14ac:dyDescent="0.25">
      <c r="B36" s="163" t="s">
        <v>4418</v>
      </c>
      <c r="C36" s="128" t="s">
        <v>4417</v>
      </c>
      <c r="D36" s="127" t="s">
        <v>4416</v>
      </c>
    </row>
    <row r="37" spans="2:4" ht="30" customHeight="1" x14ac:dyDescent="0.25">
      <c r="B37" s="163" t="s">
        <v>4415</v>
      </c>
      <c r="C37" s="128" t="s">
        <v>4414</v>
      </c>
      <c r="D37" s="127" t="s">
        <v>4413</v>
      </c>
    </row>
    <row r="38" spans="2:4" ht="30" customHeight="1" x14ac:dyDescent="0.25">
      <c r="B38" s="163" t="s">
        <v>4412</v>
      </c>
      <c r="C38" s="128" t="s">
        <v>4411</v>
      </c>
      <c r="D38" s="127" t="s">
        <v>4410</v>
      </c>
    </row>
    <row r="39" spans="2:4" ht="30" customHeight="1" x14ac:dyDescent="0.25">
      <c r="B39" s="163" t="s">
        <v>4409</v>
      </c>
      <c r="C39" s="128" t="s">
        <v>4408</v>
      </c>
      <c r="D39" s="127" t="s">
        <v>4407</v>
      </c>
    </row>
    <row r="40" spans="2:4" ht="30" customHeight="1" x14ac:dyDescent="0.25">
      <c r="B40" s="163" t="s">
        <v>4406</v>
      </c>
      <c r="C40" s="128" t="s">
        <v>4405</v>
      </c>
      <c r="D40" s="127" t="s">
        <v>4404</v>
      </c>
    </row>
    <row r="41" spans="2:4" ht="30" customHeight="1" x14ac:dyDescent="0.25">
      <c r="B41" s="163" t="s">
        <v>4403</v>
      </c>
      <c r="C41" s="128" t="s">
        <v>4402</v>
      </c>
      <c r="D41" s="127" t="s">
        <v>4401</v>
      </c>
    </row>
    <row r="42" spans="2:4" ht="30" customHeight="1" x14ac:dyDescent="0.25">
      <c r="B42" s="163" t="s">
        <v>4400</v>
      </c>
      <c r="C42" s="128" t="s">
        <v>4399</v>
      </c>
      <c r="D42" s="127" t="s">
        <v>4398</v>
      </c>
    </row>
    <row r="43" spans="2:4" ht="30" customHeight="1" x14ac:dyDescent="0.25">
      <c r="B43" s="163" t="s">
        <v>4397</v>
      </c>
      <c r="C43" s="128" t="s">
        <v>4396</v>
      </c>
      <c r="D43" s="127" t="s">
        <v>4395</v>
      </c>
    </row>
    <row r="44" spans="2:4" ht="30" customHeight="1" x14ac:dyDescent="0.25">
      <c r="B44" s="163" t="s">
        <v>4394</v>
      </c>
      <c r="C44" s="128" t="s">
        <v>4393</v>
      </c>
      <c r="D44" s="127" t="s">
        <v>4392</v>
      </c>
    </row>
    <row r="45" spans="2:4" ht="30" customHeight="1" x14ac:dyDescent="0.25">
      <c r="B45" s="163" t="s">
        <v>4391</v>
      </c>
      <c r="C45" s="128" t="s">
        <v>4390</v>
      </c>
      <c r="D45" s="127" t="s">
        <v>4389</v>
      </c>
    </row>
    <row r="46" spans="2:4" ht="30" customHeight="1" x14ac:dyDescent="0.25">
      <c r="B46" s="163" t="s">
        <v>4388</v>
      </c>
      <c r="C46" s="128" t="s">
        <v>4387</v>
      </c>
      <c r="D46" s="127" t="s">
        <v>4386</v>
      </c>
    </row>
    <row r="47" spans="2:4" ht="48" customHeight="1" x14ac:dyDescent="0.25">
      <c r="B47" s="150" t="s">
        <v>4385</v>
      </c>
      <c r="C47" s="134" t="s">
        <v>4384</v>
      </c>
      <c r="D47" s="133" t="s">
        <v>4383</v>
      </c>
    </row>
    <row r="48" spans="2:4" ht="31.5" customHeight="1" x14ac:dyDescent="0.25">
      <c r="B48" s="166" t="s">
        <v>4382</v>
      </c>
      <c r="C48" s="165"/>
      <c r="D48" s="164"/>
    </row>
    <row r="49" spans="2:4" ht="52.5" customHeight="1" x14ac:dyDescent="0.25">
      <c r="B49" s="170" t="s">
        <v>4381</v>
      </c>
      <c r="C49" s="128" t="s">
        <v>4380</v>
      </c>
      <c r="D49" s="127" t="s">
        <v>4379</v>
      </c>
    </row>
    <row r="50" spans="2:4" ht="45" customHeight="1" x14ac:dyDescent="0.25">
      <c r="B50" s="170" t="s">
        <v>4378</v>
      </c>
      <c r="C50" s="128" t="s">
        <v>4377</v>
      </c>
      <c r="D50" s="127" t="s">
        <v>4376</v>
      </c>
    </row>
    <row r="51" spans="2:4" ht="64.5" customHeight="1" x14ac:dyDescent="0.25">
      <c r="B51" s="169" t="s">
        <v>4375</v>
      </c>
      <c r="C51" s="168" t="s">
        <v>4374</v>
      </c>
      <c r="D51" s="167" t="s">
        <v>4373</v>
      </c>
    </row>
    <row r="52" spans="2:4" ht="30" customHeight="1" x14ac:dyDescent="0.25">
      <c r="B52" s="166" t="s">
        <v>4372</v>
      </c>
      <c r="C52" s="165"/>
      <c r="D52" s="164"/>
    </row>
    <row r="53" spans="2:4" ht="30" customHeight="1" x14ac:dyDescent="0.25">
      <c r="B53" s="163" t="s">
        <v>4371</v>
      </c>
      <c r="C53" s="128" t="s">
        <v>4370</v>
      </c>
      <c r="D53" s="127" t="s">
        <v>4326</v>
      </c>
    </row>
    <row r="54" spans="2:4" ht="30" customHeight="1" x14ac:dyDescent="0.25">
      <c r="B54" s="163" t="s">
        <v>4369</v>
      </c>
      <c r="C54" s="128" t="s">
        <v>4368</v>
      </c>
      <c r="D54" s="127" t="s">
        <v>4367</v>
      </c>
    </row>
    <row r="55" spans="2:4" ht="30" customHeight="1" x14ac:dyDescent="0.25">
      <c r="B55" s="163" t="s">
        <v>4366</v>
      </c>
      <c r="C55" s="128" t="s">
        <v>4365</v>
      </c>
      <c r="D55" s="127" t="s">
        <v>4364</v>
      </c>
    </row>
    <row r="56" spans="2:4" ht="30" customHeight="1" x14ac:dyDescent="0.25">
      <c r="B56" s="163" t="s">
        <v>4363</v>
      </c>
      <c r="C56" s="128" t="s">
        <v>4362</v>
      </c>
      <c r="D56" s="127" t="s">
        <v>4361</v>
      </c>
    </row>
    <row r="57" spans="2:4" ht="30" customHeight="1" x14ac:dyDescent="0.25">
      <c r="B57" s="163" t="s">
        <v>4360</v>
      </c>
      <c r="C57" s="128" t="s">
        <v>4359</v>
      </c>
      <c r="D57" s="127" t="s">
        <v>4358</v>
      </c>
    </row>
    <row r="58" spans="2:4" ht="30" customHeight="1" x14ac:dyDescent="0.25">
      <c r="B58" s="163" t="s">
        <v>4357</v>
      </c>
      <c r="C58" s="128" t="s">
        <v>4356</v>
      </c>
      <c r="D58" s="127" t="s">
        <v>4355</v>
      </c>
    </row>
    <row r="59" spans="2:4" ht="30" customHeight="1" x14ac:dyDescent="0.25">
      <c r="B59" s="163" t="s">
        <v>4354</v>
      </c>
      <c r="C59" s="128" t="s">
        <v>4353</v>
      </c>
      <c r="D59" s="127" t="s">
        <v>4352</v>
      </c>
    </row>
    <row r="60" spans="2:4" ht="30" customHeight="1" x14ac:dyDescent="0.25">
      <c r="B60" s="163" t="s">
        <v>4351</v>
      </c>
      <c r="C60" s="128" t="s">
        <v>4350</v>
      </c>
      <c r="D60" s="127" t="s">
        <v>4349</v>
      </c>
    </row>
    <row r="61" spans="2:4" ht="30" customHeight="1" x14ac:dyDescent="0.25">
      <c r="B61" s="163" t="s">
        <v>4348</v>
      </c>
      <c r="C61" s="128" t="s">
        <v>4347</v>
      </c>
      <c r="D61" s="127" t="s">
        <v>4346</v>
      </c>
    </row>
    <row r="62" spans="2:4" ht="30" customHeight="1" x14ac:dyDescent="0.25">
      <c r="B62" s="163" t="s">
        <v>4345</v>
      </c>
      <c r="C62" s="128" t="s">
        <v>4344</v>
      </c>
      <c r="D62" s="127" t="s">
        <v>4343</v>
      </c>
    </row>
    <row r="63" spans="2:4" ht="30" customHeight="1" x14ac:dyDescent="0.25">
      <c r="B63" s="163" t="s">
        <v>4342</v>
      </c>
      <c r="C63" s="128" t="s">
        <v>4341</v>
      </c>
      <c r="D63" s="127" t="s">
        <v>4340</v>
      </c>
    </row>
    <row r="64" spans="2:4" ht="30" customHeight="1" x14ac:dyDescent="0.25">
      <c r="B64" s="163" t="s">
        <v>4339</v>
      </c>
      <c r="C64" s="128" t="s">
        <v>4338</v>
      </c>
      <c r="D64" s="127" t="s">
        <v>4337</v>
      </c>
    </row>
    <row r="65" spans="2:4" ht="30" customHeight="1" x14ac:dyDescent="0.25">
      <c r="B65" s="163" t="s">
        <v>4336</v>
      </c>
      <c r="C65" s="128" t="s">
        <v>4206</v>
      </c>
      <c r="D65" s="127" t="s">
        <v>4335</v>
      </c>
    </row>
    <row r="66" spans="2:4" ht="30" customHeight="1" x14ac:dyDescent="0.25">
      <c r="B66" s="163" t="s">
        <v>4334</v>
      </c>
      <c r="C66" s="128" t="s">
        <v>4333</v>
      </c>
      <c r="D66" s="127" t="s">
        <v>4332</v>
      </c>
    </row>
    <row r="67" spans="2:4" ht="42" customHeight="1" x14ac:dyDescent="0.25">
      <c r="B67" s="135" t="s">
        <v>4331</v>
      </c>
      <c r="C67" s="134" t="s">
        <v>4330</v>
      </c>
      <c r="D67" s="133" t="s">
        <v>4329</v>
      </c>
    </row>
    <row r="68" spans="2:4" ht="30" customHeight="1" x14ac:dyDescent="0.25">
      <c r="B68" s="160" t="s">
        <v>4328</v>
      </c>
      <c r="C68" s="162"/>
      <c r="D68" s="161"/>
    </row>
    <row r="69" spans="2:4" ht="30" customHeight="1" x14ac:dyDescent="0.25">
      <c r="B69" s="129" t="s">
        <v>4327</v>
      </c>
      <c r="C69" s="128" t="s">
        <v>4326</v>
      </c>
      <c r="D69" s="127" t="s">
        <v>4325</v>
      </c>
    </row>
    <row r="70" spans="2:4" ht="30" customHeight="1" x14ac:dyDescent="0.25">
      <c r="B70" s="129" t="s">
        <v>4324</v>
      </c>
      <c r="C70" s="128" t="s">
        <v>4323</v>
      </c>
      <c r="D70" s="127" t="s">
        <v>4322</v>
      </c>
    </row>
    <row r="71" spans="2:4" ht="30" customHeight="1" x14ac:dyDescent="0.25">
      <c r="B71" s="129" t="s">
        <v>4321</v>
      </c>
      <c r="C71" s="128" t="s">
        <v>4320</v>
      </c>
      <c r="D71" s="127" t="s">
        <v>4319</v>
      </c>
    </row>
    <row r="72" spans="2:4" ht="30" customHeight="1" x14ac:dyDescent="0.25">
      <c r="B72" s="129" t="s">
        <v>4318</v>
      </c>
      <c r="C72" s="128" t="s">
        <v>4317</v>
      </c>
      <c r="D72" s="127" t="s">
        <v>4316</v>
      </c>
    </row>
    <row r="73" spans="2:4" ht="30" customHeight="1" x14ac:dyDescent="0.25">
      <c r="B73" s="129" t="s">
        <v>4315</v>
      </c>
      <c r="C73" s="128" t="s">
        <v>4314</v>
      </c>
      <c r="D73" s="127" t="s">
        <v>4313</v>
      </c>
    </row>
    <row r="74" spans="2:4" ht="30" customHeight="1" x14ac:dyDescent="0.25">
      <c r="B74" s="129" t="s">
        <v>4312</v>
      </c>
      <c r="C74" s="128" t="s">
        <v>4311</v>
      </c>
      <c r="D74" s="127" t="s">
        <v>4310</v>
      </c>
    </row>
    <row r="75" spans="2:4" ht="30" customHeight="1" x14ac:dyDescent="0.25">
      <c r="B75" s="129" t="s">
        <v>4309</v>
      </c>
      <c r="C75" s="128" t="s">
        <v>4308</v>
      </c>
      <c r="D75" s="127" t="s">
        <v>4307</v>
      </c>
    </row>
    <row r="76" spans="2:4" ht="30" customHeight="1" x14ac:dyDescent="0.25">
      <c r="B76" s="129" t="s">
        <v>4306</v>
      </c>
      <c r="C76" s="128" t="s">
        <v>4305</v>
      </c>
      <c r="D76" s="127" t="s">
        <v>4304</v>
      </c>
    </row>
    <row r="77" spans="2:4" ht="30" customHeight="1" x14ac:dyDescent="0.25">
      <c r="B77" s="129" t="s">
        <v>4303</v>
      </c>
      <c r="C77" s="128" t="s">
        <v>4302</v>
      </c>
      <c r="D77" s="127" t="s">
        <v>4301</v>
      </c>
    </row>
    <row r="78" spans="2:4" ht="30" customHeight="1" x14ac:dyDescent="0.25">
      <c r="B78" s="129" t="s">
        <v>4300</v>
      </c>
      <c r="C78" s="128" t="s">
        <v>4299</v>
      </c>
      <c r="D78" s="127" t="s">
        <v>4298</v>
      </c>
    </row>
    <row r="79" spans="2:4" ht="30" customHeight="1" x14ac:dyDescent="0.25">
      <c r="B79" s="129" t="s">
        <v>4297</v>
      </c>
      <c r="C79" s="128" t="s">
        <v>4296</v>
      </c>
      <c r="D79" s="127" t="s">
        <v>4295</v>
      </c>
    </row>
    <row r="80" spans="2:4" ht="30" customHeight="1" x14ac:dyDescent="0.25">
      <c r="B80" s="135" t="s">
        <v>4294</v>
      </c>
      <c r="C80" s="134" t="s">
        <v>4293</v>
      </c>
      <c r="D80" s="133" t="s">
        <v>4292</v>
      </c>
    </row>
    <row r="81" spans="2:4" ht="22.5" customHeight="1" x14ac:dyDescent="0.25">
      <c r="B81" s="129"/>
      <c r="C81" s="128"/>
      <c r="D81" s="127"/>
    </row>
    <row r="82" spans="2:4" ht="37.5" customHeight="1" x14ac:dyDescent="0.25">
      <c r="B82" s="160" t="s">
        <v>4291</v>
      </c>
      <c r="C82" s="159"/>
      <c r="D82" s="158"/>
    </row>
    <row r="83" spans="2:4" ht="36" customHeight="1" x14ac:dyDescent="0.25">
      <c r="B83" s="129" t="s">
        <v>4290</v>
      </c>
      <c r="C83" s="128" t="s">
        <v>4289</v>
      </c>
      <c r="D83" s="127" t="s">
        <v>4288</v>
      </c>
    </row>
    <row r="84" spans="2:4" ht="48" customHeight="1" x14ac:dyDescent="0.25">
      <c r="B84" s="129" t="s">
        <v>4287</v>
      </c>
      <c r="C84" s="128" t="s">
        <v>4286</v>
      </c>
      <c r="D84" s="127" t="s">
        <v>4285</v>
      </c>
    </row>
    <row r="85" spans="2:4" ht="51" customHeight="1" x14ac:dyDescent="0.25">
      <c r="B85" s="129" t="s">
        <v>4284</v>
      </c>
      <c r="C85" s="128" t="s">
        <v>4283</v>
      </c>
      <c r="D85" s="127" t="s">
        <v>4282</v>
      </c>
    </row>
    <row r="86" spans="2:4" ht="40.5" customHeight="1" x14ac:dyDescent="0.25">
      <c r="B86" s="157" t="s">
        <v>4281</v>
      </c>
      <c r="C86" s="156" t="s">
        <v>4280</v>
      </c>
      <c r="D86" s="155" t="s">
        <v>4279</v>
      </c>
    </row>
    <row r="87" spans="2:4" ht="21" customHeight="1" x14ac:dyDescent="0.25">
      <c r="B87" s="142"/>
      <c r="C87" s="141"/>
      <c r="D87" s="140"/>
    </row>
    <row r="88" spans="2:4" ht="30" customHeight="1" x14ac:dyDescent="0.25">
      <c r="B88" s="154" t="s">
        <v>4278</v>
      </c>
      <c r="C88" s="153"/>
      <c r="D88" s="152"/>
    </row>
    <row r="89" spans="2:4" ht="30" customHeight="1" x14ac:dyDescent="0.25">
      <c r="B89" s="142" t="s">
        <v>4277</v>
      </c>
      <c r="C89" s="141" t="s">
        <v>4276</v>
      </c>
      <c r="D89" s="140" t="s">
        <v>4275</v>
      </c>
    </row>
    <row r="90" spans="2:4" ht="30" customHeight="1" x14ac:dyDescent="0.25">
      <c r="B90" s="151" t="s">
        <v>4274</v>
      </c>
      <c r="C90" s="128" t="s">
        <v>4273</v>
      </c>
      <c r="D90" s="127" t="s">
        <v>4272</v>
      </c>
    </row>
    <row r="91" spans="2:4" ht="30" customHeight="1" x14ac:dyDescent="0.25">
      <c r="B91" s="151" t="s">
        <v>4271</v>
      </c>
      <c r="C91" s="128" t="s">
        <v>4270</v>
      </c>
      <c r="D91" s="127" t="s">
        <v>4269</v>
      </c>
    </row>
    <row r="92" spans="2:4" ht="30" customHeight="1" x14ac:dyDescent="0.25">
      <c r="B92" s="136" t="s">
        <v>4268</v>
      </c>
      <c r="C92" s="128" t="s">
        <v>4267</v>
      </c>
      <c r="D92" s="127" t="s">
        <v>4266</v>
      </c>
    </row>
    <row r="93" spans="2:4" ht="45" customHeight="1" x14ac:dyDescent="0.25">
      <c r="B93" s="150" t="s">
        <v>4265</v>
      </c>
      <c r="C93" s="149" t="s">
        <v>4264</v>
      </c>
      <c r="D93" s="133" t="s">
        <v>4263</v>
      </c>
    </row>
    <row r="94" spans="2:4" ht="39.950000000000003" customHeight="1" x14ac:dyDescent="0.25">
      <c r="B94" s="148"/>
      <c r="C94" s="147"/>
      <c r="D94" s="146"/>
    </row>
    <row r="95" spans="2:4" ht="39.950000000000003" customHeight="1" x14ac:dyDescent="0.25">
      <c r="B95" s="145" t="s">
        <v>4262</v>
      </c>
      <c r="C95" s="144"/>
      <c r="D95" s="143"/>
    </row>
    <row r="96" spans="2:4" ht="39.950000000000003" customHeight="1" x14ac:dyDescent="0.25">
      <c r="B96" s="142" t="s">
        <v>4261</v>
      </c>
      <c r="C96" s="141" t="s">
        <v>4260</v>
      </c>
      <c r="D96" s="140" t="s">
        <v>4259</v>
      </c>
    </row>
    <row r="97" spans="2:4" ht="47.25" customHeight="1" x14ac:dyDescent="0.25">
      <c r="B97" s="139" t="s">
        <v>4258</v>
      </c>
      <c r="C97" s="138" t="s">
        <v>4257</v>
      </c>
      <c r="D97" s="137" t="s">
        <v>4256</v>
      </c>
    </row>
    <row r="98" spans="2:4" ht="40.5" customHeight="1" x14ac:dyDescent="0.25">
      <c r="B98" s="136" t="s">
        <v>4255</v>
      </c>
      <c r="C98" s="128" t="s">
        <v>4254</v>
      </c>
      <c r="D98" s="127" t="s">
        <v>4253</v>
      </c>
    </row>
    <row r="99" spans="2:4" ht="57" customHeight="1" x14ac:dyDescent="0.25">
      <c r="B99" s="135" t="s">
        <v>4252</v>
      </c>
      <c r="C99" s="134" t="s">
        <v>4251</v>
      </c>
      <c r="D99" s="133" t="s">
        <v>4250</v>
      </c>
    </row>
    <row r="100" spans="2:4" ht="30" customHeight="1" x14ac:dyDescent="0.25">
      <c r="B100" s="129"/>
      <c r="C100" s="128"/>
      <c r="D100" s="127"/>
    </row>
    <row r="101" spans="2:4" ht="30" customHeight="1" x14ac:dyDescent="0.25">
      <c r="B101" s="132" t="s">
        <v>4249</v>
      </c>
      <c r="C101" s="131"/>
      <c r="D101" s="130"/>
    </row>
    <row r="102" spans="2:4" ht="30" customHeight="1" x14ac:dyDescent="0.25">
      <c r="B102" s="129" t="s">
        <v>4248</v>
      </c>
      <c r="C102" s="128" t="s">
        <v>4247</v>
      </c>
      <c r="D102" s="127" t="s">
        <v>4246</v>
      </c>
    </row>
    <row r="103" spans="2:4" ht="30" customHeight="1" x14ac:dyDescent="0.25">
      <c r="B103" s="129" t="s">
        <v>4245</v>
      </c>
      <c r="C103" s="128" t="s">
        <v>4244</v>
      </c>
      <c r="D103" s="127" t="s">
        <v>4243</v>
      </c>
    </row>
    <row r="104" spans="2:4" ht="30" customHeight="1" x14ac:dyDescent="0.25">
      <c r="B104" s="129" t="s">
        <v>4242</v>
      </c>
      <c r="C104" s="128" t="s">
        <v>4241</v>
      </c>
      <c r="D104" s="127" t="s">
        <v>4240</v>
      </c>
    </row>
    <row r="105" spans="2:4" ht="30" customHeight="1" x14ac:dyDescent="0.25">
      <c r="B105" s="129" t="s">
        <v>4239</v>
      </c>
      <c r="C105" s="128" t="s">
        <v>4238</v>
      </c>
      <c r="D105" s="127" t="s">
        <v>4237</v>
      </c>
    </row>
    <row r="106" spans="2:4" ht="30" customHeight="1" thickBot="1" x14ac:dyDescent="0.3">
      <c r="B106" s="126" t="s">
        <v>4236</v>
      </c>
      <c r="C106" s="125" t="s">
        <v>4235</v>
      </c>
      <c r="D106" s="124" t="s">
        <v>4234</v>
      </c>
    </row>
    <row r="107" spans="2:4" ht="30" customHeight="1" x14ac:dyDescent="0.25">
      <c r="B107" s="123"/>
      <c r="C107" s="122"/>
      <c r="D107" s="122"/>
    </row>
  </sheetData>
  <mergeCells count="2">
    <mergeCell ref="C7:D7"/>
    <mergeCell ref="B13:D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62BB8-C31F-4993-81CA-B588115530DC}">
  <dimension ref="A1:AE1687"/>
  <sheetViews>
    <sheetView topLeftCell="A17" workbookViewId="0">
      <selection activeCell="B5" sqref="B5"/>
    </sheetView>
  </sheetViews>
  <sheetFormatPr baseColWidth="10" defaultColWidth="9" defaultRowHeight="15.75" x14ac:dyDescent="0.25"/>
  <cols>
    <col min="1" max="1" width="24.75" style="182" customWidth="1"/>
    <col min="2" max="2" width="100.625" style="182" customWidth="1"/>
    <col min="3" max="3" width="29.75" style="182" customWidth="1"/>
    <col min="4" max="4" width="100.625" style="182" customWidth="1"/>
    <col min="5" max="5" width="60.625" style="182" customWidth="1"/>
    <col min="6" max="6" width="81.75" style="182" customWidth="1"/>
    <col min="7" max="7" width="70.5" style="182" customWidth="1"/>
    <col min="8" max="8" width="112.25" style="182" customWidth="1"/>
    <col min="9" max="9" width="108.5" style="182" customWidth="1"/>
    <col min="10" max="10" width="68" style="182" customWidth="1"/>
    <col min="11" max="12" width="42" style="181" customWidth="1"/>
    <col min="13" max="13" width="22" style="181" customWidth="1"/>
    <col min="14" max="14" width="57.75" style="181" customWidth="1"/>
    <col min="15" max="15" width="22" style="181" customWidth="1"/>
    <col min="16" max="16" width="36" style="181" customWidth="1"/>
    <col min="17" max="17" width="24" style="181" customWidth="1"/>
    <col min="18" max="19" width="10" style="181" customWidth="1"/>
    <col min="20" max="27" width="12" style="181" customWidth="1"/>
    <col min="28" max="31" width="15" style="181" customWidth="1"/>
    <col min="32" max="16384" width="9" style="181"/>
  </cols>
  <sheetData>
    <row r="1" spans="1:10" s="182" customFormat="1" ht="42" customHeight="1" x14ac:dyDescent="0.25">
      <c r="A1" s="233" t="s">
        <v>6499</v>
      </c>
      <c r="B1" s="233"/>
      <c r="C1" s="233"/>
      <c r="D1" s="233"/>
      <c r="E1" s="232" t="s">
        <v>6498</v>
      </c>
      <c r="F1" s="231"/>
      <c r="G1" s="230" t="s">
        <v>6497</v>
      </c>
      <c r="H1" s="230" t="s">
        <v>6496</v>
      </c>
      <c r="I1" s="230" t="s">
        <v>4207</v>
      </c>
      <c r="J1" s="230" t="s">
        <v>6495</v>
      </c>
    </row>
    <row r="2" spans="1:10" s="182" customFormat="1" ht="45" customHeight="1" x14ac:dyDescent="0.25">
      <c r="A2" s="229" t="s">
        <v>6494</v>
      </c>
      <c r="B2" s="228">
        <v>1</v>
      </c>
      <c r="C2" s="198" t="s">
        <v>4362</v>
      </c>
      <c r="D2" s="197" t="str">
        <f>IFERROR(INDEX($C$28:$C$127,MATCH($B$20,$A$28:$A$127,0)),"Question non trouvée")</f>
        <v>EGAlim / obligations</v>
      </c>
      <c r="E2" s="223" t="s">
        <v>6493</v>
      </c>
      <c r="F2" s="222"/>
      <c r="G2" s="221" t="s">
        <v>6492</v>
      </c>
      <c r="H2" s="194" t="s">
        <v>6491</v>
      </c>
      <c r="I2" s="194" t="s">
        <v>5340</v>
      </c>
      <c r="J2" s="194" t="s">
        <v>6490</v>
      </c>
    </row>
    <row r="3" spans="1:10" s="182" customFormat="1" ht="69.95" customHeight="1" x14ac:dyDescent="0.25">
      <c r="A3" s="227" t="s">
        <v>6489</v>
      </c>
      <c r="B3" s="226" t="str">
        <f>IFERROR(INDEX($D$28:$D$127,MATCH($B$20,$A$28:$A$127,0)),"Question non trouvée")</f>
        <v>EGAlim / obligations — Dans une situation réelle de restauration collective, comment piloter « seuil global 50 % produits durables dont 20 % bio » sans se limiter à une intention générale ?</v>
      </c>
      <c r="C3" s="200" t="s">
        <v>6488</v>
      </c>
      <c r="D3" s="226" t="str">
        <f>IFERROR(INDEX($E$28:$E$127,MATCH($B$20,$A$28:$A$127,0)),"Question non trouvée")</f>
        <v>Sur le terrain, comment tu t'y prends pour « seuil global 50 % produits durables dont 20 % bio » et quelles preuves tu gardes ?</v>
      </c>
      <c r="E3" s="353" t="s">
        <v>6487</v>
      </c>
      <c r="F3" s="354"/>
      <c r="G3" s="221" t="s">
        <v>6486</v>
      </c>
      <c r="H3" s="194" t="s">
        <v>6485</v>
      </c>
      <c r="I3" s="194" t="s">
        <v>4210</v>
      </c>
      <c r="J3" s="194" t="s">
        <v>6484</v>
      </c>
    </row>
    <row r="4" spans="1:10" s="182" customFormat="1" ht="69.95" customHeight="1" thickBot="1" x14ac:dyDescent="0.3">
      <c r="A4" s="213" t="s">
        <v>6483</v>
      </c>
      <c r="B4" s="225" t="str">
        <f>IFERROR(INDEX($F$28:$F$127,MATCH($B$20,$A$28:$A$127,0)),"Question non trouvée")</f>
        <v>Consigne PRO — Traiter « seuil global 50 % produits durables dont 20 % bio » en responsable de restauration collective : vérifier le seuil chiffré, le périmètre des achats et les pièces justificatives associées. Réponse attendue structurée en 4 temps : diagnostic, action, preuve, correction.</v>
      </c>
      <c r="C4" s="200" t="s">
        <v>6482</v>
      </c>
      <c r="D4" s="225" t="str">
        <f>IFERROR(INDEX($G$28:$G$127,MATCH($B$20,$A$28:$A$127,0)),"Question non trouvée")</f>
        <v>Consigne CFA — Expliquer « seuil global 50 % produits durables dont 20 % bio » avec des gestes de terrain : repérer dans les factures ce qui compte en durable et en bio, puis noter le résultat. Donner au moins une preuve simple : facture, menu, fiche recette, pesée, photo, étiquette ou tableau de suivi.</v>
      </c>
      <c r="E4" s="223" t="s">
        <v>6481</v>
      </c>
      <c r="F4" s="222"/>
      <c r="G4" s="221" t="s">
        <v>6480</v>
      </c>
      <c r="H4" s="194" t="s">
        <v>6479</v>
      </c>
      <c r="I4" s="194" t="s">
        <v>6478</v>
      </c>
      <c r="J4" s="194" t="s">
        <v>6477</v>
      </c>
    </row>
    <row r="5" spans="1:10" s="182" customFormat="1" ht="120" customHeight="1" thickBot="1" x14ac:dyDescent="0.3">
      <c r="A5" s="213" t="s">
        <v>6476</v>
      </c>
      <c r="B5" s="220" t="s">
        <v>6414</v>
      </c>
      <c r="C5" s="200" t="s">
        <v>6475</v>
      </c>
      <c r="D5" s="220" t="s">
        <v>6474</v>
      </c>
      <c r="E5" s="223" t="s">
        <v>6473</v>
      </c>
      <c r="F5" s="222"/>
      <c r="G5" s="221" t="s">
        <v>6472</v>
      </c>
      <c r="H5" s="194" t="s">
        <v>6471</v>
      </c>
      <c r="I5" s="194" t="s">
        <v>4222</v>
      </c>
      <c r="J5" s="194" t="s">
        <v>6470</v>
      </c>
    </row>
    <row r="6" spans="1:10" s="182" customFormat="1" ht="30" customHeight="1" x14ac:dyDescent="0.25">
      <c r="A6" s="213" t="s">
        <v>6469</v>
      </c>
      <c r="B6" s="218">
        <f>IF($B$5="","",IFERROR(ROUND(SUMIFS($X$188:$X$1687,$A$188:$A$1687,$B$20)/SUMIFS($G$188:$G$1687,$A$188:$A$1687,$B$20,$D$188:$D$1687,"PRO")*20,1),""))</f>
        <v>17.5</v>
      </c>
      <c r="C6" s="200" t="s">
        <v>6468</v>
      </c>
      <c r="D6" s="218">
        <f>IF($D$5="","",IFERROR(ROUND(SUMIFS($Z$188:$Z$1687,$A$188:$A$1687,$B$20)/SUMIFS($H$188:$H$1687,$A$188:$A$1687,$B$20,$D$188:$D$1687,"CFA")*20,1),""))</f>
        <v>5.7</v>
      </c>
      <c r="E6" s="223" t="s">
        <v>6467</v>
      </c>
      <c r="F6" s="222"/>
      <c r="G6" s="221" t="s">
        <v>6466</v>
      </c>
      <c r="H6" s="194" t="s">
        <v>6465</v>
      </c>
      <c r="I6" s="194" t="s">
        <v>4219</v>
      </c>
      <c r="J6" s="194" t="s">
        <v>6464</v>
      </c>
    </row>
    <row r="7" spans="1:10" s="182" customFormat="1" ht="30" customHeight="1" x14ac:dyDescent="0.25">
      <c r="A7" s="213" t="s">
        <v>6463</v>
      </c>
      <c r="B7" s="214" t="str">
        <f>IF($B$6="","",IF($B$6&gt;=18,"Complet : les notions essentielles sont présentes.",IF($B$6&gt;=10,"Partiel : structure correcte, mais un ou plusieurs critères restent à préciser.","Insuffisant : réponse trop générale ou contrôle métier absent.")))</f>
        <v>Partiel : structure correcte, mais un ou plusieurs critères restent à préciser.</v>
      </c>
      <c r="C7" s="200" t="s">
        <v>6462</v>
      </c>
      <c r="D7" s="214" t="str">
        <f>IF($D$6="","",IF($D$6&gt;=18,"Complet : les gestes et preuves attendus sont présents.",IF($D$6&gt;=10,"Partiel : il manque un contrôle, une preuve ou une décision.","Insuffisant : réponse trop théorique ou trop courte.")))</f>
        <v>Insuffisant : réponse trop théorique ou trop courte.</v>
      </c>
      <c r="E7" s="223" t="s">
        <v>6461</v>
      </c>
      <c r="F7" s="222"/>
      <c r="G7" s="221" t="s">
        <v>6460</v>
      </c>
      <c r="H7" s="194" t="s">
        <v>6459</v>
      </c>
      <c r="I7" s="194" t="s">
        <v>5417</v>
      </c>
      <c r="J7" s="194" t="s">
        <v>6458</v>
      </c>
    </row>
    <row r="8" spans="1:10" s="182" customFormat="1" ht="30" customHeight="1" x14ac:dyDescent="0.25">
      <c r="A8" s="213" t="s">
        <v>6457</v>
      </c>
      <c r="B8" s="214" t="str">
        <f>IF($B$6="","",IFERROR(INDEX($I$188:$I$1687,MATCH(MIN($AB$188:$AB$1687),$AB$188:$AB$1687,0)),"Aucun manque prioritaire"))</f>
        <v>taux d'atteinte</v>
      </c>
      <c r="C8" s="200" t="s">
        <v>6456</v>
      </c>
      <c r="D8" s="214" t="str">
        <f>IF($D$6="","",IFERROR(INDEX($J$188:$J$1687,MATCH(MIN($AD$188:$AD$1687),$AD$188:$AD$1687,0)),"Aucun manque prioritaire"))</f>
        <v>valeur d'achat</v>
      </c>
      <c r="E8" s="353" t="s">
        <v>6455</v>
      </c>
      <c r="F8" s="354"/>
      <c r="G8" s="221" t="s">
        <v>6454</v>
      </c>
      <c r="H8" s="194" t="s">
        <v>6453</v>
      </c>
      <c r="I8" s="194" t="s">
        <v>5252</v>
      </c>
      <c r="J8" s="194" t="s">
        <v>6452</v>
      </c>
    </row>
    <row r="9" spans="1:10" s="182" customFormat="1" ht="30" customHeight="1" thickBot="1" x14ac:dyDescent="0.3">
      <c r="A9" s="213" t="s">
        <v>6451</v>
      </c>
      <c r="B9" s="224" t="str">
        <f>IF($B$6="","",IFERROR(INDEX($K$188:$K$1687,MATCH(MIN($AB$188:$AB$1687),$AB$188:$AB$1687,0)),"Aucune relance prioritaire"))</f>
        <v>Ajoute l'élément professionnel : taux d'atteinte, avec preuve, seuil ou décision.</v>
      </c>
      <c r="C9" s="200" t="s">
        <v>6450</v>
      </c>
      <c r="D9" s="224" t="str">
        <f>IF($D$6="","",IFERROR(INDEX($L$188:$L$1687,MATCH(MIN($AD$188:$AD$1687),$AD$188:$AD$1687,0)),"Aucune relance prioritaire"))</f>
        <v>Ajoute le geste terrain : valeur d'achat, puis dis ce que tu notes ou qui tu préviens.</v>
      </c>
      <c r="E9" s="223" t="s">
        <v>6449</v>
      </c>
      <c r="F9" s="222"/>
      <c r="G9" s="221" t="s">
        <v>6448</v>
      </c>
      <c r="H9" s="194" t="s">
        <v>6447</v>
      </c>
      <c r="I9" s="194" t="s">
        <v>6446</v>
      </c>
      <c r="J9" s="194" t="s">
        <v>6445</v>
      </c>
    </row>
    <row r="10" spans="1:10" s="182" customFormat="1" ht="120" customHeight="1" thickBot="1" x14ac:dyDescent="0.3">
      <c r="A10" s="213" t="s">
        <v>6444</v>
      </c>
      <c r="B10" s="220" t="s">
        <v>6443</v>
      </c>
      <c r="C10" s="200" t="s">
        <v>6442</v>
      </c>
      <c r="D10" s="220" t="s">
        <v>6441</v>
      </c>
      <c r="E10" s="219"/>
      <c r="F10" s="219"/>
    </row>
    <row r="11" spans="1:10" s="182" customFormat="1" ht="30" customHeight="1" x14ac:dyDescent="0.25">
      <c r="A11" s="213" t="s">
        <v>6440</v>
      </c>
      <c r="B11" s="218">
        <f>IF($B$10="","",IFERROR(ROUND(SUMIFS($Y$188:$Y$1687,$A$188:$A$1687,$B$20)/SUMIFS($G$188:$G$1687,$A$188:$A$1687,$B$20,$D$188:$D$1687,"PRO")*20,1),""))</f>
        <v>17.5</v>
      </c>
      <c r="C11" s="200" t="s">
        <v>6439</v>
      </c>
      <c r="D11" s="218">
        <f>IF($D$10="","",IFERROR(ROUND(SUMIFS($AA$188:$AA$1687,$A$188:$A$1687,$B$20)/SUMIFS($H$188:$H$1687,$A$188:$A$1687,$B$20,$D$188:$D$1687,"CFA")*20,1),""))</f>
        <v>8.6</v>
      </c>
      <c r="E11" s="217" t="s">
        <v>6438</v>
      </c>
      <c r="F11" s="216" t="s">
        <v>6437</v>
      </c>
      <c r="G11" s="216"/>
    </row>
    <row r="12" spans="1:10" s="182" customFormat="1" ht="30" customHeight="1" x14ac:dyDescent="0.25">
      <c r="A12" s="213" t="s">
        <v>6436</v>
      </c>
      <c r="B12" s="214" t="str">
        <f>IF($B$11="","",IF($B$11&gt;=18,"Correction complète.",IF($B$11&gt;=12,"Correction utile mais encore incomplète.","Correction insuffisante : reprendre les points métier.")))</f>
        <v>Correction utile mais encore incomplète.</v>
      </c>
      <c r="C12" s="200" t="s">
        <v>6435</v>
      </c>
      <c r="D12" s="214" t="str">
        <f>IF($D$11="","",IF($D$11&gt;=18,"Correction complète.",IF($D$11&gt;=12,"Correction utile mais encore incomplète.","Correction insuffisante : reprendre les gestes terrain.")))</f>
        <v>Correction insuffisante : reprendre les gestes terrain.</v>
      </c>
      <c r="E12" s="215" t="s">
        <v>6434</v>
      </c>
      <c r="F12" s="192"/>
    </row>
    <row r="13" spans="1:10" s="182" customFormat="1" ht="30" customHeight="1" x14ac:dyDescent="0.25">
      <c r="A13" s="213" t="s">
        <v>6433</v>
      </c>
      <c r="B13" s="214" t="str">
        <f>IF($B$11="","",IFERROR(INDEX($K$188:$K$1687,MATCH(MIN($AC$188:$AC$1687),$AC$188:$AC$1687,0)),"Aucune relance prioritaire"))</f>
        <v>Ajoute l'élément professionnel : taux d'atteinte, avec preuve, seuil ou décision.</v>
      </c>
      <c r="C13" s="200" t="s">
        <v>6432</v>
      </c>
      <c r="D13" s="214" t="str">
        <f>IF($D$11="","",IFERROR(INDEX($L$188:$L$1687,MATCH(MIN($AE$188:$AE$1687),$AE$188:$AE$1687,0)),"Aucune relance prioritaire"))</f>
        <v>Ajoute le geste terrain : factures, puis dis ce que tu notes ou qui tu préviens.</v>
      </c>
      <c r="E13" s="192"/>
      <c r="F13" s="192"/>
    </row>
    <row r="14" spans="1:10" s="182" customFormat="1" ht="30" customHeight="1" x14ac:dyDescent="0.25">
      <c r="A14" s="213" t="s">
        <v>6431</v>
      </c>
      <c r="B14" s="212">
        <f>IF(OR($B$6="",$B$11=""),"",ROUND($B$11-$B$6,1))</f>
        <v>0</v>
      </c>
      <c r="C14" s="200" t="s">
        <v>6430</v>
      </c>
      <c r="D14" s="212">
        <f>IF(OR($D$6="",$D$11=""),"",ROUND($D$11-$D$6,1))</f>
        <v>2.9</v>
      </c>
      <c r="E14" s="192"/>
      <c r="F14" s="192"/>
    </row>
    <row r="15" spans="1:10" s="182" customFormat="1" ht="45" customHeight="1" x14ac:dyDescent="0.25">
      <c r="A15" s="211" t="str">
        <f>$E$11</f>
        <v>X</v>
      </c>
      <c r="B15" s="210" t="s">
        <v>6429</v>
      </c>
      <c r="C15" s="209"/>
      <c r="D15" s="208"/>
      <c r="E15" s="195"/>
      <c r="F15" s="195"/>
    </row>
    <row r="16" spans="1:10" s="182" customFormat="1" ht="69.95" customHeight="1" x14ac:dyDescent="0.25">
      <c r="A16" s="205" t="s">
        <v>6428</v>
      </c>
      <c r="B16" s="207" t="str">
        <f>B3</f>
        <v>EGAlim / obligations — Dans une situation réelle de restauration collective, comment piloter « seuil global 50 % produits durables dont 20 % bio » sans se limiter à une intention générale ?</v>
      </c>
      <c r="C16" s="200" t="s">
        <v>6427</v>
      </c>
      <c r="D16" s="207" t="str">
        <f>D3</f>
        <v>Sur le terrain, comment tu t'y prends pour « seuil global 50 % produits durables dont 20 % bio » et quelles preuves tu gardes ?</v>
      </c>
      <c r="E16" s="195"/>
      <c r="F16" s="195"/>
    </row>
    <row r="17" spans="1:14" s="182" customFormat="1" ht="93.75" customHeight="1" x14ac:dyDescent="0.25">
      <c r="A17" s="205" t="s">
        <v>4226</v>
      </c>
      <c r="B17" s="206" t="str">
        <f>IF($A$15&lt;&gt;"X","",IFERROR(INDEX($H$28:$H$127,MATCH($B$20,$A$28:$A$127,0)),"Question non trouvée"))</f>
        <v>Réponse PRO attendue : pour seuil global 50 % produits durables dont 20 % bio, je pars d'un diagnostic documenté, je vérifie 50 % produits durables; 20 % bio; valeur d'achat; factures; ma cantine.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v>
      </c>
      <c r="C17" s="200" t="s">
        <v>6426</v>
      </c>
      <c r="D17" s="206" t="str">
        <f>IF($A$15&lt;&gt;"X","",IFERROR(INDEX($I$28:$I$127,MATCH($B$20,$A$28:$A$127,0)),"Question non trouvée"))</f>
        <v>Réponse CFA attendue : pour seuil global 50 % produits durables dont 20 % bio, je regarde d'abord 50 % produits durables, 20 % bio, valeur d'achat. Ensuite je fais le contrôle prévu, je note la preuve utile, j'alerte le responsable si quelque chose ne va pas et je garde une trace simple : menu, facture, pesée, fiche recette ou photo selon le cas.</v>
      </c>
      <c r="E17" s="195"/>
      <c r="F17" s="195"/>
      <c r="G17" s="192"/>
    </row>
    <row r="18" spans="1:14" s="182" customFormat="1" ht="69.95" customHeight="1" x14ac:dyDescent="0.25">
      <c r="A18" s="205" t="s">
        <v>6425</v>
      </c>
      <c r="B18" s="204" t="str">
        <f>IF($A$15&lt;&gt;"X","",IFERROR(INDEX($J$28:$J$127,MATCH($B$20,$A$28:$A$127,0)),"Question non trouvée"))</f>
        <v>OBLIGATION→SEUIL→PREUVE→DÉCLARATION</v>
      </c>
      <c r="C18" s="200" t="s">
        <v>6424</v>
      </c>
      <c r="D18" s="203" t="str">
        <f>IF($A$15&lt;&gt;"X","",IFERROR(INDEX($K$28:$K$127,MATCH($B$20,$A$28:$A$127,0)),"Question non trouvée"))</f>
        <v>Je vérifie → je note → je déclare</v>
      </c>
      <c r="E18" s="195"/>
      <c r="F18" s="195"/>
      <c r="G18" s="192"/>
    </row>
    <row r="19" spans="1:14" s="182" customFormat="1" ht="73.5" customHeight="1" x14ac:dyDescent="0.25">
      <c r="A19" s="202" t="s">
        <v>6423</v>
      </c>
      <c r="B19" s="201" t="str">
        <f>IF($A$15&lt;&gt;"X","",IFERROR(INDEX($L$28:$L$127,MATCH($B$20,$A$28:$A$127,0)),"Source non trouvée"))</f>
        <v>https://agriculture.gouv.fr/alimentation-durable-les-nouveautes-2024-pour-la-restauration-collective</v>
      </c>
      <c r="C19" s="200" t="s">
        <v>6422</v>
      </c>
      <c r="D19" s="199" t="str">
        <f>IF($A$15&lt;&gt;"X","",IFERROR(INDEX($N$28:$N$127,MATCH($B$20,$A$28:$A$127,0)),"Commentaire non trouvé"))</f>
        <v>Commentaire formateur — Ne pas accepter une réponse limitée à « on achète mieux ». Faire citer seuil, base de calcul et preuve d'achat. Relancer avec une situation réelle de cuisine, self, achat ou livraison si la réponse reste théorique.</v>
      </c>
      <c r="E19" s="195"/>
      <c r="F19" s="195"/>
      <c r="G19" s="192"/>
    </row>
    <row r="20" spans="1:14" s="182" customFormat="1" ht="45" customHeight="1" x14ac:dyDescent="0.25">
      <c r="A20" s="198" t="s">
        <v>6421</v>
      </c>
      <c r="B20" s="197" t="str">
        <f>IF($B$2="","","Q"&amp;TEXT($B$2,"000"))</f>
        <v>Q001</v>
      </c>
      <c r="C20" s="196" t="s">
        <v>6420</v>
      </c>
      <c r="D20" s="196" t="s">
        <v>6419</v>
      </c>
      <c r="E20" s="195"/>
      <c r="F20" s="195"/>
      <c r="G20" s="192"/>
    </row>
    <row r="21" spans="1:14" s="182" customFormat="1" x14ac:dyDescent="0.25">
      <c r="E21" s="192"/>
      <c r="F21" s="192"/>
      <c r="G21" s="192"/>
    </row>
    <row r="22" spans="1:14" s="182" customFormat="1" x14ac:dyDescent="0.25">
      <c r="A22" s="194"/>
      <c r="B22" s="194"/>
      <c r="C22" s="194"/>
      <c r="D22" s="194"/>
      <c r="E22" s="193"/>
      <c r="F22" s="193"/>
      <c r="G22" s="192"/>
    </row>
    <row r="23" spans="1:14" s="182" customFormat="1" x14ac:dyDescent="0.25">
      <c r="A23" s="194"/>
      <c r="B23" s="194"/>
      <c r="C23" s="194"/>
      <c r="D23" s="194"/>
      <c r="E23" s="193"/>
      <c r="F23" s="193"/>
      <c r="G23" s="192"/>
    </row>
    <row r="24" spans="1:14" s="182" customFormat="1" x14ac:dyDescent="0.25">
      <c r="A24" s="194"/>
      <c r="B24" s="194"/>
      <c r="C24" s="194"/>
      <c r="D24" s="194"/>
      <c r="E24" s="193"/>
      <c r="F24" s="193"/>
      <c r="G24" s="192"/>
    </row>
    <row r="25" spans="1:14" s="182" customFormat="1" x14ac:dyDescent="0.25">
      <c r="A25" s="194"/>
      <c r="B25" s="194"/>
      <c r="C25" s="194"/>
      <c r="D25" s="194"/>
      <c r="E25" s="193"/>
      <c r="F25" s="193"/>
      <c r="G25" s="192"/>
    </row>
    <row r="26" spans="1:14" x14ac:dyDescent="0.25">
      <c r="E26" s="192"/>
      <c r="F26" s="192"/>
      <c r="G26" s="192"/>
    </row>
    <row r="27" spans="1:14" ht="36" customHeight="1" x14ac:dyDescent="0.25">
      <c r="A27" s="191" t="s">
        <v>4368</v>
      </c>
      <c r="B27" s="191" t="s">
        <v>4365</v>
      </c>
      <c r="C27" s="191" t="s">
        <v>4362</v>
      </c>
      <c r="D27" s="191" t="s">
        <v>4359</v>
      </c>
      <c r="E27" s="191" t="s">
        <v>4356</v>
      </c>
      <c r="F27" s="191" t="s">
        <v>4353</v>
      </c>
      <c r="G27" s="191" t="s">
        <v>4350</v>
      </c>
      <c r="H27" s="191" t="s">
        <v>4347</v>
      </c>
      <c r="I27" s="191" t="s">
        <v>4344</v>
      </c>
      <c r="J27" s="191" t="s">
        <v>4341</v>
      </c>
      <c r="K27" s="190" t="s">
        <v>4338</v>
      </c>
      <c r="L27" s="190" t="s">
        <v>4206</v>
      </c>
      <c r="M27" s="190" t="s">
        <v>4333</v>
      </c>
      <c r="N27" s="190" t="s">
        <v>4330</v>
      </c>
    </row>
    <row r="28" spans="1:14" ht="69.95" customHeight="1" x14ac:dyDescent="0.25">
      <c r="A28" s="189" t="s">
        <v>5662</v>
      </c>
      <c r="B28" s="188">
        <v>1</v>
      </c>
      <c r="C28" s="183" t="s">
        <v>5543</v>
      </c>
      <c r="D28" s="183" t="s">
        <v>6418</v>
      </c>
      <c r="E28" s="183" t="s">
        <v>6417</v>
      </c>
      <c r="F28" s="183" t="s">
        <v>6416</v>
      </c>
      <c r="G28" s="183" t="s">
        <v>6415</v>
      </c>
      <c r="H28" s="183" t="s">
        <v>6414</v>
      </c>
      <c r="I28" s="183" t="s">
        <v>6413</v>
      </c>
      <c r="J28" s="183" t="s">
        <v>6349</v>
      </c>
      <c r="K28" s="183" t="s">
        <v>6348</v>
      </c>
      <c r="L28" s="183" t="s">
        <v>4210</v>
      </c>
      <c r="M28" s="183" t="s">
        <v>5699</v>
      </c>
      <c r="N28" s="183" t="s">
        <v>6412</v>
      </c>
    </row>
    <row r="29" spans="1:14" ht="69.95" customHeight="1" x14ac:dyDescent="0.25">
      <c r="A29" s="189" t="s">
        <v>5645</v>
      </c>
      <c r="B29" s="188">
        <v>2</v>
      </c>
      <c r="C29" s="183" t="s">
        <v>5543</v>
      </c>
      <c r="D29" s="183" t="s">
        <v>6411</v>
      </c>
      <c r="E29" s="183" t="s">
        <v>6410</v>
      </c>
      <c r="F29" s="183" t="s">
        <v>6409</v>
      </c>
      <c r="G29" s="183" t="s">
        <v>6408</v>
      </c>
      <c r="H29" s="183" t="s">
        <v>6407</v>
      </c>
      <c r="I29" s="183" t="s">
        <v>6406</v>
      </c>
      <c r="J29" s="183" t="s">
        <v>6349</v>
      </c>
      <c r="K29" s="183" t="s">
        <v>6348</v>
      </c>
      <c r="L29" s="183" t="s">
        <v>4210</v>
      </c>
      <c r="M29" s="183" t="s">
        <v>5699</v>
      </c>
      <c r="N29" s="183" t="s">
        <v>6405</v>
      </c>
    </row>
    <row r="30" spans="1:14" ht="69.95" customHeight="1" x14ac:dyDescent="0.25">
      <c r="A30" s="189" t="s">
        <v>5627</v>
      </c>
      <c r="B30" s="188">
        <v>3</v>
      </c>
      <c r="C30" s="183" t="s">
        <v>5543</v>
      </c>
      <c r="D30" s="183" t="s">
        <v>6404</v>
      </c>
      <c r="E30" s="183" t="s">
        <v>6403</v>
      </c>
      <c r="F30" s="183" t="s">
        <v>6402</v>
      </c>
      <c r="G30" s="183" t="s">
        <v>6401</v>
      </c>
      <c r="H30" s="183" t="s">
        <v>6400</v>
      </c>
      <c r="I30" s="183" t="s">
        <v>6399</v>
      </c>
      <c r="J30" s="183" t="s">
        <v>6349</v>
      </c>
      <c r="K30" s="183" t="s">
        <v>6348</v>
      </c>
      <c r="L30" s="183" t="s">
        <v>4210</v>
      </c>
      <c r="M30" s="183" t="s">
        <v>5699</v>
      </c>
      <c r="N30" s="183" t="s">
        <v>6398</v>
      </c>
    </row>
    <row r="31" spans="1:14" ht="69.95" customHeight="1" x14ac:dyDescent="0.25">
      <c r="A31" s="189" t="s">
        <v>5619</v>
      </c>
      <c r="B31" s="188">
        <v>4</v>
      </c>
      <c r="C31" s="183" t="s">
        <v>5543</v>
      </c>
      <c r="D31" s="183" t="s">
        <v>6397</v>
      </c>
      <c r="E31" s="183" t="s">
        <v>6396</v>
      </c>
      <c r="F31" s="183" t="s">
        <v>6395</v>
      </c>
      <c r="G31" s="183" t="s">
        <v>6394</v>
      </c>
      <c r="H31" s="183" t="s">
        <v>6393</v>
      </c>
      <c r="I31" s="183" t="s">
        <v>6392</v>
      </c>
      <c r="J31" s="183" t="s">
        <v>6349</v>
      </c>
      <c r="K31" s="183" t="s">
        <v>6348</v>
      </c>
      <c r="L31" s="183" t="s">
        <v>4210</v>
      </c>
      <c r="M31" s="183" t="s">
        <v>5699</v>
      </c>
      <c r="N31" s="183" t="s">
        <v>6391</v>
      </c>
    </row>
    <row r="32" spans="1:14" ht="69.95" customHeight="1" x14ac:dyDescent="0.25">
      <c r="A32" s="189" t="s">
        <v>5606</v>
      </c>
      <c r="B32" s="188">
        <v>5</v>
      </c>
      <c r="C32" s="183" t="s">
        <v>5543</v>
      </c>
      <c r="D32" s="183" t="s">
        <v>6390</v>
      </c>
      <c r="E32" s="183" t="s">
        <v>6389</v>
      </c>
      <c r="F32" s="183" t="s">
        <v>6388</v>
      </c>
      <c r="G32" s="183" t="s">
        <v>6387</v>
      </c>
      <c r="H32" s="183" t="s">
        <v>6386</v>
      </c>
      <c r="I32" s="183" t="s">
        <v>6385</v>
      </c>
      <c r="J32" s="183" t="s">
        <v>6349</v>
      </c>
      <c r="K32" s="183" t="s">
        <v>6348</v>
      </c>
      <c r="L32" s="183" t="s">
        <v>4210</v>
      </c>
      <c r="M32" s="183" t="s">
        <v>5699</v>
      </c>
      <c r="N32" s="183" t="s">
        <v>6384</v>
      </c>
    </row>
    <row r="33" spans="1:14" ht="69.95" customHeight="1" x14ac:dyDescent="0.25">
      <c r="A33" s="189" t="s">
        <v>5595</v>
      </c>
      <c r="B33" s="188">
        <v>6</v>
      </c>
      <c r="C33" s="183" t="s">
        <v>5543</v>
      </c>
      <c r="D33" s="183" t="s">
        <v>6383</v>
      </c>
      <c r="E33" s="183" t="s">
        <v>6382</v>
      </c>
      <c r="F33" s="183" t="s">
        <v>6381</v>
      </c>
      <c r="G33" s="183" t="s">
        <v>6380</v>
      </c>
      <c r="H33" s="183" t="s">
        <v>6379</v>
      </c>
      <c r="I33" s="183" t="s">
        <v>6378</v>
      </c>
      <c r="J33" s="183" t="s">
        <v>6349</v>
      </c>
      <c r="K33" s="183" t="s">
        <v>6348</v>
      </c>
      <c r="L33" s="183" t="s">
        <v>4210</v>
      </c>
      <c r="M33" s="183" t="s">
        <v>5699</v>
      </c>
      <c r="N33" s="183" t="s">
        <v>6377</v>
      </c>
    </row>
    <row r="34" spans="1:14" ht="69.95" customHeight="1" x14ac:dyDescent="0.25">
      <c r="A34" s="189" t="s">
        <v>5580</v>
      </c>
      <c r="B34" s="188">
        <v>7</v>
      </c>
      <c r="C34" s="183" t="s">
        <v>5543</v>
      </c>
      <c r="D34" s="183" t="s">
        <v>6376</v>
      </c>
      <c r="E34" s="183" t="s">
        <v>6375</v>
      </c>
      <c r="F34" s="183" t="s">
        <v>6374</v>
      </c>
      <c r="G34" s="183" t="s">
        <v>6373</v>
      </c>
      <c r="H34" s="183" t="s">
        <v>6372</v>
      </c>
      <c r="I34" s="183" t="s">
        <v>6371</v>
      </c>
      <c r="J34" s="183" t="s">
        <v>6349</v>
      </c>
      <c r="K34" s="183" t="s">
        <v>6348</v>
      </c>
      <c r="L34" s="183" t="s">
        <v>4210</v>
      </c>
      <c r="M34" s="183" t="s">
        <v>5699</v>
      </c>
      <c r="N34" s="183" t="s">
        <v>6370</v>
      </c>
    </row>
    <row r="35" spans="1:14" ht="69.95" customHeight="1" x14ac:dyDescent="0.25">
      <c r="A35" s="189" t="s">
        <v>5579</v>
      </c>
      <c r="B35" s="188">
        <v>8</v>
      </c>
      <c r="C35" s="183" t="s">
        <v>5543</v>
      </c>
      <c r="D35" s="183" t="s">
        <v>6369</v>
      </c>
      <c r="E35" s="183" t="s">
        <v>6368</v>
      </c>
      <c r="F35" s="183" t="s">
        <v>6367</v>
      </c>
      <c r="G35" s="183" t="s">
        <v>6366</v>
      </c>
      <c r="H35" s="183" t="s">
        <v>6365</v>
      </c>
      <c r="I35" s="183" t="s">
        <v>6364</v>
      </c>
      <c r="J35" s="183" t="s">
        <v>6349</v>
      </c>
      <c r="K35" s="183" t="s">
        <v>6348</v>
      </c>
      <c r="L35" s="183" t="s">
        <v>4210</v>
      </c>
      <c r="M35" s="183" t="s">
        <v>5699</v>
      </c>
      <c r="N35" s="183" t="s">
        <v>6363</v>
      </c>
    </row>
    <row r="36" spans="1:14" ht="69.95" customHeight="1" x14ac:dyDescent="0.25">
      <c r="A36" s="189" t="s">
        <v>5563</v>
      </c>
      <c r="B36" s="188">
        <v>9</v>
      </c>
      <c r="C36" s="183" t="s">
        <v>5543</v>
      </c>
      <c r="D36" s="183" t="s">
        <v>6362</v>
      </c>
      <c r="E36" s="183" t="s">
        <v>6361</v>
      </c>
      <c r="F36" s="183" t="s">
        <v>6360</v>
      </c>
      <c r="G36" s="183" t="s">
        <v>6359</v>
      </c>
      <c r="H36" s="183" t="s">
        <v>6358</v>
      </c>
      <c r="I36" s="183" t="s">
        <v>6357</v>
      </c>
      <c r="J36" s="183" t="s">
        <v>6349</v>
      </c>
      <c r="K36" s="183" t="s">
        <v>6348</v>
      </c>
      <c r="L36" s="183" t="s">
        <v>4210</v>
      </c>
      <c r="M36" s="183" t="s">
        <v>5699</v>
      </c>
      <c r="N36" s="183" t="s">
        <v>6356</v>
      </c>
    </row>
    <row r="37" spans="1:14" ht="69.95" customHeight="1" x14ac:dyDescent="0.25">
      <c r="A37" s="189" t="s">
        <v>5544</v>
      </c>
      <c r="B37" s="188">
        <v>10</v>
      </c>
      <c r="C37" s="183" t="s">
        <v>5543</v>
      </c>
      <c r="D37" s="183" t="s">
        <v>6355</v>
      </c>
      <c r="E37" s="183" t="s">
        <v>6354</v>
      </c>
      <c r="F37" s="183" t="s">
        <v>6353</v>
      </c>
      <c r="G37" s="183" t="s">
        <v>6352</v>
      </c>
      <c r="H37" s="183" t="s">
        <v>6351</v>
      </c>
      <c r="I37" s="183" t="s">
        <v>6350</v>
      </c>
      <c r="J37" s="183" t="s">
        <v>6349</v>
      </c>
      <c r="K37" s="183" t="s">
        <v>6348</v>
      </c>
      <c r="L37" s="183" t="s">
        <v>4210</v>
      </c>
      <c r="M37" s="183" t="s">
        <v>5699</v>
      </c>
      <c r="N37" s="183" t="s">
        <v>6347</v>
      </c>
    </row>
    <row r="38" spans="1:14" ht="69.95" customHeight="1" x14ac:dyDescent="0.25">
      <c r="A38" s="189" t="s">
        <v>5527</v>
      </c>
      <c r="B38" s="188">
        <v>11</v>
      </c>
      <c r="C38" s="183" t="s">
        <v>5418</v>
      </c>
      <c r="D38" s="183" t="s">
        <v>6346</v>
      </c>
      <c r="E38" s="183" t="s">
        <v>6345</v>
      </c>
      <c r="F38" s="183" t="s">
        <v>6344</v>
      </c>
      <c r="G38" s="183" t="s">
        <v>6343</v>
      </c>
      <c r="H38" s="183" t="s">
        <v>6342</v>
      </c>
      <c r="I38" s="183" t="s">
        <v>6341</v>
      </c>
      <c r="J38" s="183" t="s">
        <v>6277</v>
      </c>
      <c r="K38" s="183" t="s">
        <v>6276</v>
      </c>
      <c r="L38" s="183" t="s">
        <v>5417</v>
      </c>
      <c r="M38" s="183" t="s">
        <v>5699</v>
      </c>
      <c r="N38" s="183" t="s">
        <v>6340</v>
      </c>
    </row>
    <row r="39" spans="1:14" ht="69.95" customHeight="1" x14ac:dyDescent="0.25">
      <c r="A39" s="189" t="s">
        <v>5515</v>
      </c>
      <c r="B39" s="188">
        <v>12</v>
      </c>
      <c r="C39" s="183" t="s">
        <v>5418</v>
      </c>
      <c r="D39" s="183" t="s">
        <v>6339</v>
      </c>
      <c r="E39" s="183" t="s">
        <v>6338</v>
      </c>
      <c r="F39" s="183" t="s">
        <v>6337</v>
      </c>
      <c r="G39" s="183" t="s">
        <v>6336</v>
      </c>
      <c r="H39" s="183" t="s">
        <v>6335</v>
      </c>
      <c r="I39" s="183" t="s">
        <v>6334</v>
      </c>
      <c r="J39" s="183" t="s">
        <v>6277</v>
      </c>
      <c r="K39" s="183" t="s">
        <v>6276</v>
      </c>
      <c r="L39" s="183" t="s">
        <v>5417</v>
      </c>
      <c r="M39" s="183" t="s">
        <v>5699</v>
      </c>
      <c r="N39" s="183" t="s">
        <v>6333</v>
      </c>
    </row>
    <row r="40" spans="1:14" ht="69.95" customHeight="1" x14ac:dyDescent="0.25">
      <c r="A40" s="189" t="s">
        <v>5499</v>
      </c>
      <c r="B40" s="188">
        <v>13</v>
      </c>
      <c r="C40" s="183" t="s">
        <v>5418</v>
      </c>
      <c r="D40" s="183" t="s">
        <v>6332</v>
      </c>
      <c r="E40" s="183" t="s">
        <v>6331</v>
      </c>
      <c r="F40" s="183" t="s">
        <v>6330</v>
      </c>
      <c r="G40" s="183" t="s">
        <v>6329</v>
      </c>
      <c r="H40" s="183" t="s">
        <v>6328</v>
      </c>
      <c r="I40" s="183" t="s">
        <v>6327</v>
      </c>
      <c r="J40" s="183" t="s">
        <v>6277</v>
      </c>
      <c r="K40" s="183" t="s">
        <v>6276</v>
      </c>
      <c r="L40" s="183" t="s">
        <v>5417</v>
      </c>
      <c r="M40" s="183" t="s">
        <v>5699</v>
      </c>
      <c r="N40" s="183" t="s">
        <v>6326</v>
      </c>
    </row>
    <row r="41" spans="1:14" ht="69.95" customHeight="1" x14ac:dyDescent="0.25">
      <c r="A41" s="189" t="s">
        <v>5483</v>
      </c>
      <c r="B41" s="188">
        <v>14</v>
      </c>
      <c r="C41" s="183" t="s">
        <v>5418</v>
      </c>
      <c r="D41" s="183" t="s">
        <v>6325</v>
      </c>
      <c r="E41" s="183" t="s">
        <v>6324</v>
      </c>
      <c r="F41" s="183" t="s">
        <v>6323</v>
      </c>
      <c r="G41" s="183" t="s">
        <v>6322</v>
      </c>
      <c r="H41" s="183" t="s">
        <v>6321</v>
      </c>
      <c r="I41" s="183" t="s">
        <v>6320</v>
      </c>
      <c r="J41" s="183" t="s">
        <v>6277</v>
      </c>
      <c r="K41" s="183" t="s">
        <v>6276</v>
      </c>
      <c r="L41" s="183" t="s">
        <v>5417</v>
      </c>
      <c r="M41" s="183" t="s">
        <v>5699</v>
      </c>
      <c r="N41" s="183" t="s">
        <v>6319</v>
      </c>
    </row>
    <row r="42" spans="1:14" ht="69.95" customHeight="1" x14ac:dyDescent="0.25">
      <c r="A42" s="189" t="s">
        <v>5469</v>
      </c>
      <c r="B42" s="188">
        <v>15</v>
      </c>
      <c r="C42" s="183" t="s">
        <v>5418</v>
      </c>
      <c r="D42" s="183" t="s">
        <v>6318</v>
      </c>
      <c r="E42" s="183" t="s">
        <v>6317</v>
      </c>
      <c r="F42" s="183" t="s">
        <v>6316</v>
      </c>
      <c r="G42" s="183" t="s">
        <v>6315</v>
      </c>
      <c r="H42" s="183" t="s">
        <v>6314</v>
      </c>
      <c r="I42" s="183" t="s">
        <v>6313</v>
      </c>
      <c r="J42" s="183" t="s">
        <v>6277</v>
      </c>
      <c r="K42" s="183" t="s">
        <v>6276</v>
      </c>
      <c r="L42" s="183" t="s">
        <v>5417</v>
      </c>
      <c r="M42" s="183" t="s">
        <v>5699</v>
      </c>
      <c r="N42" s="183" t="s">
        <v>6312</v>
      </c>
    </row>
    <row r="43" spans="1:14" ht="69.95" customHeight="1" x14ac:dyDescent="0.25">
      <c r="A43" s="189" t="s">
        <v>5455</v>
      </c>
      <c r="B43" s="188">
        <v>16</v>
      </c>
      <c r="C43" s="183" t="s">
        <v>5418</v>
      </c>
      <c r="D43" s="183" t="s">
        <v>6311</v>
      </c>
      <c r="E43" s="183" t="s">
        <v>6310</v>
      </c>
      <c r="F43" s="183" t="s">
        <v>6309</v>
      </c>
      <c r="G43" s="183" t="s">
        <v>6308</v>
      </c>
      <c r="H43" s="183" t="s">
        <v>6307</v>
      </c>
      <c r="I43" s="183" t="s">
        <v>6306</v>
      </c>
      <c r="J43" s="183" t="s">
        <v>6277</v>
      </c>
      <c r="K43" s="183" t="s">
        <v>6276</v>
      </c>
      <c r="L43" s="183" t="s">
        <v>5417</v>
      </c>
      <c r="M43" s="183" t="s">
        <v>5699</v>
      </c>
      <c r="N43" s="183" t="s">
        <v>6305</v>
      </c>
    </row>
    <row r="44" spans="1:14" ht="69.95" customHeight="1" x14ac:dyDescent="0.25">
      <c r="A44" s="189" t="s">
        <v>5445</v>
      </c>
      <c r="B44" s="188">
        <v>17</v>
      </c>
      <c r="C44" s="183" t="s">
        <v>5418</v>
      </c>
      <c r="D44" s="183" t="s">
        <v>6304</v>
      </c>
      <c r="E44" s="183" t="s">
        <v>6303</v>
      </c>
      <c r="F44" s="183" t="s">
        <v>6302</v>
      </c>
      <c r="G44" s="183" t="s">
        <v>6301</v>
      </c>
      <c r="H44" s="183" t="s">
        <v>6300</v>
      </c>
      <c r="I44" s="183" t="s">
        <v>6299</v>
      </c>
      <c r="J44" s="183" t="s">
        <v>6277</v>
      </c>
      <c r="K44" s="183" t="s">
        <v>6276</v>
      </c>
      <c r="L44" s="183" t="s">
        <v>5417</v>
      </c>
      <c r="M44" s="183" t="s">
        <v>5699</v>
      </c>
      <c r="N44" s="183" t="s">
        <v>6298</v>
      </c>
    </row>
    <row r="45" spans="1:14" ht="69.95" customHeight="1" x14ac:dyDescent="0.25">
      <c r="A45" s="189" t="s">
        <v>5436</v>
      </c>
      <c r="B45" s="188">
        <v>18</v>
      </c>
      <c r="C45" s="183" t="s">
        <v>5418</v>
      </c>
      <c r="D45" s="183" t="s">
        <v>6297</v>
      </c>
      <c r="E45" s="183" t="s">
        <v>6296</v>
      </c>
      <c r="F45" s="183" t="s">
        <v>6295</v>
      </c>
      <c r="G45" s="183" t="s">
        <v>6294</v>
      </c>
      <c r="H45" s="183" t="s">
        <v>6293</v>
      </c>
      <c r="I45" s="183" t="s">
        <v>6292</v>
      </c>
      <c r="J45" s="183" t="s">
        <v>6277</v>
      </c>
      <c r="K45" s="183" t="s">
        <v>6276</v>
      </c>
      <c r="L45" s="183" t="s">
        <v>5417</v>
      </c>
      <c r="M45" s="183" t="s">
        <v>5699</v>
      </c>
      <c r="N45" s="183" t="s">
        <v>6291</v>
      </c>
    </row>
    <row r="46" spans="1:14" ht="69.95" customHeight="1" x14ac:dyDescent="0.25">
      <c r="A46" s="189" t="s">
        <v>5428</v>
      </c>
      <c r="B46" s="188">
        <v>19</v>
      </c>
      <c r="C46" s="183" t="s">
        <v>5418</v>
      </c>
      <c r="D46" s="183" t="s">
        <v>6290</v>
      </c>
      <c r="E46" s="183" t="s">
        <v>6289</v>
      </c>
      <c r="F46" s="183" t="s">
        <v>6288</v>
      </c>
      <c r="G46" s="183" t="s">
        <v>6287</v>
      </c>
      <c r="H46" s="183" t="s">
        <v>6286</v>
      </c>
      <c r="I46" s="183" t="s">
        <v>6285</v>
      </c>
      <c r="J46" s="183" t="s">
        <v>6277</v>
      </c>
      <c r="K46" s="183" t="s">
        <v>6276</v>
      </c>
      <c r="L46" s="183" t="s">
        <v>5417</v>
      </c>
      <c r="M46" s="183" t="s">
        <v>5699</v>
      </c>
      <c r="N46" s="183" t="s">
        <v>6284</v>
      </c>
    </row>
    <row r="47" spans="1:14" ht="69.95" customHeight="1" x14ac:dyDescent="0.25">
      <c r="A47" s="189" t="s">
        <v>5419</v>
      </c>
      <c r="B47" s="188">
        <v>20</v>
      </c>
      <c r="C47" s="183" t="s">
        <v>5418</v>
      </c>
      <c r="D47" s="183" t="s">
        <v>6283</v>
      </c>
      <c r="E47" s="183" t="s">
        <v>6282</v>
      </c>
      <c r="F47" s="183" t="s">
        <v>6281</v>
      </c>
      <c r="G47" s="183" t="s">
        <v>6280</v>
      </c>
      <c r="H47" s="183" t="s">
        <v>6279</v>
      </c>
      <c r="I47" s="183" t="s">
        <v>6278</v>
      </c>
      <c r="J47" s="183" t="s">
        <v>6277</v>
      </c>
      <c r="K47" s="183" t="s">
        <v>6276</v>
      </c>
      <c r="L47" s="183" t="s">
        <v>5417</v>
      </c>
      <c r="M47" s="183" t="s">
        <v>5699</v>
      </c>
      <c r="N47" s="183" t="s">
        <v>6275</v>
      </c>
    </row>
    <row r="48" spans="1:14" ht="69.95" customHeight="1" x14ac:dyDescent="0.25">
      <c r="A48" s="189" t="s">
        <v>5405</v>
      </c>
      <c r="B48" s="188">
        <v>21</v>
      </c>
      <c r="C48" s="183" t="s">
        <v>5341</v>
      </c>
      <c r="D48" s="183" t="s">
        <v>6274</v>
      </c>
      <c r="E48" s="183" t="s">
        <v>6273</v>
      </c>
      <c r="F48" s="183" t="s">
        <v>6272</v>
      </c>
      <c r="G48" s="183" t="s">
        <v>6271</v>
      </c>
      <c r="H48" s="183" t="s">
        <v>6270</v>
      </c>
      <c r="I48" s="183" t="s">
        <v>6269</v>
      </c>
      <c r="J48" s="183" t="s">
        <v>6205</v>
      </c>
      <c r="K48" s="183" t="s">
        <v>6204</v>
      </c>
      <c r="L48" s="183" t="s">
        <v>5340</v>
      </c>
      <c r="M48" s="183" t="s">
        <v>5699</v>
      </c>
      <c r="N48" s="183" t="s">
        <v>6268</v>
      </c>
    </row>
    <row r="49" spans="1:14" ht="69.95" customHeight="1" x14ac:dyDescent="0.25">
      <c r="A49" s="189" t="s">
        <v>5398</v>
      </c>
      <c r="B49" s="188">
        <v>22</v>
      </c>
      <c r="C49" s="183" t="s">
        <v>5341</v>
      </c>
      <c r="D49" s="183" t="s">
        <v>6267</v>
      </c>
      <c r="E49" s="183" t="s">
        <v>6266</v>
      </c>
      <c r="F49" s="183" t="s">
        <v>6265</v>
      </c>
      <c r="G49" s="183" t="s">
        <v>6264</v>
      </c>
      <c r="H49" s="183" t="s">
        <v>6263</v>
      </c>
      <c r="I49" s="183" t="s">
        <v>6262</v>
      </c>
      <c r="J49" s="183" t="s">
        <v>6205</v>
      </c>
      <c r="K49" s="183" t="s">
        <v>6204</v>
      </c>
      <c r="L49" s="183" t="s">
        <v>5340</v>
      </c>
      <c r="M49" s="183" t="s">
        <v>5699</v>
      </c>
      <c r="N49" s="183" t="s">
        <v>6261</v>
      </c>
    </row>
    <row r="50" spans="1:14" ht="69.95" customHeight="1" x14ac:dyDescent="0.25">
      <c r="A50" s="189" t="s">
        <v>5395</v>
      </c>
      <c r="B50" s="188">
        <v>23</v>
      </c>
      <c r="C50" s="183" t="s">
        <v>5341</v>
      </c>
      <c r="D50" s="183" t="s">
        <v>6260</v>
      </c>
      <c r="E50" s="183" t="s">
        <v>6259</v>
      </c>
      <c r="F50" s="183" t="s">
        <v>6258</v>
      </c>
      <c r="G50" s="183" t="s">
        <v>6257</v>
      </c>
      <c r="H50" s="183" t="s">
        <v>6256</v>
      </c>
      <c r="I50" s="183" t="s">
        <v>6255</v>
      </c>
      <c r="J50" s="183" t="s">
        <v>6205</v>
      </c>
      <c r="K50" s="183" t="s">
        <v>6204</v>
      </c>
      <c r="L50" s="183" t="s">
        <v>5340</v>
      </c>
      <c r="M50" s="183" t="s">
        <v>5699</v>
      </c>
      <c r="N50" s="183" t="s">
        <v>6254</v>
      </c>
    </row>
    <row r="51" spans="1:14" ht="69.95" customHeight="1" x14ac:dyDescent="0.25">
      <c r="A51" s="189" t="s">
        <v>5390</v>
      </c>
      <c r="B51" s="188">
        <v>24</v>
      </c>
      <c r="C51" s="183" t="s">
        <v>5341</v>
      </c>
      <c r="D51" s="183" t="s">
        <v>6253</v>
      </c>
      <c r="E51" s="183" t="s">
        <v>6252</v>
      </c>
      <c r="F51" s="183" t="s">
        <v>6251</v>
      </c>
      <c r="G51" s="183" t="s">
        <v>6250</v>
      </c>
      <c r="H51" s="183" t="s">
        <v>6249</v>
      </c>
      <c r="I51" s="183" t="s">
        <v>6248</v>
      </c>
      <c r="J51" s="183" t="s">
        <v>6205</v>
      </c>
      <c r="K51" s="183" t="s">
        <v>6204</v>
      </c>
      <c r="L51" s="183" t="s">
        <v>5340</v>
      </c>
      <c r="M51" s="183" t="s">
        <v>5699</v>
      </c>
      <c r="N51" s="183" t="s">
        <v>6247</v>
      </c>
    </row>
    <row r="52" spans="1:14" ht="69.95" customHeight="1" x14ac:dyDescent="0.25">
      <c r="A52" s="189" t="s">
        <v>5383</v>
      </c>
      <c r="B52" s="188">
        <v>25</v>
      </c>
      <c r="C52" s="183" t="s">
        <v>5341</v>
      </c>
      <c r="D52" s="183" t="s">
        <v>6246</v>
      </c>
      <c r="E52" s="183" t="s">
        <v>6245</v>
      </c>
      <c r="F52" s="183" t="s">
        <v>6244</v>
      </c>
      <c r="G52" s="183" t="s">
        <v>6243</v>
      </c>
      <c r="H52" s="183" t="s">
        <v>6242</v>
      </c>
      <c r="I52" s="183" t="s">
        <v>6241</v>
      </c>
      <c r="J52" s="183" t="s">
        <v>6205</v>
      </c>
      <c r="K52" s="183" t="s">
        <v>6204</v>
      </c>
      <c r="L52" s="183" t="s">
        <v>5340</v>
      </c>
      <c r="M52" s="183" t="s">
        <v>5699</v>
      </c>
      <c r="N52" s="183" t="s">
        <v>6240</v>
      </c>
    </row>
    <row r="53" spans="1:14" ht="69.95" customHeight="1" x14ac:dyDescent="0.25">
      <c r="A53" s="189" t="s">
        <v>5375</v>
      </c>
      <c r="B53" s="188">
        <v>26</v>
      </c>
      <c r="C53" s="183" t="s">
        <v>5341</v>
      </c>
      <c r="D53" s="183" t="s">
        <v>6239</v>
      </c>
      <c r="E53" s="183" t="s">
        <v>6238</v>
      </c>
      <c r="F53" s="183" t="s">
        <v>6237</v>
      </c>
      <c r="G53" s="183" t="s">
        <v>6236</v>
      </c>
      <c r="H53" s="183" t="s">
        <v>6235</v>
      </c>
      <c r="I53" s="183" t="s">
        <v>6234</v>
      </c>
      <c r="J53" s="183" t="s">
        <v>6205</v>
      </c>
      <c r="K53" s="183" t="s">
        <v>6204</v>
      </c>
      <c r="L53" s="183" t="s">
        <v>5340</v>
      </c>
      <c r="M53" s="183" t="s">
        <v>5699</v>
      </c>
      <c r="N53" s="183" t="s">
        <v>6233</v>
      </c>
    </row>
    <row r="54" spans="1:14" ht="69.95" customHeight="1" x14ac:dyDescent="0.25">
      <c r="A54" s="189" t="s">
        <v>5362</v>
      </c>
      <c r="B54" s="188">
        <v>27</v>
      </c>
      <c r="C54" s="183" t="s">
        <v>5341</v>
      </c>
      <c r="D54" s="183" t="s">
        <v>6232</v>
      </c>
      <c r="E54" s="183" t="s">
        <v>6231</v>
      </c>
      <c r="F54" s="183" t="s">
        <v>6230</v>
      </c>
      <c r="G54" s="183" t="s">
        <v>6229</v>
      </c>
      <c r="H54" s="183" t="s">
        <v>6228</v>
      </c>
      <c r="I54" s="183" t="s">
        <v>6227</v>
      </c>
      <c r="J54" s="183" t="s">
        <v>6205</v>
      </c>
      <c r="K54" s="183" t="s">
        <v>6204</v>
      </c>
      <c r="L54" s="183" t="s">
        <v>5340</v>
      </c>
      <c r="M54" s="183" t="s">
        <v>5699</v>
      </c>
      <c r="N54" s="183" t="s">
        <v>6226</v>
      </c>
    </row>
    <row r="55" spans="1:14" ht="69.95" customHeight="1" x14ac:dyDescent="0.25">
      <c r="A55" s="189" t="s">
        <v>5357</v>
      </c>
      <c r="B55" s="188">
        <v>28</v>
      </c>
      <c r="C55" s="183" t="s">
        <v>5341</v>
      </c>
      <c r="D55" s="183" t="s">
        <v>6225</v>
      </c>
      <c r="E55" s="183" t="s">
        <v>6224</v>
      </c>
      <c r="F55" s="183" t="s">
        <v>6223</v>
      </c>
      <c r="G55" s="183" t="s">
        <v>6222</v>
      </c>
      <c r="H55" s="183" t="s">
        <v>6221</v>
      </c>
      <c r="I55" s="183" t="s">
        <v>6220</v>
      </c>
      <c r="J55" s="183" t="s">
        <v>6205</v>
      </c>
      <c r="K55" s="183" t="s">
        <v>6204</v>
      </c>
      <c r="L55" s="183" t="s">
        <v>5340</v>
      </c>
      <c r="M55" s="183" t="s">
        <v>5699</v>
      </c>
      <c r="N55" s="183" t="s">
        <v>6219</v>
      </c>
    </row>
    <row r="56" spans="1:14" ht="69.95" customHeight="1" x14ac:dyDescent="0.25">
      <c r="A56" s="189" t="s">
        <v>5355</v>
      </c>
      <c r="B56" s="188">
        <v>29</v>
      </c>
      <c r="C56" s="183" t="s">
        <v>5341</v>
      </c>
      <c r="D56" s="183" t="s">
        <v>6218</v>
      </c>
      <c r="E56" s="183" t="s">
        <v>6217</v>
      </c>
      <c r="F56" s="183" t="s">
        <v>6216</v>
      </c>
      <c r="G56" s="183" t="s">
        <v>6215</v>
      </c>
      <c r="H56" s="183" t="s">
        <v>6214</v>
      </c>
      <c r="I56" s="183" t="s">
        <v>6213</v>
      </c>
      <c r="J56" s="183" t="s">
        <v>6205</v>
      </c>
      <c r="K56" s="183" t="s">
        <v>6204</v>
      </c>
      <c r="L56" s="183" t="s">
        <v>5340</v>
      </c>
      <c r="M56" s="183" t="s">
        <v>5699</v>
      </c>
      <c r="N56" s="183" t="s">
        <v>6212</v>
      </c>
    </row>
    <row r="57" spans="1:14" ht="69.95" customHeight="1" x14ac:dyDescent="0.25">
      <c r="A57" s="189" t="s">
        <v>5342</v>
      </c>
      <c r="B57" s="188">
        <v>30</v>
      </c>
      <c r="C57" s="183" t="s">
        <v>5341</v>
      </c>
      <c r="D57" s="183" t="s">
        <v>6211</v>
      </c>
      <c r="E57" s="183" t="s">
        <v>6210</v>
      </c>
      <c r="F57" s="183" t="s">
        <v>6209</v>
      </c>
      <c r="G57" s="183" t="s">
        <v>6208</v>
      </c>
      <c r="H57" s="183" t="s">
        <v>6207</v>
      </c>
      <c r="I57" s="183" t="s">
        <v>6206</v>
      </c>
      <c r="J57" s="183" t="s">
        <v>6205</v>
      </c>
      <c r="K57" s="183" t="s">
        <v>6204</v>
      </c>
      <c r="L57" s="183" t="s">
        <v>5340</v>
      </c>
      <c r="M57" s="183" t="s">
        <v>5699</v>
      </c>
      <c r="N57" s="183" t="s">
        <v>6203</v>
      </c>
    </row>
    <row r="58" spans="1:14" ht="69.95" customHeight="1" x14ac:dyDescent="0.25">
      <c r="A58" s="189" t="s">
        <v>5333</v>
      </c>
      <c r="B58" s="188">
        <v>31</v>
      </c>
      <c r="C58" s="183" t="s">
        <v>5253</v>
      </c>
      <c r="D58" s="183" t="s">
        <v>6202</v>
      </c>
      <c r="E58" s="183" t="s">
        <v>6201</v>
      </c>
      <c r="F58" s="183" t="s">
        <v>6200</v>
      </c>
      <c r="G58" s="183" t="s">
        <v>6199</v>
      </c>
      <c r="H58" s="183" t="s">
        <v>6198</v>
      </c>
      <c r="I58" s="183" t="s">
        <v>6197</v>
      </c>
      <c r="J58" s="183" t="s">
        <v>6133</v>
      </c>
      <c r="K58" s="183" t="s">
        <v>6132</v>
      </c>
      <c r="L58" s="183" t="s">
        <v>5252</v>
      </c>
      <c r="M58" s="183" t="s">
        <v>5699</v>
      </c>
      <c r="N58" s="183" t="s">
        <v>6196</v>
      </c>
    </row>
    <row r="59" spans="1:14" ht="69.95" customHeight="1" x14ac:dyDescent="0.25">
      <c r="A59" s="189" t="s">
        <v>5315</v>
      </c>
      <c r="B59" s="188">
        <v>32</v>
      </c>
      <c r="C59" s="183" t="s">
        <v>5253</v>
      </c>
      <c r="D59" s="183" t="s">
        <v>6195</v>
      </c>
      <c r="E59" s="183" t="s">
        <v>6194</v>
      </c>
      <c r="F59" s="183" t="s">
        <v>6193</v>
      </c>
      <c r="G59" s="183" t="s">
        <v>6192</v>
      </c>
      <c r="H59" s="183" t="s">
        <v>6191</v>
      </c>
      <c r="I59" s="183" t="s">
        <v>6190</v>
      </c>
      <c r="J59" s="183" t="s">
        <v>6133</v>
      </c>
      <c r="K59" s="183" t="s">
        <v>6132</v>
      </c>
      <c r="L59" s="183" t="s">
        <v>5252</v>
      </c>
      <c r="M59" s="183" t="s">
        <v>5699</v>
      </c>
      <c r="N59" s="183" t="s">
        <v>6189</v>
      </c>
    </row>
    <row r="60" spans="1:14" ht="69.95" customHeight="1" x14ac:dyDescent="0.25">
      <c r="A60" s="189" t="s">
        <v>5308</v>
      </c>
      <c r="B60" s="188">
        <v>33</v>
      </c>
      <c r="C60" s="183" t="s">
        <v>5253</v>
      </c>
      <c r="D60" s="183" t="s">
        <v>6188</v>
      </c>
      <c r="E60" s="183" t="s">
        <v>6187</v>
      </c>
      <c r="F60" s="183" t="s">
        <v>6186</v>
      </c>
      <c r="G60" s="183" t="s">
        <v>6185</v>
      </c>
      <c r="H60" s="183" t="s">
        <v>6184</v>
      </c>
      <c r="I60" s="183" t="s">
        <v>6183</v>
      </c>
      <c r="J60" s="183" t="s">
        <v>6133</v>
      </c>
      <c r="K60" s="183" t="s">
        <v>6132</v>
      </c>
      <c r="L60" s="183" t="s">
        <v>5252</v>
      </c>
      <c r="M60" s="183" t="s">
        <v>5699</v>
      </c>
      <c r="N60" s="183" t="s">
        <v>6182</v>
      </c>
    </row>
    <row r="61" spans="1:14" ht="69.95" customHeight="1" x14ac:dyDescent="0.25">
      <c r="A61" s="189" t="s">
        <v>5295</v>
      </c>
      <c r="B61" s="188">
        <v>34</v>
      </c>
      <c r="C61" s="183" t="s">
        <v>5253</v>
      </c>
      <c r="D61" s="183" t="s">
        <v>6181</v>
      </c>
      <c r="E61" s="183" t="s">
        <v>6180</v>
      </c>
      <c r="F61" s="183" t="s">
        <v>6179</v>
      </c>
      <c r="G61" s="183" t="s">
        <v>6178</v>
      </c>
      <c r="H61" s="183" t="s">
        <v>6177</v>
      </c>
      <c r="I61" s="183" t="s">
        <v>6176</v>
      </c>
      <c r="J61" s="183" t="s">
        <v>6133</v>
      </c>
      <c r="K61" s="183" t="s">
        <v>6132</v>
      </c>
      <c r="L61" s="183" t="s">
        <v>5252</v>
      </c>
      <c r="M61" s="183" t="s">
        <v>5699</v>
      </c>
      <c r="N61" s="183" t="s">
        <v>6175</v>
      </c>
    </row>
    <row r="62" spans="1:14" ht="69.95" customHeight="1" x14ac:dyDescent="0.25">
      <c r="A62" s="189" t="s">
        <v>5285</v>
      </c>
      <c r="B62" s="188">
        <v>35</v>
      </c>
      <c r="C62" s="183" t="s">
        <v>5253</v>
      </c>
      <c r="D62" s="183" t="s">
        <v>6174</v>
      </c>
      <c r="E62" s="183" t="s">
        <v>6173</v>
      </c>
      <c r="F62" s="183" t="s">
        <v>6172</v>
      </c>
      <c r="G62" s="183" t="s">
        <v>6171</v>
      </c>
      <c r="H62" s="183" t="s">
        <v>6170</v>
      </c>
      <c r="I62" s="183" t="s">
        <v>6169</v>
      </c>
      <c r="J62" s="183" t="s">
        <v>6133</v>
      </c>
      <c r="K62" s="183" t="s">
        <v>6132</v>
      </c>
      <c r="L62" s="183" t="s">
        <v>5252</v>
      </c>
      <c r="M62" s="183" t="s">
        <v>5699</v>
      </c>
      <c r="N62" s="183" t="s">
        <v>6168</v>
      </c>
    </row>
    <row r="63" spans="1:14" ht="69.95" customHeight="1" x14ac:dyDescent="0.25">
      <c r="A63" s="189" t="s">
        <v>5284</v>
      </c>
      <c r="B63" s="188">
        <v>36</v>
      </c>
      <c r="C63" s="183" t="s">
        <v>5253</v>
      </c>
      <c r="D63" s="183" t="s">
        <v>6167</v>
      </c>
      <c r="E63" s="183" t="s">
        <v>6166</v>
      </c>
      <c r="F63" s="183" t="s">
        <v>6165</v>
      </c>
      <c r="G63" s="183" t="s">
        <v>6164</v>
      </c>
      <c r="H63" s="183" t="s">
        <v>6163</v>
      </c>
      <c r="I63" s="183" t="s">
        <v>6162</v>
      </c>
      <c r="J63" s="183" t="s">
        <v>6133</v>
      </c>
      <c r="K63" s="183" t="s">
        <v>6132</v>
      </c>
      <c r="L63" s="183" t="s">
        <v>5252</v>
      </c>
      <c r="M63" s="183" t="s">
        <v>5699</v>
      </c>
      <c r="N63" s="183" t="s">
        <v>6161</v>
      </c>
    </row>
    <row r="64" spans="1:14" ht="69.95" customHeight="1" x14ac:dyDescent="0.25">
      <c r="A64" s="189" t="s">
        <v>5268</v>
      </c>
      <c r="B64" s="188">
        <v>37</v>
      </c>
      <c r="C64" s="183" t="s">
        <v>5253</v>
      </c>
      <c r="D64" s="183" t="s">
        <v>6160</v>
      </c>
      <c r="E64" s="183" t="s">
        <v>6159</v>
      </c>
      <c r="F64" s="183" t="s">
        <v>6158</v>
      </c>
      <c r="G64" s="183" t="s">
        <v>6157</v>
      </c>
      <c r="H64" s="183" t="s">
        <v>6156</v>
      </c>
      <c r="I64" s="183" t="s">
        <v>6155</v>
      </c>
      <c r="J64" s="183" t="s">
        <v>6133</v>
      </c>
      <c r="K64" s="183" t="s">
        <v>6132</v>
      </c>
      <c r="L64" s="183" t="s">
        <v>5252</v>
      </c>
      <c r="M64" s="183" t="s">
        <v>5699</v>
      </c>
      <c r="N64" s="183" t="s">
        <v>6154</v>
      </c>
    </row>
    <row r="65" spans="1:14" ht="69.95" customHeight="1" x14ac:dyDescent="0.25">
      <c r="A65" s="189" t="s">
        <v>5261</v>
      </c>
      <c r="B65" s="188">
        <v>38</v>
      </c>
      <c r="C65" s="183" t="s">
        <v>5253</v>
      </c>
      <c r="D65" s="183" t="s">
        <v>6153</v>
      </c>
      <c r="E65" s="183" t="s">
        <v>6152</v>
      </c>
      <c r="F65" s="183" t="s">
        <v>6151</v>
      </c>
      <c r="G65" s="183" t="s">
        <v>6150</v>
      </c>
      <c r="H65" s="183" t="s">
        <v>6149</v>
      </c>
      <c r="I65" s="183" t="s">
        <v>6148</v>
      </c>
      <c r="J65" s="183" t="s">
        <v>6133</v>
      </c>
      <c r="K65" s="183" t="s">
        <v>6132</v>
      </c>
      <c r="L65" s="183" t="s">
        <v>5252</v>
      </c>
      <c r="M65" s="183" t="s">
        <v>5699</v>
      </c>
      <c r="N65" s="183" t="s">
        <v>6147</v>
      </c>
    </row>
    <row r="66" spans="1:14" ht="69.95" customHeight="1" x14ac:dyDescent="0.25">
      <c r="A66" s="189" t="s">
        <v>5255</v>
      </c>
      <c r="B66" s="188">
        <v>39</v>
      </c>
      <c r="C66" s="183" t="s">
        <v>5253</v>
      </c>
      <c r="D66" s="183" t="s">
        <v>6146</v>
      </c>
      <c r="E66" s="183" t="s">
        <v>6145</v>
      </c>
      <c r="F66" s="183" t="s">
        <v>6144</v>
      </c>
      <c r="G66" s="183" t="s">
        <v>6143</v>
      </c>
      <c r="H66" s="183" t="s">
        <v>6142</v>
      </c>
      <c r="I66" s="183" t="s">
        <v>6141</v>
      </c>
      <c r="J66" s="183" t="s">
        <v>6133</v>
      </c>
      <c r="K66" s="183" t="s">
        <v>6132</v>
      </c>
      <c r="L66" s="183" t="s">
        <v>5252</v>
      </c>
      <c r="M66" s="183" t="s">
        <v>5699</v>
      </c>
      <c r="N66" s="183" t="s">
        <v>6140</v>
      </c>
    </row>
    <row r="67" spans="1:14" ht="69.95" customHeight="1" x14ac:dyDescent="0.25">
      <c r="A67" s="189" t="s">
        <v>5254</v>
      </c>
      <c r="B67" s="188">
        <v>40</v>
      </c>
      <c r="C67" s="183" t="s">
        <v>5253</v>
      </c>
      <c r="D67" s="183" t="s">
        <v>6139</v>
      </c>
      <c r="E67" s="183" t="s">
        <v>6138</v>
      </c>
      <c r="F67" s="183" t="s">
        <v>6137</v>
      </c>
      <c r="G67" s="183" t="s">
        <v>6136</v>
      </c>
      <c r="H67" s="183" t="s">
        <v>6135</v>
      </c>
      <c r="I67" s="183" t="s">
        <v>6134</v>
      </c>
      <c r="J67" s="183" t="s">
        <v>6133</v>
      </c>
      <c r="K67" s="183" t="s">
        <v>6132</v>
      </c>
      <c r="L67" s="183" t="s">
        <v>5252</v>
      </c>
      <c r="M67" s="183" t="s">
        <v>5699</v>
      </c>
      <c r="N67" s="183" t="s">
        <v>6131</v>
      </c>
    </row>
    <row r="68" spans="1:14" ht="69.95" customHeight="1" x14ac:dyDescent="0.25">
      <c r="A68" s="189" t="s">
        <v>5242</v>
      </c>
      <c r="B68" s="188">
        <v>41</v>
      </c>
      <c r="C68" s="183" t="s">
        <v>5168</v>
      </c>
      <c r="D68" s="183" t="s">
        <v>6130</v>
      </c>
      <c r="E68" s="183" t="s">
        <v>6129</v>
      </c>
      <c r="F68" s="183" t="s">
        <v>6128</v>
      </c>
      <c r="G68" s="183" t="s">
        <v>6127</v>
      </c>
      <c r="H68" s="183" t="s">
        <v>6126</v>
      </c>
      <c r="I68" s="183" t="s">
        <v>6125</v>
      </c>
      <c r="J68" s="183" t="s">
        <v>6061</v>
      </c>
      <c r="K68" s="183" t="s">
        <v>6060</v>
      </c>
      <c r="L68" s="183" t="s">
        <v>4210</v>
      </c>
      <c r="M68" s="183" t="s">
        <v>5699</v>
      </c>
      <c r="N68" s="183" t="s">
        <v>6124</v>
      </c>
    </row>
    <row r="69" spans="1:14" ht="69.95" customHeight="1" x14ac:dyDescent="0.25">
      <c r="A69" s="189" t="s">
        <v>5233</v>
      </c>
      <c r="B69" s="188">
        <v>42</v>
      </c>
      <c r="C69" s="183" t="s">
        <v>5168</v>
      </c>
      <c r="D69" s="183" t="s">
        <v>6123</v>
      </c>
      <c r="E69" s="183" t="s">
        <v>6122</v>
      </c>
      <c r="F69" s="183" t="s">
        <v>6121</v>
      </c>
      <c r="G69" s="183" t="s">
        <v>6120</v>
      </c>
      <c r="H69" s="183" t="s">
        <v>6119</v>
      </c>
      <c r="I69" s="183" t="s">
        <v>6118</v>
      </c>
      <c r="J69" s="183" t="s">
        <v>6061</v>
      </c>
      <c r="K69" s="183" t="s">
        <v>6060</v>
      </c>
      <c r="L69" s="183" t="s">
        <v>4210</v>
      </c>
      <c r="M69" s="183" t="s">
        <v>5699</v>
      </c>
      <c r="N69" s="183" t="s">
        <v>6117</v>
      </c>
    </row>
    <row r="70" spans="1:14" ht="69.95" customHeight="1" x14ac:dyDescent="0.25">
      <c r="A70" s="189" t="s">
        <v>5222</v>
      </c>
      <c r="B70" s="188">
        <v>43</v>
      </c>
      <c r="C70" s="183" t="s">
        <v>5168</v>
      </c>
      <c r="D70" s="183" t="s">
        <v>6116</v>
      </c>
      <c r="E70" s="183" t="s">
        <v>6115</v>
      </c>
      <c r="F70" s="183" t="s">
        <v>6114</v>
      </c>
      <c r="G70" s="183" t="s">
        <v>6113</v>
      </c>
      <c r="H70" s="183" t="s">
        <v>6112</v>
      </c>
      <c r="I70" s="183" t="s">
        <v>6111</v>
      </c>
      <c r="J70" s="183" t="s">
        <v>6061</v>
      </c>
      <c r="K70" s="183" t="s">
        <v>6060</v>
      </c>
      <c r="L70" s="183" t="s">
        <v>4210</v>
      </c>
      <c r="M70" s="183" t="s">
        <v>5699</v>
      </c>
      <c r="N70" s="183" t="s">
        <v>6110</v>
      </c>
    </row>
    <row r="71" spans="1:14" ht="69.95" customHeight="1" x14ac:dyDescent="0.25">
      <c r="A71" s="189" t="s">
        <v>5206</v>
      </c>
      <c r="B71" s="188">
        <v>44</v>
      </c>
      <c r="C71" s="183" t="s">
        <v>5168</v>
      </c>
      <c r="D71" s="183" t="s">
        <v>6109</v>
      </c>
      <c r="E71" s="183" t="s">
        <v>6108</v>
      </c>
      <c r="F71" s="183" t="s">
        <v>6107</v>
      </c>
      <c r="G71" s="183" t="s">
        <v>6106</v>
      </c>
      <c r="H71" s="183" t="s">
        <v>6105</v>
      </c>
      <c r="I71" s="183" t="s">
        <v>6104</v>
      </c>
      <c r="J71" s="183" t="s">
        <v>6061</v>
      </c>
      <c r="K71" s="183" t="s">
        <v>6060</v>
      </c>
      <c r="L71" s="183" t="s">
        <v>4210</v>
      </c>
      <c r="M71" s="183" t="s">
        <v>5699</v>
      </c>
      <c r="N71" s="183" t="s">
        <v>6103</v>
      </c>
    </row>
    <row r="72" spans="1:14" ht="69.95" customHeight="1" x14ac:dyDescent="0.25">
      <c r="A72" s="189" t="s">
        <v>5196</v>
      </c>
      <c r="B72" s="188">
        <v>45</v>
      </c>
      <c r="C72" s="183" t="s">
        <v>5168</v>
      </c>
      <c r="D72" s="183" t="s">
        <v>6102</v>
      </c>
      <c r="E72" s="183" t="s">
        <v>6101</v>
      </c>
      <c r="F72" s="183" t="s">
        <v>6100</v>
      </c>
      <c r="G72" s="183" t="s">
        <v>6099</v>
      </c>
      <c r="H72" s="183" t="s">
        <v>6098</v>
      </c>
      <c r="I72" s="183" t="s">
        <v>6097</v>
      </c>
      <c r="J72" s="183" t="s">
        <v>6061</v>
      </c>
      <c r="K72" s="183" t="s">
        <v>6060</v>
      </c>
      <c r="L72" s="183" t="s">
        <v>4210</v>
      </c>
      <c r="M72" s="183" t="s">
        <v>5699</v>
      </c>
      <c r="N72" s="183" t="s">
        <v>6096</v>
      </c>
    </row>
    <row r="73" spans="1:14" ht="69.95" customHeight="1" x14ac:dyDescent="0.25">
      <c r="A73" s="189" t="s">
        <v>5190</v>
      </c>
      <c r="B73" s="188">
        <v>46</v>
      </c>
      <c r="C73" s="183" t="s">
        <v>5168</v>
      </c>
      <c r="D73" s="183" t="s">
        <v>6095</v>
      </c>
      <c r="E73" s="183" t="s">
        <v>6094</v>
      </c>
      <c r="F73" s="183" t="s">
        <v>6093</v>
      </c>
      <c r="G73" s="183" t="s">
        <v>6092</v>
      </c>
      <c r="H73" s="183" t="s">
        <v>6091</v>
      </c>
      <c r="I73" s="183" t="s">
        <v>6090</v>
      </c>
      <c r="J73" s="183" t="s">
        <v>6061</v>
      </c>
      <c r="K73" s="183" t="s">
        <v>6060</v>
      </c>
      <c r="L73" s="183" t="s">
        <v>4210</v>
      </c>
      <c r="M73" s="183" t="s">
        <v>5699</v>
      </c>
      <c r="N73" s="183" t="s">
        <v>6089</v>
      </c>
    </row>
    <row r="74" spans="1:14" ht="69.95" customHeight="1" x14ac:dyDescent="0.25">
      <c r="A74" s="189" t="s">
        <v>5184</v>
      </c>
      <c r="B74" s="188">
        <v>47</v>
      </c>
      <c r="C74" s="183" t="s">
        <v>5168</v>
      </c>
      <c r="D74" s="183" t="s">
        <v>6088</v>
      </c>
      <c r="E74" s="183" t="s">
        <v>6087</v>
      </c>
      <c r="F74" s="183" t="s">
        <v>6086</v>
      </c>
      <c r="G74" s="183" t="s">
        <v>6085</v>
      </c>
      <c r="H74" s="183" t="s">
        <v>6084</v>
      </c>
      <c r="I74" s="183" t="s">
        <v>6083</v>
      </c>
      <c r="J74" s="183" t="s">
        <v>6061</v>
      </c>
      <c r="K74" s="183" t="s">
        <v>6060</v>
      </c>
      <c r="L74" s="183" t="s">
        <v>4210</v>
      </c>
      <c r="M74" s="183" t="s">
        <v>5699</v>
      </c>
      <c r="N74" s="183" t="s">
        <v>6082</v>
      </c>
    </row>
    <row r="75" spans="1:14" ht="69.95" customHeight="1" x14ac:dyDescent="0.25">
      <c r="A75" s="189" t="s">
        <v>5180</v>
      </c>
      <c r="B75" s="188">
        <v>48</v>
      </c>
      <c r="C75" s="183" t="s">
        <v>5168</v>
      </c>
      <c r="D75" s="183" t="s">
        <v>6081</v>
      </c>
      <c r="E75" s="183" t="s">
        <v>6080</v>
      </c>
      <c r="F75" s="183" t="s">
        <v>6079</v>
      </c>
      <c r="G75" s="183" t="s">
        <v>6078</v>
      </c>
      <c r="H75" s="183" t="s">
        <v>6077</v>
      </c>
      <c r="I75" s="183" t="s">
        <v>6076</v>
      </c>
      <c r="J75" s="183" t="s">
        <v>6061</v>
      </c>
      <c r="K75" s="183" t="s">
        <v>6060</v>
      </c>
      <c r="L75" s="183" t="s">
        <v>4210</v>
      </c>
      <c r="M75" s="183" t="s">
        <v>5699</v>
      </c>
      <c r="N75" s="183" t="s">
        <v>6075</v>
      </c>
    </row>
    <row r="76" spans="1:14" ht="69.95" customHeight="1" x14ac:dyDescent="0.25">
      <c r="A76" s="189" t="s">
        <v>5176</v>
      </c>
      <c r="B76" s="188">
        <v>49</v>
      </c>
      <c r="C76" s="183" t="s">
        <v>5168</v>
      </c>
      <c r="D76" s="183" t="s">
        <v>6074</v>
      </c>
      <c r="E76" s="183" t="s">
        <v>6073</v>
      </c>
      <c r="F76" s="183" t="s">
        <v>6072</v>
      </c>
      <c r="G76" s="183" t="s">
        <v>6071</v>
      </c>
      <c r="H76" s="183" t="s">
        <v>6070</v>
      </c>
      <c r="I76" s="183" t="s">
        <v>6069</v>
      </c>
      <c r="J76" s="183" t="s">
        <v>6061</v>
      </c>
      <c r="K76" s="183" t="s">
        <v>6060</v>
      </c>
      <c r="L76" s="183" t="s">
        <v>4210</v>
      </c>
      <c r="M76" s="183" t="s">
        <v>5699</v>
      </c>
      <c r="N76" s="183" t="s">
        <v>6068</v>
      </c>
    </row>
    <row r="77" spans="1:14" ht="69.95" customHeight="1" x14ac:dyDescent="0.25">
      <c r="A77" s="189" t="s">
        <v>5169</v>
      </c>
      <c r="B77" s="188">
        <v>50</v>
      </c>
      <c r="C77" s="183" t="s">
        <v>5168</v>
      </c>
      <c r="D77" s="183" t="s">
        <v>6067</v>
      </c>
      <c r="E77" s="183" t="s">
        <v>6066</v>
      </c>
      <c r="F77" s="183" t="s">
        <v>6065</v>
      </c>
      <c r="G77" s="183" t="s">
        <v>6064</v>
      </c>
      <c r="H77" s="183" t="s">
        <v>6063</v>
      </c>
      <c r="I77" s="183" t="s">
        <v>6062</v>
      </c>
      <c r="J77" s="183" t="s">
        <v>6061</v>
      </c>
      <c r="K77" s="183" t="s">
        <v>6060</v>
      </c>
      <c r="L77" s="183" t="s">
        <v>4210</v>
      </c>
      <c r="M77" s="183" t="s">
        <v>5699</v>
      </c>
      <c r="N77" s="183" t="s">
        <v>6059</v>
      </c>
    </row>
    <row r="78" spans="1:14" ht="69.95" customHeight="1" x14ac:dyDescent="0.25">
      <c r="A78" s="189" t="s">
        <v>5158</v>
      </c>
      <c r="B78" s="188">
        <v>51</v>
      </c>
      <c r="C78" s="183" t="s">
        <v>5085</v>
      </c>
      <c r="D78" s="183" t="s">
        <v>6058</v>
      </c>
      <c r="E78" s="183" t="s">
        <v>6057</v>
      </c>
      <c r="F78" s="183" t="s">
        <v>6056</v>
      </c>
      <c r="G78" s="183" t="s">
        <v>6055</v>
      </c>
      <c r="H78" s="183" t="s">
        <v>6054</v>
      </c>
      <c r="I78" s="183" t="s">
        <v>6053</v>
      </c>
      <c r="J78" s="183" t="s">
        <v>5989</v>
      </c>
      <c r="K78" s="183" t="s">
        <v>5988</v>
      </c>
      <c r="L78" s="183" t="s">
        <v>4219</v>
      </c>
      <c r="M78" s="183" t="s">
        <v>5699</v>
      </c>
      <c r="N78" s="183" t="s">
        <v>6052</v>
      </c>
    </row>
    <row r="79" spans="1:14" ht="69.95" customHeight="1" x14ac:dyDescent="0.25">
      <c r="A79" s="189" t="s">
        <v>5149</v>
      </c>
      <c r="B79" s="188">
        <v>52</v>
      </c>
      <c r="C79" s="183" t="s">
        <v>5085</v>
      </c>
      <c r="D79" s="183" t="s">
        <v>6051</v>
      </c>
      <c r="E79" s="183" t="s">
        <v>6050</v>
      </c>
      <c r="F79" s="183" t="s">
        <v>6049</v>
      </c>
      <c r="G79" s="183" t="s">
        <v>6048</v>
      </c>
      <c r="H79" s="183" t="s">
        <v>6047</v>
      </c>
      <c r="I79" s="183" t="s">
        <v>6046</v>
      </c>
      <c r="J79" s="183" t="s">
        <v>5989</v>
      </c>
      <c r="K79" s="183" t="s">
        <v>5988</v>
      </c>
      <c r="L79" s="183" t="s">
        <v>4219</v>
      </c>
      <c r="M79" s="183" t="s">
        <v>5699</v>
      </c>
      <c r="N79" s="183" t="s">
        <v>6045</v>
      </c>
    </row>
    <row r="80" spans="1:14" ht="69.95" customHeight="1" x14ac:dyDescent="0.25">
      <c r="A80" s="189" t="s">
        <v>5140</v>
      </c>
      <c r="B80" s="188">
        <v>53</v>
      </c>
      <c r="C80" s="183" t="s">
        <v>5085</v>
      </c>
      <c r="D80" s="183" t="s">
        <v>6044</v>
      </c>
      <c r="E80" s="183" t="s">
        <v>6043</v>
      </c>
      <c r="F80" s="183" t="s">
        <v>6042</v>
      </c>
      <c r="G80" s="183" t="s">
        <v>6041</v>
      </c>
      <c r="H80" s="183" t="s">
        <v>6040</v>
      </c>
      <c r="I80" s="183" t="s">
        <v>6039</v>
      </c>
      <c r="J80" s="183" t="s">
        <v>5989</v>
      </c>
      <c r="K80" s="183" t="s">
        <v>5988</v>
      </c>
      <c r="L80" s="183" t="s">
        <v>4219</v>
      </c>
      <c r="M80" s="183" t="s">
        <v>5699</v>
      </c>
      <c r="N80" s="183" t="s">
        <v>6038</v>
      </c>
    </row>
    <row r="81" spans="1:14" ht="69.95" customHeight="1" x14ac:dyDescent="0.25">
      <c r="A81" s="189" t="s">
        <v>5128</v>
      </c>
      <c r="B81" s="188">
        <v>54</v>
      </c>
      <c r="C81" s="183" t="s">
        <v>5085</v>
      </c>
      <c r="D81" s="183" t="s">
        <v>6037</v>
      </c>
      <c r="E81" s="183" t="s">
        <v>6036</v>
      </c>
      <c r="F81" s="183" t="s">
        <v>6035</v>
      </c>
      <c r="G81" s="183" t="s">
        <v>6034</v>
      </c>
      <c r="H81" s="183" t="s">
        <v>6033</v>
      </c>
      <c r="I81" s="183" t="s">
        <v>6032</v>
      </c>
      <c r="J81" s="183" t="s">
        <v>5989</v>
      </c>
      <c r="K81" s="183" t="s">
        <v>5988</v>
      </c>
      <c r="L81" s="183" t="s">
        <v>4219</v>
      </c>
      <c r="M81" s="183" t="s">
        <v>5699</v>
      </c>
      <c r="N81" s="183" t="s">
        <v>6031</v>
      </c>
    </row>
    <row r="82" spans="1:14" ht="69.95" customHeight="1" x14ac:dyDescent="0.25">
      <c r="A82" s="189" t="s">
        <v>5117</v>
      </c>
      <c r="B82" s="188">
        <v>55</v>
      </c>
      <c r="C82" s="183" t="s">
        <v>5085</v>
      </c>
      <c r="D82" s="183" t="s">
        <v>6030</v>
      </c>
      <c r="E82" s="183" t="s">
        <v>6029</v>
      </c>
      <c r="F82" s="183" t="s">
        <v>6028</v>
      </c>
      <c r="G82" s="183" t="s">
        <v>6027</v>
      </c>
      <c r="H82" s="183" t="s">
        <v>6026</v>
      </c>
      <c r="I82" s="183" t="s">
        <v>6025</v>
      </c>
      <c r="J82" s="183" t="s">
        <v>5989</v>
      </c>
      <c r="K82" s="183" t="s">
        <v>5988</v>
      </c>
      <c r="L82" s="183" t="s">
        <v>4219</v>
      </c>
      <c r="M82" s="183" t="s">
        <v>5699</v>
      </c>
      <c r="N82" s="183" t="s">
        <v>6024</v>
      </c>
    </row>
    <row r="83" spans="1:14" ht="69.95" customHeight="1" x14ac:dyDescent="0.25">
      <c r="A83" s="189" t="s">
        <v>5104</v>
      </c>
      <c r="B83" s="188">
        <v>56</v>
      </c>
      <c r="C83" s="183" t="s">
        <v>5085</v>
      </c>
      <c r="D83" s="183" t="s">
        <v>6023</v>
      </c>
      <c r="E83" s="183" t="s">
        <v>6022</v>
      </c>
      <c r="F83" s="183" t="s">
        <v>6021</v>
      </c>
      <c r="G83" s="183" t="s">
        <v>6020</v>
      </c>
      <c r="H83" s="183" t="s">
        <v>6019</v>
      </c>
      <c r="I83" s="183" t="s">
        <v>6018</v>
      </c>
      <c r="J83" s="183" t="s">
        <v>5989</v>
      </c>
      <c r="K83" s="183" t="s">
        <v>5988</v>
      </c>
      <c r="L83" s="183" t="s">
        <v>4219</v>
      </c>
      <c r="M83" s="183" t="s">
        <v>5699</v>
      </c>
      <c r="N83" s="183" t="s">
        <v>6017</v>
      </c>
    </row>
    <row r="84" spans="1:14" ht="69.95" customHeight="1" x14ac:dyDescent="0.25">
      <c r="A84" s="189" t="s">
        <v>5100</v>
      </c>
      <c r="B84" s="188">
        <v>57</v>
      </c>
      <c r="C84" s="183" t="s">
        <v>5085</v>
      </c>
      <c r="D84" s="183" t="s">
        <v>6016</v>
      </c>
      <c r="E84" s="183" t="s">
        <v>6015</v>
      </c>
      <c r="F84" s="183" t="s">
        <v>6014</v>
      </c>
      <c r="G84" s="183" t="s">
        <v>6013</v>
      </c>
      <c r="H84" s="183" t="s">
        <v>6012</v>
      </c>
      <c r="I84" s="183" t="s">
        <v>6011</v>
      </c>
      <c r="J84" s="183" t="s">
        <v>5989</v>
      </c>
      <c r="K84" s="183" t="s">
        <v>5988</v>
      </c>
      <c r="L84" s="183" t="s">
        <v>4219</v>
      </c>
      <c r="M84" s="183" t="s">
        <v>5699</v>
      </c>
      <c r="N84" s="183" t="s">
        <v>6010</v>
      </c>
    </row>
    <row r="85" spans="1:14" ht="69.95" customHeight="1" x14ac:dyDescent="0.25">
      <c r="A85" s="189" t="s">
        <v>5098</v>
      </c>
      <c r="B85" s="188">
        <v>58</v>
      </c>
      <c r="C85" s="183" t="s">
        <v>5085</v>
      </c>
      <c r="D85" s="183" t="s">
        <v>6009</v>
      </c>
      <c r="E85" s="183" t="s">
        <v>6008</v>
      </c>
      <c r="F85" s="183" t="s">
        <v>6007</v>
      </c>
      <c r="G85" s="183" t="s">
        <v>6006</v>
      </c>
      <c r="H85" s="183" t="s">
        <v>6005</v>
      </c>
      <c r="I85" s="183" t="s">
        <v>6004</v>
      </c>
      <c r="J85" s="183" t="s">
        <v>5989</v>
      </c>
      <c r="K85" s="183" t="s">
        <v>5988</v>
      </c>
      <c r="L85" s="183" t="s">
        <v>4219</v>
      </c>
      <c r="M85" s="183" t="s">
        <v>5699</v>
      </c>
      <c r="N85" s="183" t="s">
        <v>6003</v>
      </c>
    </row>
    <row r="86" spans="1:14" ht="69.95" customHeight="1" x14ac:dyDescent="0.25">
      <c r="A86" s="189" t="s">
        <v>5091</v>
      </c>
      <c r="B86" s="188">
        <v>59</v>
      </c>
      <c r="C86" s="183" t="s">
        <v>5085</v>
      </c>
      <c r="D86" s="183" t="s">
        <v>6002</v>
      </c>
      <c r="E86" s="183" t="s">
        <v>6001</v>
      </c>
      <c r="F86" s="183" t="s">
        <v>6000</v>
      </c>
      <c r="G86" s="183" t="s">
        <v>5999</v>
      </c>
      <c r="H86" s="183" t="s">
        <v>5998</v>
      </c>
      <c r="I86" s="183" t="s">
        <v>5997</v>
      </c>
      <c r="J86" s="183" t="s">
        <v>5989</v>
      </c>
      <c r="K86" s="183" t="s">
        <v>5988</v>
      </c>
      <c r="L86" s="183" t="s">
        <v>4219</v>
      </c>
      <c r="M86" s="183" t="s">
        <v>5699</v>
      </c>
      <c r="N86" s="183" t="s">
        <v>5996</v>
      </c>
    </row>
    <row r="87" spans="1:14" ht="69.95" customHeight="1" x14ac:dyDescent="0.25">
      <c r="A87" s="189" t="s">
        <v>5086</v>
      </c>
      <c r="B87" s="188">
        <v>60</v>
      </c>
      <c r="C87" s="183" t="s">
        <v>5085</v>
      </c>
      <c r="D87" s="183" t="s">
        <v>5995</v>
      </c>
      <c r="E87" s="183" t="s">
        <v>5994</v>
      </c>
      <c r="F87" s="183" t="s">
        <v>5993</v>
      </c>
      <c r="G87" s="183" t="s">
        <v>5992</v>
      </c>
      <c r="H87" s="183" t="s">
        <v>5991</v>
      </c>
      <c r="I87" s="183" t="s">
        <v>5990</v>
      </c>
      <c r="J87" s="183" t="s">
        <v>5989</v>
      </c>
      <c r="K87" s="183" t="s">
        <v>5988</v>
      </c>
      <c r="L87" s="183" t="s">
        <v>4219</v>
      </c>
      <c r="M87" s="183" t="s">
        <v>5699</v>
      </c>
      <c r="N87" s="183" t="s">
        <v>5987</v>
      </c>
    </row>
    <row r="88" spans="1:14" ht="69.95" customHeight="1" x14ac:dyDescent="0.25">
      <c r="A88" s="189" t="s">
        <v>5072</v>
      </c>
      <c r="B88" s="188">
        <v>61</v>
      </c>
      <c r="C88" s="183" t="s">
        <v>4953</v>
      </c>
      <c r="D88" s="183" t="s">
        <v>5986</v>
      </c>
      <c r="E88" s="183" t="s">
        <v>5985</v>
      </c>
      <c r="F88" s="183" t="s">
        <v>5984</v>
      </c>
      <c r="G88" s="183" t="s">
        <v>5983</v>
      </c>
      <c r="H88" s="183" t="s">
        <v>5982</v>
      </c>
      <c r="I88" s="183" t="s">
        <v>5981</v>
      </c>
      <c r="J88" s="183" t="s">
        <v>5917</v>
      </c>
      <c r="K88" s="183" t="s">
        <v>5916</v>
      </c>
      <c r="L88" s="183" t="s">
        <v>4222</v>
      </c>
      <c r="M88" s="183" t="s">
        <v>5699</v>
      </c>
      <c r="N88" s="183" t="s">
        <v>5980</v>
      </c>
    </row>
    <row r="89" spans="1:14" ht="69.95" customHeight="1" x14ac:dyDescent="0.25">
      <c r="A89" s="189" t="s">
        <v>5062</v>
      </c>
      <c r="B89" s="188">
        <v>62</v>
      </c>
      <c r="C89" s="183" t="s">
        <v>4953</v>
      </c>
      <c r="D89" s="183" t="s">
        <v>5979</v>
      </c>
      <c r="E89" s="183" t="s">
        <v>5978</v>
      </c>
      <c r="F89" s="183" t="s">
        <v>5977</v>
      </c>
      <c r="G89" s="183" t="s">
        <v>5976</v>
      </c>
      <c r="H89" s="183" t="s">
        <v>5975</v>
      </c>
      <c r="I89" s="183" t="s">
        <v>5974</v>
      </c>
      <c r="J89" s="183" t="s">
        <v>5917</v>
      </c>
      <c r="K89" s="183" t="s">
        <v>5916</v>
      </c>
      <c r="L89" s="183" t="s">
        <v>4222</v>
      </c>
      <c r="M89" s="183" t="s">
        <v>5699</v>
      </c>
      <c r="N89" s="183" t="s">
        <v>5973</v>
      </c>
    </row>
    <row r="90" spans="1:14" ht="69.95" customHeight="1" x14ac:dyDescent="0.25">
      <c r="A90" s="189" t="s">
        <v>5046</v>
      </c>
      <c r="B90" s="188">
        <v>63</v>
      </c>
      <c r="C90" s="183" t="s">
        <v>4953</v>
      </c>
      <c r="D90" s="183" t="s">
        <v>5972</v>
      </c>
      <c r="E90" s="183" t="s">
        <v>5971</v>
      </c>
      <c r="F90" s="183" t="s">
        <v>5970</v>
      </c>
      <c r="G90" s="183" t="s">
        <v>5969</v>
      </c>
      <c r="H90" s="183" t="s">
        <v>5968</v>
      </c>
      <c r="I90" s="183" t="s">
        <v>5967</v>
      </c>
      <c r="J90" s="183" t="s">
        <v>5917</v>
      </c>
      <c r="K90" s="183" t="s">
        <v>5916</v>
      </c>
      <c r="L90" s="183" t="s">
        <v>4222</v>
      </c>
      <c r="M90" s="183" t="s">
        <v>5699</v>
      </c>
      <c r="N90" s="183" t="s">
        <v>5966</v>
      </c>
    </row>
    <row r="91" spans="1:14" ht="69.95" customHeight="1" x14ac:dyDescent="0.25">
      <c r="A91" s="189" t="s">
        <v>5036</v>
      </c>
      <c r="B91" s="188">
        <v>64</v>
      </c>
      <c r="C91" s="183" t="s">
        <v>4953</v>
      </c>
      <c r="D91" s="183" t="s">
        <v>5965</v>
      </c>
      <c r="E91" s="183" t="s">
        <v>5964</v>
      </c>
      <c r="F91" s="183" t="s">
        <v>5963</v>
      </c>
      <c r="G91" s="183" t="s">
        <v>5962</v>
      </c>
      <c r="H91" s="183" t="s">
        <v>5961</v>
      </c>
      <c r="I91" s="183" t="s">
        <v>5960</v>
      </c>
      <c r="J91" s="183" t="s">
        <v>5917</v>
      </c>
      <c r="K91" s="183" t="s">
        <v>5916</v>
      </c>
      <c r="L91" s="183" t="s">
        <v>4222</v>
      </c>
      <c r="M91" s="183" t="s">
        <v>5699</v>
      </c>
      <c r="N91" s="183" t="s">
        <v>5959</v>
      </c>
    </row>
    <row r="92" spans="1:14" ht="69.95" customHeight="1" x14ac:dyDescent="0.25">
      <c r="A92" s="189" t="s">
        <v>5026</v>
      </c>
      <c r="B92" s="188">
        <v>65</v>
      </c>
      <c r="C92" s="183" t="s">
        <v>4953</v>
      </c>
      <c r="D92" s="183" t="s">
        <v>5958</v>
      </c>
      <c r="E92" s="183" t="s">
        <v>5957</v>
      </c>
      <c r="F92" s="183" t="s">
        <v>5956</v>
      </c>
      <c r="G92" s="183" t="s">
        <v>5955</v>
      </c>
      <c r="H92" s="183" t="s">
        <v>5954</v>
      </c>
      <c r="I92" s="183" t="s">
        <v>5953</v>
      </c>
      <c r="J92" s="183" t="s">
        <v>5917</v>
      </c>
      <c r="K92" s="183" t="s">
        <v>5916</v>
      </c>
      <c r="L92" s="183" t="s">
        <v>4222</v>
      </c>
      <c r="M92" s="183" t="s">
        <v>5699</v>
      </c>
      <c r="N92" s="183" t="s">
        <v>5952</v>
      </c>
    </row>
    <row r="93" spans="1:14" ht="69.95" customHeight="1" x14ac:dyDescent="0.25">
      <c r="A93" s="189" t="s">
        <v>5011</v>
      </c>
      <c r="B93" s="188">
        <v>66</v>
      </c>
      <c r="C93" s="183" t="s">
        <v>4953</v>
      </c>
      <c r="D93" s="183" t="s">
        <v>5951</v>
      </c>
      <c r="E93" s="183" t="s">
        <v>5950</v>
      </c>
      <c r="F93" s="183" t="s">
        <v>5949</v>
      </c>
      <c r="G93" s="183" t="s">
        <v>5948</v>
      </c>
      <c r="H93" s="183" t="s">
        <v>5947</v>
      </c>
      <c r="I93" s="183" t="s">
        <v>5946</v>
      </c>
      <c r="J93" s="183" t="s">
        <v>5917</v>
      </c>
      <c r="K93" s="183" t="s">
        <v>5916</v>
      </c>
      <c r="L93" s="183" t="s">
        <v>4222</v>
      </c>
      <c r="M93" s="183" t="s">
        <v>5699</v>
      </c>
      <c r="N93" s="183" t="s">
        <v>5945</v>
      </c>
    </row>
    <row r="94" spans="1:14" ht="69.95" customHeight="1" x14ac:dyDescent="0.25">
      <c r="A94" s="189" t="s">
        <v>4997</v>
      </c>
      <c r="B94" s="188">
        <v>67</v>
      </c>
      <c r="C94" s="183" t="s">
        <v>4953</v>
      </c>
      <c r="D94" s="183" t="s">
        <v>5944</v>
      </c>
      <c r="E94" s="183" t="s">
        <v>5943</v>
      </c>
      <c r="F94" s="183" t="s">
        <v>5942</v>
      </c>
      <c r="G94" s="183" t="s">
        <v>5941</v>
      </c>
      <c r="H94" s="183" t="s">
        <v>5940</v>
      </c>
      <c r="I94" s="183" t="s">
        <v>5939</v>
      </c>
      <c r="J94" s="183" t="s">
        <v>5917</v>
      </c>
      <c r="K94" s="183" t="s">
        <v>5916</v>
      </c>
      <c r="L94" s="183" t="s">
        <v>4222</v>
      </c>
      <c r="M94" s="183" t="s">
        <v>5699</v>
      </c>
      <c r="N94" s="183" t="s">
        <v>5938</v>
      </c>
    </row>
    <row r="95" spans="1:14" ht="69.95" customHeight="1" x14ac:dyDescent="0.25">
      <c r="A95" s="189" t="s">
        <v>4985</v>
      </c>
      <c r="B95" s="188">
        <v>68</v>
      </c>
      <c r="C95" s="183" t="s">
        <v>4953</v>
      </c>
      <c r="D95" s="183" t="s">
        <v>5937</v>
      </c>
      <c r="E95" s="183" t="s">
        <v>5936</v>
      </c>
      <c r="F95" s="183" t="s">
        <v>5935</v>
      </c>
      <c r="G95" s="183" t="s">
        <v>5934</v>
      </c>
      <c r="H95" s="183" t="s">
        <v>5933</v>
      </c>
      <c r="I95" s="183" t="s">
        <v>5932</v>
      </c>
      <c r="J95" s="183" t="s">
        <v>5917</v>
      </c>
      <c r="K95" s="183" t="s">
        <v>5916</v>
      </c>
      <c r="L95" s="183" t="s">
        <v>4222</v>
      </c>
      <c r="M95" s="183" t="s">
        <v>5699</v>
      </c>
      <c r="N95" s="183" t="s">
        <v>5931</v>
      </c>
    </row>
    <row r="96" spans="1:14" ht="69.95" customHeight="1" x14ac:dyDescent="0.25">
      <c r="A96" s="189" t="s">
        <v>4971</v>
      </c>
      <c r="B96" s="188">
        <v>69</v>
      </c>
      <c r="C96" s="183" t="s">
        <v>4953</v>
      </c>
      <c r="D96" s="183" t="s">
        <v>5930</v>
      </c>
      <c r="E96" s="183" t="s">
        <v>5929</v>
      </c>
      <c r="F96" s="183" t="s">
        <v>5928</v>
      </c>
      <c r="G96" s="183" t="s">
        <v>5927</v>
      </c>
      <c r="H96" s="183" t="s">
        <v>5926</v>
      </c>
      <c r="I96" s="183" t="s">
        <v>5925</v>
      </c>
      <c r="J96" s="183" t="s">
        <v>5917</v>
      </c>
      <c r="K96" s="183" t="s">
        <v>5916</v>
      </c>
      <c r="L96" s="183" t="s">
        <v>4222</v>
      </c>
      <c r="M96" s="183" t="s">
        <v>5699</v>
      </c>
      <c r="N96" s="183" t="s">
        <v>5924</v>
      </c>
    </row>
    <row r="97" spans="1:14" ht="69.95" customHeight="1" x14ac:dyDescent="0.25">
      <c r="A97" s="189" t="s">
        <v>4954</v>
      </c>
      <c r="B97" s="188">
        <v>70</v>
      </c>
      <c r="C97" s="183" t="s">
        <v>4953</v>
      </c>
      <c r="D97" s="183" t="s">
        <v>5923</v>
      </c>
      <c r="E97" s="183" t="s">
        <v>5922</v>
      </c>
      <c r="F97" s="183" t="s">
        <v>5921</v>
      </c>
      <c r="G97" s="183" t="s">
        <v>5920</v>
      </c>
      <c r="H97" s="183" t="s">
        <v>5919</v>
      </c>
      <c r="I97" s="183" t="s">
        <v>5918</v>
      </c>
      <c r="J97" s="183" t="s">
        <v>5917</v>
      </c>
      <c r="K97" s="183" t="s">
        <v>5916</v>
      </c>
      <c r="L97" s="183" t="s">
        <v>4222</v>
      </c>
      <c r="M97" s="183" t="s">
        <v>5699</v>
      </c>
      <c r="N97" s="183" t="s">
        <v>5915</v>
      </c>
    </row>
    <row r="98" spans="1:14" ht="69.95" customHeight="1" x14ac:dyDescent="0.25">
      <c r="A98" s="189" t="s">
        <v>4940</v>
      </c>
      <c r="B98" s="188">
        <v>71</v>
      </c>
      <c r="C98" s="183" t="s">
        <v>4809</v>
      </c>
      <c r="D98" s="183" t="s">
        <v>5914</v>
      </c>
      <c r="E98" s="183" t="s">
        <v>5913</v>
      </c>
      <c r="F98" s="183" t="s">
        <v>5912</v>
      </c>
      <c r="G98" s="183" t="s">
        <v>5911</v>
      </c>
      <c r="H98" s="183" t="s">
        <v>5910</v>
      </c>
      <c r="I98" s="183" t="s">
        <v>5909</v>
      </c>
      <c r="J98" s="183" t="s">
        <v>5845</v>
      </c>
      <c r="K98" s="183" t="s">
        <v>5844</v>
      </c>
      <c r="L98" s="183" t="s">
        <v>4222</v>
      </c>
      <c r="M98" s="183" t="s">
        <v>5699</v>
      </c>
      <c r="N98" s="183" t="s">
        <v>5908</v>
      </c>
    </row>
    <row r="99" spans="1:14" ht="69.95" customHeight="1" x14ac:dyDescent="0.25">
      <c r="A99" s="189" t="s">
        <v>4927</v>
      </c>
      <c r="B99" s="188">
        <v>72</v>
      </c>
      <c r="C99" s="183" t="s">
        <v>4809</v>
      </c>
      <c r="D99" s="183" t="s">
        <v>5907</v>
      </c>
      <c r="E99" s="183" t="s">
        <v>5906</v>
      </c>
      <c r="F99" s="183" t="s">
        <v>5905</v>
      </c>
      <c r="G99" s="183" t="s">
        <v>5904</v>
      </c>
      <c r="H99" s="183" t="s">
        <v>5903</v>
      </c>
      <c r="I99" s="183" t="s">
        <v>5902</v>
      </c>
      <c r="J99" s="183" t="s">
        <v>5845</v>
      </c>
      <c r="K99" s="183" t="s">
        <v>5844</v>
      </c>
      <c r="L99" s="183" t="s">
        <v>4222</v>
      </c>
      <c r="M99" s="183" t="s">
        <v>5699</v>
      </c>
      <c r="N99" s="183" t="s">
        <v>5901</v>
      </c>
    </row>
    <row r="100" spans="1:14" ht="69.95" customHeight="1" x14ac:dyDescent="0.25">
      <c r="A100" s="189" t="s">
        <v>4914</v>
      </c>
      <c r="B100" s="188">
        <v>73</v>
      </c>
      <c r="C100" s="183" t="s">
        <v>4809</v>
      </c>
      <c r="D100" s="183" t="s">
        <v>5900</v>
      </c>
      <c r="E100" s="183" t="s">
        <v>5899</v>
      </c>
      <c r="F100" s="183" t="s">
        <v>5898</v>
      </c>
      <c r="G100" s="183" t="s">
        <v>5897</v>
      </c>
      <c r="H100" s="183" t="s">
        <v>5896</v>
      </c>
      <c r="I100" s="183" t="s">
        <v>5895</v>
      </c>
      <c r="J100" s="183" t="s">
        <v>5845</v>
      </c>
      <c r="K100" s="183" t="s">
        <v>5844</v>
      </c>
      <c r="L100" s="183" t="s">
        <v>4222</v>
      </c>
      <c r="M100" s="183" t="s">
        <v>5699</v>
      </c>
      <c r="N100" s="183" t="s">
        <v>5894</v>
      </c>
    </row>
    <row r="101" spans="1:14" ht="69.95" customHeight="1" x14ac:dyDescent="0.25">
      <c r="A101" s="189" t="s">
        <v>4900</v>
      </c>
      <c r="B101" s="188">
        <v>74</v>
      </c>
      <c r="C101" s="183" t="s">
        <v>4809</v>
      </c>
      <c r="D101" s="183" t="s">
        <v>5893</v>
      </c>
      <c r="E101" s="183" t="s">
        <v>5892</v>
      </c>
      <c r="F101" s="183" t="s">
        <v>5891</v>
      </c>
      <c r="G101" s="183" t="s">
        <v>5890</v>
      </c>
      <c r="H101" s="183" t="s">
        <v>5889</v>
      </c>
      <c r="I101" s="183" t="s">
        <v>5888</v>
      </c>
      <c r="J101" s="183" t="s">
        <v>5845</v>
      </c>
      <c r="K101" s="183" t="s">
        <v>5844</v>
      </c>
      <c r="L101" s="183" t="s">
        <v>4222</v>
      </c>
      <c r="M101" s="183" t="s">
        <v>5699</v>
      </c>
      <c r="N101" s="183" t="s">
        <v>5887</v>
      </c>
    </row>
    <row r="102" spans="1:14" ht="69.95" customHeight="1" x14ac:dyDescent="0.25">
      <c r="A102" s="189" t="s">
        <v>4886</v>
      </c>
      <c r="B102" s="188">
        <v>75</v>
      </c>
      <c r="C102" s="183" t="s">
        <v>4809</v>
      </c>
      <c r="D102" s="183" t="s">
        <v>5886</v>
      </c>
      <c r="E102" s="183" t="s">
        <v>5885</v>
      </c>
      <c r="F102" s="183" t="s">
        <v>5884</v>
      </c>
      <c r="G102" s="183" t="s">
        <v>5883</v>
      </c>
      <c r="H102" s="183" t="s">
        <v>5882</v>
      </c>
      <c r="I102" s="183" t="s">
        <v>5881</v>
      </c>
      <c r="J102" s="183" t="s">
        <v>5845</v>
      </c>
      <c r="K102" s="183" t="s">
        <v>5844</v>
      </c>
      <c r="L102" s="183" t="s">
        <v>4222</v>
      </c>
      <c r="M102" s="183" t="s">
        <v>5699</v>
      </c>
      <c r="N102" s="183" t="s">
        <v>5880</v>
      </c>
    </row>
    <row r="103" spans="1:14" ht="69.95" customHeight="1" x14ac:dyDescent="0.25">
      <c r="A103" s="189" t="s">
        <v>4869</v>
      </c>
      <c r="B103" s="188">
        <v>76</v>
      </c>
      <c r="C103" s="183" t="s">
        <v>4809</v>
      </c>
      <c r="D103" s="183" t="s">
        <v>5879</v>
      </c>
      <c r="E103" s="183" t="s">
        <v>5878</v>
      </c>
      <c r="F103" s="183" t="s">
        <v>5877</v>
      </c>
      <c r="G103" s="183" t="s">
        <v>5876</v>
      </c>
      <c r="H103" s="183" t="s">
        <v>5875</v>
      </c>
      <c r="I103" s="183" t="s">
        <v>5874</v>
      </c>
      <c r="J103" s="183" t="s">
        <v>5845</v>
      </c>
      <c r="K103" s="183" t="s">
        <v>5844</v>
      </c>
      <c r="L103" s="183" t="s">
        <v>4222</v>
      </c>
      <c r="M103" s="183" t="s">
        <v>5699</v>
      </c>
      <c r="N103" s="183" t="s">
        <v>5873</v>
      </c>
    </row>
    <row r="104" spans="1:14" ht="69.95" customHeight="1" x14ac:dyDescent="0.25">
      <c r="A104" s="189" t="s">
        <v>4853</v>
      </c>
      <c r="B104" s="188">
        <v>77</v>
      </c>
      <c r="C104" s="183" t="s">
        <v>4809</v>
      </c>
      <c r="D104" s="183" t="s">
        <v>5872</v>
      </c>
      <c r="E104" s="183" t="s">
        <v>5871</v>
      </c>
      <c r="F104" s="183" t="s">
        <v>5870</v>
      </c>
      <c r="G104" s="183" t="s">
        <v>5869</v>
      </c>
      <c r="H104" s="183" t="s">
        <v>5868</v>
      </c>
      <c r="I104" s="183" t="s">
        <v>5867</v>
      </c>
      <c r="J104" s="183" t="s">
        <v>5845</v>
      </c>
      <c r="K104" s="183" t="s">
        <v>5844</v>
      </c>
      <c r="L104" s="183" t="s">
        <v>4222</v>
      </c>
      <c r="M104" s="183" t="s">
        <v>5699</v>
      </c>
      <c r="N104" s="183" t="s">
        <v>5866</v>
      </c>
    </row>
    <row r="105" spans="1:14" ht="69.95" customHeight="1" x14ac:dyDescent="0.25">
      <c r="A105" s="189" t="s">
        <v>4840</v>
      </c>
      <c r="B105" s="188">
        <v>78</v>
      </c>
      <c r="C105" s="183" t="s">
        <v>4809</v>
      </c>
      <c r="D105" s="183" t="s">
        <v>5865</v>
      </c>
      <c r="E105" s="183" t="s">
        <v>5864</v>
      </c>
      <c r="F105" s="183" t="s">
        <v>5863</v>
      </c>
      <c r="G105" s="183" t="s">
        <v>5862</v>
      </c>
      <c r="H105" s="183" t="s">
        <v>5861</v>
      </c>
      <c r="I105" s="183" t="s">
        <v>5860</v>
      </c>
      <c r="J105" s="183" t="s">
        <v>5845</v>
      </c>
      <c r="K105" s="183" t="s">
        <v>5844</v>
      </c>
      <c r="L105" s="183" t="s">
        <v>4222</v>
      </c>
      <c r="M105" s="183" t="s">
        <v>5699</v>
      </c>
      <c r="N105" s="183" t="s">
        <v>5859</v>
      </c>
    </row>
    <row r="106" spans="1:14" ht="69.95" customHeight="1" x14ac:dyDescent="0.25">
      <c r="A106" s="189" t="s">
        <v>4825</v>
      </c>
      <c r="B106" s="188">
        <v>79</v>
      </c>
      <c r="C106" s="183" t="s">
        <v>4809</v>
      </c>
      <c r="D106" s="183" t="s">
        <v>5858</v>
      </c>
      <c r="E106" s="183" t="s">
        <v>5857</v>
      </c>
      <c r="F106" s="183" t="s">
        <v>5856</v>
      </c>
      <c r="G106" s="183" t="s">
        <v>5855</v>
      </c>
      <c r="H106" s="183" t="s">
        <v>5854</v>
      </c>
      <c r="I106" s="183" t="s">
        <v>5853</v>
      </c>
      <c r="J106" s="183" t="s">
        <v>5845</v>
      </c>
      <c r="K106" s="183" t="s">
        <v>5844</v>
      </c>
      <c r="L106" s="183" t="s">
        <v>4222</v>
      </c>
      <c r="M106" s="183" t="s">
        <v>5699</v>
      </c>
      <c r="N106" s="183" t="s">
        <v>5852</v>
      </c>
    </row>
    <row r="107" spans="1:14" ht="69.95" customHeight="1" x14ac:dyDescent="0.25">
      <c r="A107" s="189" t="s">
        <v>4810</v>
      </c>
      <c r="B107" s="188">
        <v>80</v>
      </c>
      <c r="C107" s="183" t="s">
        <v>4809</v>
      </c>
      <c r="D107" s="183" t="s">
        <v>5851</v>
      </c>
      <c r="E107" s="183" t="s">
        <v>5850</v>
      </c>
      <c r="F107" s="183" t="s">
        <v>5849</v>
      </c>
      <c r="G107" s="183" t="s">
        <v>5848</v>
      </c>
      <c r="H107" s="183" t="s">
        <v>5847</v>
      </c>
      <c r="I107" s="183" t="s">
        <v>5846</v>
      </c>
      <c r="J107" s="183" t="s">
        <v>5845</v>
      </c>
      <c r="K107" s="183" t="s">
        <v>5844</v>
      </c>
      <c r="L107" s="183" t="s">
        <v>4222</v>
      </c>
      <c r="M107" s="183" t="s">
        <v>5699</v>
      </c>
      <c r="N107" s="183" t="s">
        <v>5843</v>
      </c>
    </row>
    <row r="108" spans="1:14" ht="69.95" customHeight="1" x14ac:dyDescent="0.25">
      <c r="A108" s="189" t="s">
        <v>4797</v>
      </c>
      <c r="B108" s="188">
        <v>81</v>
      </c>
      <c r="C108" s="183" t="s">
        <v>4653</v>
      </c>
      <c r="D108" s="183" t="s">
        <v>5842</v>
      </c>
      <c r="E108" s="183" t="s">
        <v>5841</v>
      </c>
      <c r="F108" s="183" t="s">
        <v>5840</v>
      </c>
      <c r="G108" s="183" t="s">
        <v>5839</v>
      </c>
      <c r="H108" s="183" t="s">
        <v>5838</v>
      </c>
      <c r="I108" s="183" t="s">
        <v>5837</v>
      </c>
      <c r="J108" s="183" t="s">
        <v>5773</v>
      </c>
      <c r="K108" s="183" t="s">
        <v>5772</v>
      </c>
      <c r="L108" s="183" t="s">
        <v>4210</v>
      </c>
      <c r="M108" s="183" t="s">
        <v>5699</v>
      </c>
      <c r="N108" s="183" t="s">
        <v>5836</v>
      </c>
    </row>
    <row r="109" spans="1:14" ht="69.95" customHeight="1" x14ac:dyDescent="0.25">
      <c r="A109" s="189" t="s">
        <v>4784</v>
      </c>
      <c r="B109" s="188">
        <v>82</v>
      </c>
      <c r="C109" s="183" t="s">
        <v>4653</v>
      </c>
      <c r="D109" s="183" t="s">
        <v>5835</v>
      </c>
      <c r="E109" s="183" t="s">
        <v>5834</v>
      </c>
      <c r="F109" s="183" t="s">
        <v>5833</v>
      </c>
      <c r="G109" s="183" t="s">
        <v>5832</v>
      </c>
      <c r="H109" s="183" t="s">
        <v>5831</v>
      </c>
      <c r="I109" s="183" t="s">
        <v>5830</v>
      </c>
      <c r="J109" s="183" t="s">
        <v>5773</v>
      </c>
      <c r="K109" s="183" t="s">
        <v>5772</v>
      </c>
      <c r="L109" s="183" t="s">
        <v>4210</v>
      </c>
      <c r="M109" s="183" t="s">
        <v>5699</v>
      </c>
      <c r="N109" s="183" t="s">
        <v>5829</v>
      </c>
    </row>
    <row r="110" spans="1:14" ht="69.95" customHeight="1" x14ac:dyDescent="0.25">
      <c r="A110" s="189" t="s">
        <v>4769</v>
      </c>
      <c r="B110" s="188">
        <v>83</v>
      </c>
      <c r="C110" s="183" t="s">
        <v>4653</v>
      </c>
      <c r="D110" s="183" t="s">
        <v>5828</v>
      </c>
      <c r="E110" s="183" t="s">
        <v>5827</v>
      </c>
      <c r="F110" s="183" t="s">
        <v>5826</v>
      </c>
      <c r="G110" s="183" t="s">
        <v>5825</v>
      </c>
      <c r="H110" s="183" t="s">
        <v>5824</v>
      </c>
      <c r="I110" s="183" t="s">
        <v>5823</v>
      </c>
      <c r="J110" s="183" t="s">
        <v>5773</v>
      </c>
      <c r="K110" s="183" t="s">
        <v>5772</v>
      </c>
      <c r="L110" s="183" t="s">
        <v>4210</v>
      </c>
      <c r="M110" s="183" t="s">
        <v>5699</v>
      </c>
      <c r="N110" s="183" t="s">
        <v>5822</v>
      </c>
    </row>
    <row r="111" spans="1:14" ht="69.95" customHeight="1" x14ac:dyDescent="0.25">
      <c r="A111" s="189" t="s">
        <v>4750</v>
      </c>
      <c r="B111" s="188">
        <v>84</v>
      </c>
      <c r="C111" s="183" t="s">
        <v>4653</v>
      </c>
      <c r="D111" s="183" t="s">
        <v>5821</v>
      </c>
      <c r="E111" s="183" t="s">
        <v>5820</v>
      </c>
      <c r="F111" s="183" t="s">
        <v>5819</v>
      </c>
      <c r="G111" s="183" t="s">
        <v>5818</v>
      </c>
      <c r="H111" s="183" t="s">
        <v>5817</v>
      </c>
      <c r="I111" s="183" t="s">
        <v>5816</v>
      </c>
      <c r="J111" s="183" t="s">
        <v>5773</v>
      </c>
      <c r="K111" s="183" t="s">
        <v>5772</v>
      </c>
      <c r="L111" s="183" t="s">
        <v>4210</v>
      </c>
      <c r="M111" s="183" t="s">
        <v>5699</v>
      </c>
      <c r="N111" s="183" t="s">
        <v>5815</v>
      </c>
    </row>
    <row r="112" spans="1:14" ht="69.95" customHeight="1" x14ac:dyDescent="0.25">
      <c r="A112" s="189" t="s">
        <v>4731</v>
      </c>
      <c r="B112" s="188">
        <v>85</v>
      </c>
      <c r="C112" s="183" t="s">
        <v>4653</v>
      </c>
      <c r="D112" s="183" t="s">
        <v>5814</v>
      </c>
      <c r="E112" s="183" t="s">
        <v>5813</v>
      </c>
      <c r="F112" s="183" t="s">
        <v>5812</v>
      </c>
      <c r="G112" s="183" t="s">
        <v>5811</v>
      </c>
      <c r="H112" s="183" t="s">
        <v>5810</v>
      </c>
      <c r="I112" s="183" t="s">
        <v>5809</v>
      </c>
      <c r="J112" s="183" t="s">
        <v>5773</v>
      </c>
      <c r="K112" s="183" t="s">
        <v>5772</v>
      </c>
      <c r="L112" s="183" t="s">
        <v>4210</v>
      </c>
      <c r="M112" s="183" t="s">
        <v>5699</v>
      </c>
      <c r="N112" s="183" t="s">
        <v>5808</v>
      </c>
    </row>
    <row r="113" spans="1:14" ht="69.95" customHeight="1" x14ac:dyDescent="0.25">
      <c r="A113" s="189" t="s">
        <v>4714</v>
      </c>
      <c r="B113" s="188">
        <v>86</v>
      </c>
      <c r="C113" s="183" t="s">
        <v>4653</v>
      </c>
      <c r="D113" s="183" t="s">
        <v>5807</v>
      </c>
      <c r="E113" s="183" t="s">
        <v>5806</v>
      </c>
      <c r="F113" s="183" t="s">
        <v>5805</v>
      </c>
      <c r="G113" s="183" t="s">
        <v>5804</v>
      </c>
      <c r="H113" s="183" t="s">
        <v>5803</v>
      </c>
      <c r="I113" s="183" t="s">
        <v>5802</v>
      </c>
      <c r="J113" s="183" t="s">
        <v>5773</v>
      </c>
      <c r="K113" s="183" t="s">
        <v>5772</v>
      </c>
      <c r="L113" s="183" t="s">
        <v>4210</v>
      </c>
      <c r="M113" s="183" t="s">
        <v>5699</v>
      </c>
      <c r="N113" s="183" t="s">
        <v>5801</v>
      </c>
    </row>
    <row r="114" spans="1:14" ht="69.95" customHeight="1" x14ac:dyDescent="0.25">
      <c r="A114" s="189" t="s">
        <v>4699</v>
      </c>
      <c r="B114" s="188">
        <v>87</v>
      </c>
      <c r="C114" s="183" t="s">
        <v>4653</v>
      </c>
      <c r="D114" s="183" t="s">
        <v>5800</v>
      </c>
      <c r="E114" s="183" t="s">
        <v>5799</v>
      </c>
      <c r="F114" s="183" t="s">
        <v>5798</v>
      </c>
      <c r="G114" s="183" t="s">
        <v>5797</v>
      </c>
      <c r="H114" s="183" t="s">
        <v>5796</v>
      </c>
      <c r="I114" s="183" t="s">
        <v>5795</v>
      </c>
      <c r="J114" s="183" t="s">
        <v>5773</v>
      </c>
      <c r="K114" s="183" t="s">
        <v>5772</v>
      </c>
      <c r="L114" s="183" t="s">
        <v>4210</v>
      </c>
      <c r="M114" s="183" t="s">
        <v>5699</v>
      </c>
      <c r="N114" s="183" t="s">
        <v>5794</v>
      </c>
    </row>
    <row r="115" spans="1:14" ht="69.95" customHeight="1" x14ac:dyDescent="0.25">
      <c r="A115" s="189" t="s">
        <v>4685</v>
      </c>
      <c r="B115" s="188">
        <v>88</v>
      </c>
      <c r="C115" s="183" t="s">
        <v>4653</v>
      </c>
      <c r="D115" s="183" t="s">
        <v>5793</v>
      </c>
      <c r="E115" s="183" t="s">
        <v>5792</v>
      </c>
      <c r="F115" s="183" t="s">
        <v>5791</v>
      </c>
      <c r="G115" s="183" t="s">
        <v>5790</v>
      </c>
      <c r="H115" s="183" t="s">
        <v>5789</v>
      </c>
      <c r="I115" s="183" t="s">
        <v>5788</v>
      </c>
      <c r="J115" s="183" t="s">
        <v>5773</v>
      </c>
      <c r="K115" s="183" t="s">
        <v>5772</v>
      </c>
      <c r="L115" s="183" t="s">
        <v>4210</v>
      </c>
      <c r="M115" s="183" t="s">
        <v>5699</v>
      </c>
      <c r="N115" s="183" t="s">
        <v>5787</v>
      </c>
    </row>
    <row r="116" spans="1:14" ht="69.95" customHeight="1" x14ac:dyDescent="0.25">
      <c r="A116" s="189" t="s">
        <v>4670</v>
      </c>
      <c r="B116" s="188">
        <v>89</v>
      </c>
      <c r="C116" s="183" t="s">
        <v>4653</v>
      </c>
      <c r="D116" s="183" t="s">
        <v>5786</v>
      </c>
      <c r="E116" s="183" t="s">
        <v>5785</v>
      </c>
      <c r="F116" s="183" t="s">
        <v>5784</v>
      </c>
      <c r="G116" s="183" t="s">
        <v>5783</v>
      </c>
      <c r="H116" s="183" t="s">
        <v>5782</v>
      </c>
      <c r="I116" s="183" t="s">
        <v>5781</v>
      </c>
      <c r="J116" s="183" t="s">
        <v>5773</v>
      </c>
      <c r="K116" s="183" t="s">
        <v>5772</v>
      </c>
      <c r="L116" s="183" t="s">
        <v>4210</v>
      </c>
      <c r="M116" s="183" t="s">
        <v>5699</v>
      </c>
      <c r="N116" s="183" t="s">
        <v>5780</v>
      </c>
    </row>
    <row r="117" spans="1:14" ht="69.95" customHeight="1" x14ac:dyDescent="0.25">
      <c r="A117" s="189" t="s">
        <v>4654</v>
      </c>
      <c r="B117" s="188">
        <v>90</v>
      </c>
      <c r="C117" s="183" t="s">
        <v>4653</v>
      </c>
      <c r="D117" s="183" t="s">
        <v>5779</v>
      </c>
      <c r="E117" s="183" t="s">
        <v>5778</v>
      </c>
      <c r="F117" s="183" t="s">
        <v>5777</v>
      </c>
      <c r="G117" s="183" t="s">
        <v>5776</v>
      </c>
      <c r="H117" s="183" t="s">
        <v>5775</v>
      </c>
      <c r="I117" s="183" t="s">
        <v>5774</v>
      </c>
      <c r="J117" s="183" t="s">
        <v>5773</v>
      </c>
      <c r="K117" s="183" t="s">
        <v>5772</v>
      </c>
      <c r="L117" s="183" t="s">
        <v>4210</v>
      </c>
      <c r="M117" s="183" t="s">
        <v>5699</v>
      </c>
      <c r="N117" s="183" t="s">
        <v>5771</v>
      </c>
    </row>
    <row r="118" spans="1:14" ht="69.95" customHeight="1" x14ac:dyDescent="0.25">
      <c r="A118" s="189" t="s">
        <v>4638</v>
      </c>
      <c r="B118" s="188">
        <v>91</v>
      </c>
      <c r="C118" s="183" t="s">
        <v>4498</v>
      </c>
      <c r="D118" s="183" t="s">
        <v>5770</v>
      </c>
      <c r="E118" s="183" t="s">
        <v>5769</v>
      </c>
      <c r="F118" s="183" t="s">
        <v>5768</v>
      </c>
      <c r="G118" s="183" t="s">
        <v>5767</v>
      </c>
      <c r="H118" s="183" t="s">
        <v>5766</v>
      </c>
      <c r="I118" s="183" t="s">
        <v>5765</v>
      </c>
      <c r="J118" s="183" t="s">
        <v>5701</v>
      </c>
      <c r="K118" s="183" t="s">
        <v>5700</v>
      </c>
      <c r="L118" s="183" t="s">
        <v>4222</v>
      </c>
      <c r="M118" s="183" t="s">
        <v>5699</v>
      </c>
      <c r="N118" s="183" t="s">
        <v>5764</v>
      </c>
    </row>
    <row r="119" spans="1:14" ht="69.95" customHeight="1" x14ac:dyDescent="0.25">
      <c r="A119" s="189" t="s">
        <v>4627</v>
      </c>
      <c r="B119" s="188">
        <v>92</v>
      </c>
      <c r="C119" s="183" t="s">
        <v>4498</v>
      </c>
      <c r="D119" s="183" t="s">
        <v>5763</v>
      </c>
      <c r="E119" s="183" t="s">
        <v>5762</v>
      </c>
      <c r="F119" s="183" t="s">
        <v>5761</v>
      </c>
      <c r="G119" s="183" t="s">
        <v>5760</v>
      </c>
      <c r="H119" s="183" t="s">
        <v>5759</v>
      </c>
      <c r="I119" s="183" t="s">
        <v>5758</v>
      </c>
      <c r="J119" s="183" t="s">
        <v>5701</v>
      </c>
      <c r="K119" s="183" t="s">
        <v>5700</v>
      </c>
      <c r="L119" s="183" t="s">
        <v>4222</v>
      </c>
      <c r="M119" s="183" t="s">
        <v>5699</v>
      </c>
      <c r="N119" s="183" t="s">
        <v>5757</v>
      </c>
    </row>
    <row r="120" spans="1:14" ht="69.95" customHeight="1" x14ac:dyDescent="0.25">
      <c r="A120" s="189" t="s">
        <v>4612</v>
      </c>
      <c r="B120" s="188">
        <v>93</v>
      </c>
      <c r="C120" s="183" t="s">
        <v>4498</v>
      </c>
      <c r="D120" s="183" t="s">
        <v>5756</v>
      </c>
      <c r="E120" s="183" t="s">
        <v>5755</v>
      </c>
      <c r="F120" s="183" t="s">
        <v>5754</v>
      </c>
      <c r="G120" s="183" t="s">
        <v>5753</v>
      </c>
      <c r="H120" s="183" t="s">
        <v>5752</v>
      </c>
      <c r="I120" s="183" t="s">
        <v>5751</v>
      </c>
      <c r="J120" s="183" t="s">
        <v>5701</v>
      </c>
      <c r="K120" s="183" t="s">
        <v>5700</v>
      </c>
      <c r="L120" s="183" t="s">
        <v>4222</v>
      </c>
      <c r="M120" s="183" t="s">
        <v>5699</v>
      </c>
      <c r="N120" s="183" t="s">
        <v>5750</v>
      </c>
    </row>
    <row r="121" spans="1:14" ht="69.95" customHeight="1" x14ac:dyDescent="0.25">
      <c r="A121" s="189" t="s">
        <v>4596</v>
      </c>
      <c r="B121" s="188">
        <v>94</v>
      </c>
      <c r="C121" s="183" t="s">
        <v>4498</v>
      </c>
      <c r="D121" s="183" t="s">
        <v>5749</v>
      </c>
      <c r="E121" s="183" t="s">
        <v>5748</v>
      </c>
      <c r="F121" s="183" t="s">
        <v>5747</v>
      </c>
      <c r="G121" s="183" t="s">
        <v>5746</v>
      </c>
      <c r="H121" s="183" t="s">
        <v>5745</v>
      </c>
      <c r="I121" s="183" t="s">
        <v>5744</v>
      </c>
      <c r="J121" s="183" t="s">
        <v>5701</v>
      </c>
      <c r="K121" s="183" t="s">
        <v>5700</v>
      </c>
      <c r="L121" s="183" t="s">
        <v>4222</v>
      </c>
      <c r="M121" s="183" t="s">
        <v>5699</v>
      </c>
      <c r="N121" s="183" t="s">
        <v>5743</v>
      </c>
    </row>
    <row r="122" spans="1:14" ht="69.95" customHeight="1" x14ac:dyDescent="0.25">
      <c r="A122" s="189" t="s">
        <v>4578</v>
      </c>
      <c r="B122" s="188">
        <v>95</v>
      </c>
      <c r="C122" s="183" t="s">
        <v>4498</v>
      </c>
      <c r="D122" s="183" t="s">
        <v>5742</v>
      </c>
      <c r="E122" s="183" t="s">
        <v>5741</v>
      </c>
      <c r="F122" s="183" t="s">
        <v>5740</v>
      </c>
      <c r="G122" s="183" t="s">
        <v>5739</v>
      </c>
      <c r="H122" s="183" t="s">
        <v>5738</v>
      </c>
      <c r="I122" s="183" t="s">
        <v>5737</v>
      </c>
      <c r="J122" s="183" t="s">
        <v>5701</v>
      </c>
      <c r="K122" s="183" t="s">
        <v>5700</v>
      </c>
      <c r="L122" s="183" t="s">
        <v>4222</v>
      </c>
      <c r="M122" s="183" t="s">
        <v>5699</v>
      </c>
      <c r="N122" s="183" t="s">
        <v>5736</v>
      </c>
    </row>
    <row r="123" spans="1:14" ht="69.95" customHeight="1" x14ac:dyDescent="0.25">
      <c r="A123" s="189" t="s">
        <v>4563</v>
      </c>
      <c r="B123" s="188">
        <v>96</v>
      </c>
      <c r="C123" s="183" t="s">
        <v>4498</v>
      </c>
      <c r="D123" s="183" t="s">
        <v>5735</v>
      </c>
      <c r="E123" s="183" t="s">
        <v>5734</v>
      </c>
      <c r="F123" s="183" t="s">
        <v>5733</v>
      </c>
      <c r="G123" s="183" t="s">
        <v>5732</v>
      </c>
      <c r="H123" s="183" t="s">
        <v>5731</v>
      </c>
      <c r="I123" s="183" t="s">
        <v>5730</v>
      </c>
      <c r="J123" s="183" t="s">
        <v>5701</v>
      </c>
      <c r="K123" s="183" t="s">
        <v>5700</v>
      </c>
      <c r="L123" s="183" t="s">
        <v>4222</v>
      </c>
      <c r="M123" s="183" t="s">
        <v>5699</v>
      </c>
      <c r="N123" s="183" t="s">
        <v>5729</v>
      </c>
    </row>
    <row r="124" spans="1:14" ht="69.95" customHeight="1" x14ac:dyDescent="0.25">
      <c r="A124" s="189" t="s">
        <v>4550</v>
      </c>
      <c r="B124" s="188">
        <v>97</v>
      </c>
      <c r="C124" s="183" t="s">
        <v>4498</v>
      </c>
      <c r="D124" s="183" t="s">
        <v>5728</v>
      </c>
      <c r="E124" s="183" t="s">
        <v>5727</v>
      </c>
      <c r="F124" s="183" t="s">
        <v>5726</v>
      </c>
      <c r="G124" s="183" t="s">
        <v>5725</v>
      </c>
      <c r="H124" s="183" t="s">
        <v>5724</v>
      </c>
      <c r="I124" s="183" t="s">
        <v>5723</v>
      </c>
      <c r="J124" s="183" t="s">
        <v>5701</v>
      </c>
      <c r="K124" s="183" t="s">
        <v>5700</v>
      </c>
      <c r="L124" s="183" t="s">
        <v>4222</v>
      </c>
      <c r="M124" s="183" t="s">
        <v>5699</v>
      </c>
      <c r="N124" s="183" t="s">
        <v>5722</v>
      </c>
    </row>
    <row r="125" spans="1:14" ht="69.95" customHeight="1" x14ac:dyDescent="0.25">
      <c r="A125" s="189" t="s">
        <v>4535</v>
      </c>
      <c r="B125" s="188">
        <v>98</v>
      </c>
      <c r="C125" s="183" t="s">
        <v>4498</v>
      </c>
      <c r="D125" s="183" t="s">
        <v>5721</v>
      </c>
      <c r="E125" s="183" t="s">
        <v>5720</v>
      </c>
      <c r="F125" s="183" t="s">
        <v>5719</v>
      </c>
      <c r="G125" s="183" t="s">
        <v>5718</v>
      </c>
      <c r="H125" s="183" t="s">
        <v>5717</v>
      </c>
      <c r="I125" s="183" t="s">
        <v>5716</v>
      </c>
      <c r="J125" s="183" t="s">
        <v>5701</v>
      </c>
      <c r="K125" s="183" t="s">
        <v>5700</v>
      </c>
      <c r="L125" s="183" t="s">
        <v>4222</v>
      </c>
      <c r="M125" s="183" t="s">
        <v>5699</v>
      </c>
      <c r="N125" s="183" t="s">
        <v>5715</v>
      </c>
    </row>
    <row r="126" spans="1:14" ht="69.95" customHeight="1" x14ac:dyDescent="0.25">
      <c r="A126" s="189" t="s">
        <v>4518</v>
      </c>
      <c r="B126" s="188">
        <v>99</v>
      </c>
      <c r="C126" s="183" t="s">
        <v>4498</v>
      </c>
      <c r="D126" s="183" t="s">
        <v>5714</v>
      </c>
      <c r="E126" s="183" t="s">
        <v>5713</v>
      </c>
      <c r="F126" s="183" t="s">
        <v>5712</v>
      </c>
      <c r="G126" s="183" t="s">
        <v>5711</v>
      </c>
      <c r="H126" s="183" t="s">
        <v>5710</v>
      </c>
      <c r="I126" s="183" t="s">
        <v>5709</v>
      </c>
      <c r="J126" s="183" t="s">
        <v>5701</v>
      </c>
      <c r="K126" s="183" t="s">
        <v>5700</v>
      </c>
      <c r="L126" s="183" t="s">
        <v>4222</v>
      </c>
      <c r="M126" s="183" t="s">
        <v>5699</v>
      </c>
      <c r="N126" s="183" t="s">
        <v>5708</v>
      </c>
    </row>
    <row r="127" spans="1:14" ht="69.95" customHeight="1" x14ac:dyDescent="0.25">
      <c r="A127" s="189" t="s">
        <v>4499</v>
      </c>
      <c r="B127" s="188">
        <v>100</v>
      </c>
      <c r="C127" s="183" t="s">
        <v>4498</v>
      </c>
      <c r="D127" s="183" t="s">
        <v>5707</v>
      </c>
      <c r="E127" s="183" t="s">
        <v>5706</v>
      </c>
      <c r="F127" s="183" t="s">
        <v>5705</v>
      </c>
      <c r="G127" s="183" t="s">
        <v>5704</v>
      </c>
      <c r="H127" s="183" t="s">
        <v>5703</v>
      </c>
      <c r="I127" s="183" t="s">
        <v>5702</v>
      </c>
      <c r="J127" s="183" t="s">
        <v>5701</v>
      </c>
      <c r="K127" s="183" t="s">
        <v>5700</v>
      </c>
      <c r="L127" s="183" t="s">
        <v>4222</v>
      </c>
      <c r="M127" s="183" t="s">
        <v>5699</v>
      </c>
      <c r="N127" s="183" t="s">
        <v>5698</v>
      </c>
    </row>
    <row r="187" spans="1:31" ht="36" customHeight="1" x14ac:dyDescent="0.25">
      <c r="A187" s="187" t="s">
        <v>4368</v>
      </c>
      <c r="B187" s="187" t="s">
        <v>4365</v>
      </c>
      <c r="C187" s="187" t="s">
        <v>4362</v>
      </c>
      <c r="D187" s="187" t="s">
        <v>5697</v>
      </c>
      <c r="E187" s="187" t="s">
        <v>5696</v>
      </c>
      <c r="F187" s="187" t="s">
        <v>5695</v>
      </c>
      <c r="G187" s="187" t="s">
        <v>5694</v>
      </c>
      <c r="H187" s="187" t="s">
        <v>5693</v>
      </c>
      <c r="I187" s="187" t="s">
        <v>5692</v>
      </c>
      <c r="J187" s="187" t="s">
        <v>5691</v>
      </c>
      <c r="K187" s="186" t="s">
        <v>5690</v>
      </c>
      <c r="L187" s="186" t="s">
        <v>5689</v>
      </c>
      <c r="M187" s="186" t="s">
        <v>5688</v>
      </c>
      <c r="N187" s="186" t="s">
        <v>5687</v>
      </c>
      <c r="O187" s="186" t="s">
        <v>5686</v>
      </c>
      <c r="P187" s="186" t="s">
        <v>4206</v>
      </c>
      <c r="Q187" s="186" t="s">
        <v>4333</v>
      </c>
      <c r="R187" s="186" t="s">
        <v>5685</v>
      </c>
      <c r="S187" s="186" t="s">
        <v>5684</v>
      </c>
      <c r="T187" s="186" t="s">
        <v>5683</v>
      </c>
      <c r="U187" s="186" t="s">
        <v>5682</v>
      </c>
      <c r="V187" s="186" t="s">
        <v>5681</v>
      </c>
      <c r="W187" s="186" t="s">
        <v>5680</v>
      </c>
      <c r="X187" s="186" t="s">
        <v>5679</v>
      </c>
      <c r="Y187" s="186" t="s">
        <v>5678</v>
      </c>
      <c r="Z187" s="186" t="s">
        <v>5677</v>
      </c>
      <c r="AA187" s="186" t="s">
        <v>5676</v>
      </c>
      <c r="AB187" s="186" t="s">
        <v>5675</v>
      </c>
      <c r="AC187" s="186" t="s">
        <v>5674</v>
      </c>
      <c r="AD187" s="186" t="s">
        <v>5673</v>
      </c>
      <c r="AE187" s="186" t="s">
        <v>5672</v>
      </c>
    </row>
    <row r="188" spans="1:31" ht="33.950000000000003" customHeight="1" x14ac:dyDescent="0.25">
      <c r="A188" s="184" t="s">
        <v>5662</v>
      </c>
      <c r="B188" s="185">
        <v>1</v>
      </c>
      <c r="C188" s="184" t="s">
        <v>5543</v>
      </c>
      <c r="D188" s="184" t="s">
        <v>4381</v>
      </c>
      <c r="E188" s="184" t="s">
        <v>18</v>
      </c>
      <c r="F188" s="185">
        <v>1</v>
      </c>
      <c r="G188" s="185">
        <v>1</v>
      </c>
      <c r="H188" s="185">
        <v>0</v>
      </c>
      <c r="I188" s="184" t="s">
        <v>5665</v>
      </c>
      <c r="J188" s="184"/>
      <c r="K188" s="183" t="s">
        <v>5671</v>
      </c>
      <c r="L188" s="183"/>
      <c r="M188" s="183" t="s">
        <v>5665</v>
      </c>
      <c r="N188" s="183" t="s">
        <v>3086</v>
      </c>
      <c r="O188" s="183"/>
      <c r="P188" s="183" t="s">
        <v>4210</v>
      </c>
      <c r="Q188" s="183" t="s">
        <v>4509</v>
      </c>
      <c r="R188" s="183">
        <f t="shared" ref="R188:R251" si="0">IF(AND($A188=$B$20,$D188="PRO",$E188="POS"),1,0)</f>
        <v>1</v>
      </c>
      <c r="S188" s="183">
        <f t="shared" ref="S188:S251" si="1">IF(AND($A188=$B$20,$D188="CFA",$E188="POS"),1,0)</f>
        <v>0</v>
      </c>
      <c r="T188" s="183">
        <f t="shared" ref="T188:T251" si="2">IF($R188=0,0,IF(OR(AND($M188&lt;&gt;"",ISNUMBER(SEARCH($M188,$B$5))),AND($N188&lt;&gt;"",ISNUMBER(SEARCH($N188,$B$5))),AND($O188&lt;&gt;"",ISNUMBER(SEARCH($O188,$B$5)))),1,0))</f>
        <v>1</v>
      </c>
      <c r="U188" s="183">
        <f t="shared" ref="U188:U251" si="3">IF($R188=0,0,IF(OR(AND($M188&lt;&gt;"",ISNUMBER(SEARCH($M188,$B$5&amp;" "&amp;$B$10))),AND($N188&lt;&gt;"",ISNUMBER(SEARCH($N188,$B$5&amp;" "&amp;$B$10))),AND($O188&lt;&gt;"",ISNUMBER(SEARCH($O188,$B$5&amp;" "&amp;$B$10)))),1,0))</f>
        <v>1</v>
      </c>
      <c r="V188" s="183">
        <f t="shared" ref="V188:V251" si="4">IF($S188=0,0,IF(OR(AND($M188&lt;&gt;"",ISNUMBER(SEARCH($M188,$D$5))),AND($N188&lt;&gt;"",ISNUMBER(SEARCH($N188,$D$5))),AND($O188&lt;&gt;"",ISNUMBER(SEARCH($O188,$D$5)))),1,0))</f>
        <v>0</v>
      </c>
      <c r="W188" s="183">
        <f t="shared" ref="W188:W251" si="5">IF($S188=0,0,IF(OR(AND($M188&lt;&gt;"",ISNUMBER(SEARCH($M188,$D$5&amp;" "&amp;$D$10))),AND($N188&lt;&gt;"",ISNUMBER(SEARCH($N188,$D$5&amp;" "&amp;$D$10))),AND($O188&lt;&gt;"",ISNUMBER(SEARCH($O188,$D$5&amp;" "&amp;$D$10)))),1,0))</f>
        <v>0</v>
      </c>
      <c r="X188" s="183">
        <f t="shared" ref="X188:X251" si="6">IF($T188=1,$G188,0)</f>
        <v>1</v>
      </c>
      <c r="Y188" s="183">
        <f t="shared" ref="Y188:Y251" si="7">IF($U188=1,$G188,0)</f>
        <v>1</v>
      </c>
      <c r="Z188" s="183">
        <f t="shared" ref="Z188:Z251" si="8">IF($V188=1,$H188,0)</f>
        <v>0</v>
      </c>
      <c r="AA188" s="183">
        <f t="shared" ref="AA188:AA251" si="9">IF($W188=1,$H188,0)</f>
        <v>0</v>
      </c>
      <c r="AB188" s="183" t="str">
        <f t="shared" ref="AB188:AB251" si="10">IF(AND($R188=1,$T188=0),$F188+ROW()/100000,"")</f>
        <v/>
      </c>
      <c r="AC188" s="183" t="str">
        <f t="shared" ref="AC188:AC251" si="11">IF(AND($R188=1,$U188=0),$F188+ROW()/100000,"")</f>
        <v/>
      </c>
      <c r="AD188" s="183" t="str">
        <f t="shared" ref="AD188:AD251" si="12">IF(AND($S188=1,$V188=0),$F188+ROW()/100000,"")</f>
        <v/>
      </c>
      <c r="AE188" s="183" t="str">
        <f t="shared" ref="AE188:AE251" si="13">IF(AND($S188=1,$W188=0),$F188+ROW()/100000,"")</f>
        <v/>
      </c>
    </row>
    <row r="189" spans="1:31" ht="33.950000000000003" customHeight="1" x14ac:dyDescent="0.25">
      <c r="A189" s="184" t="s">
        <v>5662</v>
      </c>
      <c r="B189" s="185">
        <v>1</v>
      </c>
      <c r="C189" s="184" t="s">
        <v>5543</v>
      </c>
      <c r="D189" s="184" t="s">
        <v>4381</v>
      </c>
      <c r="E189" s="184" t="s">
        <v>18</v>
      </c>
      <c r="F189" s="185">
        <v>2</v>
      </c>
      <c r="G189" s="185">
        <v>1</v>
      </c>
      <c r="H189" s="185">
        <v>0</v>
      </c>
      <c r="I189" s="184" t="s">
        <v>77</v>
      </c>
      <c r="J189" s="184"/>
      <c r="K189" s="183" t="s">
        <v>5416</v>
      </c>
      <c r="L189" s="183"/>
      <c r="M189" s="183" t="s">
        <v>77</v>
      </c>
      <c r="N189" s="183" t="s">
        <v>3087</v>
      </c>
      <c r="O189" s="183"/>
      <c r="P189" s="183" t="s">
        <v>4210</v>
      </c>
      <c r="Q189" s="183" t="s">
        <v>4509</v>
      </c>
      <c r="R189" s="183">
        <f t="shared" si="0"/>
        <v>1</v>
      </c>
      <c r="S189" s="183">
        <f t="shared" si="1"/>
        <v>0</v>
      </c>
      <c r="T189" s="183">
        <f t="shared" si="2"/>
        <v>1</v>
      </c>
      <c r="U189" s="183">
        <f t="shared" si="3"/>
        <v>1</v>
      </c>
      <c r="V189" s="183">
        <f t="shared" si="4"/>
        <v>0</v>
      </c>
      <c r="W189" s="183">
        <f t="shared" si="5"/>
        <v>0</v>
      </c>
      <c r="X189" s="183">
        <f t="shared" si="6"/>
        <v>1</v>
      </c>
      <c r="Y189" s="183">
        <f t="shared" si="7"/>
        <v>1</v>
      </c>
      <c r="Z189" s="183">
        <f t="shared" si="8"/>
        <v>0</v>
      </c>
      <c r="AA189" s="183">
        <f t="shared" si="9"/>
        <v>0</v>
      </c>
      <c r="AB189" s="183" t="str">
        <f t="shared" si="10"/>
        <v/>
      </c>
      <c r="AC189" s="183" t="str">
        <f t="shared" si="11"/>
        <v/>
      </c>
      <c r="AD189" s="183" t="str">
        <f t="shared" si="12"/>
        <v/>
      </c>
      <c r="AE189" s="183" t="str">
        <f t="shared" si="13"/>
        <v/>
      </c>
    </row>
    <row r="190" spans="1:31" ht="33.950000000000003" customHeight="1" x14ac:dyDescent="0.25">
      <c r="A190" s="184" t="s">
        <v>5662</v>
      </c>
      <c r="B190" s="185">
        <v>1</v>
      </c>
      <c r="C190" s="184" t="s">
        <v>5543</v>
      </c>
      <c r="D190" s="184" t="s">
        <v>4381</v>
      </c>
      <c r="E190" s="184" t="s">
        <v>18</v>
      </c>
      <c r="F190" s="185">
        <v>3</v>
      </c>
      <c r="G190" s="185">
        <v>1</v>
      </c>
      <c r="H190" s="185">
        <v>0</v>
      </c>
      <c r="I190" s="184" t="s">
        <v>5456</v>
      </c>
      <c r="J190" s="184"/>
      <c r="K190" s="183" t="s">
        <v>5465</v>
      </c>
      <c r="L190" s="183"/>
      <c r="M190" s="183" t="s">
        <v>5456</v>
      </c>
      <c r="N190" s="183" t="s">
        <v>3090</v>
      </c>
      <c r="O190" s="183"/>
      <c r="P190" s="183" t="s">
        <v>4210</v>
      </c>
      <c r="Q190" s="183" t="s">
        <v>4509</v>
      </c>
      <c r="R190" s="183">
        <f t="shared" si="0"/>
        <v>1</v>
      </c>
      <c r="S190" s="183">
        <f t="shared" si="1"/>
        <v>0</v>
      </c>
      <c r="T190" s="183">
        <f t="shared" si="2"/>
        <v>1</v>
      </c>
      <c r="U190" s="183">
        <f t="shared" si="3"/>
        <v>1</v>
      </c>
      <c r="V190" s="183">
        <f t="shared" si="4"/>
        <v>0</v>
      </c>
      <c r="W190" s="183">
        <f t="shared" si="5"/>
        <v>0</v>
      </c>
      <c r="X190" s="183">
        <f t="shared" si="6"/>
        <v>1</v>
      </c>
      <c r="Y190" s="183">
        <f t="shared" si="7"/>
        <v>1</v>
      </c>
      <c r="Z190" s="183">
        <f t="shared" si="8"/>
        <v>0</v>
      </c>
      <c r="AA190" s="183">
        <f t="shared" si="9"/>
        <v>0</v>
      </c>
      <c r="AB190" s="183" t="str">
        <f t="shared" si="10"/>
        <v/>
      </c>
      <c r="AC190" s="183" t="str">
        <f t="shared" si="11"/>
        <v/>
      </c>
      <c r="AD190" s="183" t="str">
        <f t="shared" si="12"/>
        <v/>
      </c>
      <c r="AE190" s="183" t="str">
        <f t="shared" si="13"/>
        <v/>
      </c>
    </row>
    <row r="191" spans="1:31" ht="33.950000000000003" customHeight="1" x14ac:dyDescent="0.25">
      <c r="A191" s="184" t="s">
        <v>5662</v>
      </c>
      <c r="B191" s="185">
        <v>1</v>
      </c>
      <c r="C191" s="184" t="s">
        <v>5543</v>
      </c>
      <c r="D191" s="184" t="s">
        <v>4381</v>
      </c>
      <c r="E191" s="184" t="s">
        <v>18</v>
      </c>
      <c r="F191" s="185">
        <v>4</v>
      </c>
      <c r="G191" s="185">
        <v>1</v>
      </c>
      <c r="H191" s="185">
        <v>0</v>
      </c>
      <c r="I191" s="184" t="s">
        <v>4855</v>
      </c>
      <c r="J191" s="184"/>
      <c r="K191" s="183" t="s">
        <v>4865</v>
      </c>
      <c r="L191" s="183"/>
      <c r="M191" s="183" t="s">
        <v>4855</v>
      </c>
      <c r="N191" s="183" t="s">
        <v>4855</v>
      </c>
      <c r="O191" s="183"/>
      <c r="P191" s="183" t="s">
        <v>4210</v>
      </c>
      <c r="Q191" s="183" t="s">
        <v>4509</v>
      </c>
      <c r="R191" s="183">
        <f t="shared" si="0"/>
        <v>1</v>
      </c>
      <c r="S191" s="183">
        <f t="shared" si="1"/>
        <v>0</v>
      </c>
      <c r="T191" s="183">
        <f t="shared" si="2"/>
        <v>1</v>
      </c>
      <c r="U191" s="183">
        <f t="shared" si="3"/>
        <v>1</v>
      </c>
      <c r="V191" s="183">
        <f t="shared" si="4"/>
        <v>0</v>
      </c>
      <c r="W191" s="183">
        <f t="shared" si="5"/>
        <v>0</v>
      </c>
      <c r="X191" s="183">
        <f t="shared" si="6"/>
        <v>1</v>
      </c>
      <c r="Y191" s="183">
        <f t="shared" si="7"/>
        <v>1</v>
      </c>
      <c r="Z191" s="183">
        <f t="shared" si="8"/>
        <v>0</v>
      </c>
      <c r="AA191" s="183">
        <f t="shared" si="9"/>
        <v>0</v>
      </c>
      <c r="AB191" s="183" t="str">
        <f t="shared" si="10"/>
        <v/>
      </c>
      <c r="AC191" s="183" t="str">
        <f t="shared" si="11"/>
        <v/>
      </c>
      <c r="AD191" s="183" t="str">
        <f t="shared" si="12"/>
        <v/>
      </c>
      <c r="AE191" s="183" t="str">
        <f t="shared" si="13"/>
        <v/>
      </c>
    </row>
    <row r="192" spans="1:31" ht="33.950000000000003" customHeight="1" x14ac:dyDescent="0.25">
      <c r="A192" s="184" t="s">
        <v>5662</v>
      </c>
      <c r="B192" s="185">
        <v>1</v>
      </c>
      <c r="C192" s="184" t="s">
        <v>5543</v>
      </c>
      <c r="D192" s="184" t="s">
        <v>4381</v>
      </c>
      <c r="E192" s="184" t="s">
        <v>18</v>
      </c>
      <c r="F192" s="185">
        <v>5</v>
      </c>
      <c r="G192" s="185">
        <v>1</v>
      </c>
      <c r="H192" s="185">
        <v>0</v>
      </c>
      <c r="I192" s="184" t="s">
        <v>5663</v>
      </c>
      <c r="J192" s="184"/>
      <c r="K192" s="183" t="s">
        <v>5670</v>
      </c>
      <c r="L192" s="183"/>
      <c r="M192" s="183" t="s">
        <v>5663</v>
      </c>
      <c r="N192" s="183" t="s">
        <v>5633</v>
      </c>
      <c r="O192" s="183"/>
      <c r="P192" s="183" t="s">
        <v>4210</v>
      </c>
      <c r="Q192" s="183" t="s">
        <v>4509</v>
      </c>
      <c r="R192" s="183">
        <f t="shared" si="0"/>
        <v>1</v>
      </c>
      <c r="S192" s="183">
        <f t="shared" si="1"/>
        <v>0</v>
      </c>
      <c r="T192" s="183">
        <f t="shared" si="2"/>
        <v>1</v>
      </c>
      <c r="U192" s="183">
        <f t="shared" si="3"/>
        <v>1</v>
      </c>
      <c r="V192" s="183">
        <f t="shared" si="4"/>
        <v>0</v>
      </c>
      <c r="W192" s="183">
        <f t="shared" si="5"/>
        <v>0</v>
      </c>
      <c r="X192" s="183">
        <f t="shared" si="6"/>
        <v>1</v>
      </c>
      <c r="Y192" s="183">
        <f t="shared" si="7"/>
        <v>1</v>
      </c>
      <c r="Z192" s="183">
        <f t="shared" si="8"/>
        <v>0</v>
      </c>
      <c r="AA192" s="183">
        <f t="shared" si="9"/>
        <v>0</v>
      </c>
      <c r="AB192" s="183" t="str">
        <f t="shared" si="10"/>
        <v/>
      </c>
      <c r="AC192" s="183" t="str">
        <f t="shared" si="11"/>
        <v/>
      </c>
      <c r="AD192" s="183" t="str">
        <f t="shared" si="12"/>
        <v/>
      </c>
      <c r="AE192" s="183" t="str">
        <f t="shared" si="13"/>
        <v/>
      </c>
    </row>
    <row r="193" spans="1:31" ht="33.950000000000003" customHeight="1" x14ac:dyDescent="0.25">
      <c r="A193" s="184" t="s">
        <v>5662</v>
      </c>
      <c r="B193" s="185">
        <v>1</v>
      </c>
      <c r="C193" s="184" t="s">
        <v>5543</v>
      </c>
      <c r="D193" s="184" t="s">
        <v>4381</v>
      </c>
      <c r="E193" s="184" t="s">
        <v>18</v>
      </c>
      <c r="F193" s="185">
        <v>6</v>
      </c>
      <c r="G193" s="185">
        <v>1</v>
      </c>
      <c r="H193" s="185">
        <v>0</v>
      </c>
      <c r="I193" s="184" t="s">
        <v>5668</v>
      </c>
      <c r="J193" s="184"/>
      <c r="K193" s="183" t="s">
        <v>5669</v>
      </c>
      <c r="L193" s="183"/>
      <c r="M193" s="183" t="s">
        <v>5668</v>
      </c>
      <c r="N193" s="183" t="s">
        <v>5667</v>
      </c>
      <c r="O193" s="183"/>
      <c r="P193" s="183" t="s">
        <v>4210</v>
      </c>
      <c r="Q193" s="183" t="s">
        <v>4509</v>
      </c>
      <c r="R193" s="183">
        <f t="shared" si="0"/>
        <v>1</v>
      </c>
      <c r="S193" s="183">
        <f t="shared" si="1"/>
        <v>0</v>
      </c>
      <c r="T193" s="183">
        <f t="shared" si="2"/>
        <v>0</v>
      </c>
      <c r="U193" s="183">
        <f t="shared" si="3"/>
        <v>0</v>
      </c>
      <c r="V193" s="183">
        <f t="shared" si="4"/>
        <v>0</v>
      </c>
      <c r="W193" s="183">
        <f t="shared" si="5"/>
        <v>0</v>
      </c>
      <c r="X193" s="183">
        <f t="shared" si="6"/>
        <v>0</v>
      </c>
      <c r="Y193" s="183">
        <f t="shared" si="7"/>
        <v>0</v>
      </c>
      <c r="Z193" s="183">
        <f t="shared" si="8"/>
        <v>0</v>
      </c>
      <c r="AA193" s="183">
        <f t="shared" si="9"/>
        <v>0</v>
      </c>
      <c r="AB193" s="183">
        <f t="shared" si="10"/>
        <v>6.0019299999999998</v>
      </c>
      <c r="AC193" s="183">
        <f t="shared" si="11"/>
        <v>6.0019299999999998</v>
      </c>
      <c r="AD193" s="183" t="str">
        <f t="shared" si="12"/>
        <v/>
      </c>
      <c r="AE193" s="183" t="str">
        <f t="shared" si="13"/>
        <v/>
      </c>
    </row>
    <row r="194" spans="1:31" ht="33.950000000000003" customHeight="1" x14ac:dyDescent="0.25">
      <c r="A194" s="184" t="s">
        <v>5662</v>
      </c>
      <c r="B194" s="185">
        <v>1</v>
      </c>
      <c r="C194" s="184" t="s">
        <v>5543</v>
      </c>
      <c r="D194" s="184" t="s">
        <v>4381</v>
      </c>
      <c r="E194" s="184" t="s">
        <v>18</v>
      </c>
      <c r="F194" s="185">
        <v>7</v>
      </c>
      <c r="G194" s="185">
        <v>1</v>
      </c>
      <c r="H194" s="185">
        <v>0</v>
      </c>
      <c r="I194" s="184" t="s">
        <v>3102</v>
      </c>
      <c r="J194" s="184"/>
      <c r="K194" s="183" t="s">
        <v>4511</v>
      </c>
      <c r="L194" s="183"/>
      <c r="M194" s="183" t="s">
        <v>3102</v>
      </c>
      <c r="N194" s="183" t="s">
        <v>3102</v>
      </c>
      <c r="O194" s="183"/>
      <c r="P194" s="183" t="s">
        <v>4210</v>
      </c>
      <c r="Q194" s="183" t="s">
        <v>4509</v>
      </c>
      <c r="R194" s="183">
        <f t="shared" si="0"/>
        <v>1</v>
      </c>
      <c r="S194" s="183">
        <f t="shared" si="1"/>
        <v>0</v>
      </c>
      <c r="T194" s="183">
        <f t="shared" si="2"/>
        <v>1</v>
      </c>
      <c r="U194" s="183">
        <f t="shared" si="3"/>
        <v>1</v>
      </c>
      <c r="V194" s="183">
        <f t="shared" si="4"/>
        <v>0</v>
      </c>
      <c r="W194" s="183">
        <f t="shared" si="5"/>
        <v>0</v>
      </c>
      <c r="X194" s="183">
        <f t="shared" si="6"/>
        <v>1</v>
      </c>
      <c r="Y194" s="183">
        <f t="shared" si="7"/>
        <v>1</v>
      </c>
      <c r="Z194" s="183">
        <f t="shared" si="8"/>
        <v>0</v>
      </c>
      <c r="AA194" s="183">
        <f t="shared" si="9"/>
        <v>0</v>
      </c>
      <c r="AB194" s="183" t="str">
        <f t="shared" si="10"/>
        <v/>
      </c>
      <c r="AC194" s="183" t="str">
        <f t="shared" si="11"/>
        <v/>
      </c>
      <c r="AD194" s="183" t="str">
        <f t="shared" si="12"/>
        <v/>
      </c>
      <c r="AE194" s="183" t="str">
        <f t="shared" si="13"/>
        <v/>
      </c>
    </row>
    <row r="195" spans="1:31" ht="33.950000000000003" customHeight="1" x14ac:dyDescent="0.25">
      <c r="A195" s="184" t="s">
        <v>5662</v>
      </c>
      <c r="B195" s="185">
        <v>1</v>
      </c>
      <c r="C195" s="184" t="s">
        <v>5543</v>
      </c>
      <c r="D195" s="184" t="s">
        <v>4381</v>
      </c>
      <c r="E195" s="184" t="s">
        <v>18</v>
      </c>
      <c r="F195" s="185">
        <v>8</v>
      </c>
      <c r="G195" s="185">
        <v>1</v>
      </c>
      <c r="H195" s="185">
        <v>0</v>
      </c>
      <c r="I195" s="184" t="s">
        <v>3123</v>
      </c>
      <c r="J195" s="184"/>
      <c r="K195" s="183" t="s">
        <v>4510</v>
      </c>
      <c r="L195" s="183"/>
      <c r="M195" s="183" t="s">
        <v>3123</v>
      </c>
      <c r="N195" s="183" t="s">
        <v>3123</v>
      </c>
      <c r="O195" s="183"/>
      <c r="P195" s="183" t="s">
        <v>4210</v>
      </c>
      <c r="Q195" s="183" t="s">
        <v>4509</v>
      </c>
      <c r="R195" s="183">
        <f t="shared" si="0"/>
        <v>1</v>
      </c>
      <c r="S195" s="183">
        <f t="shared" si="1"/>
        <v>0</v>
      </c>
      <c r="T195" s="183">
        <f t="shared" si="2"/>
        <v>1</v>
      </c>
      <c r="U195" s="183">
        <f t="shared" si="3"/>
        <v>1</v>
      </c>
      <c r="V195" s="183">
        <f t="shared" si="4"/>
        <v>0</v>
      </c>
      <c r="W195" s="183">
        <f t="shared" si="5"/>
        <v>0</v>
      </c>
      <c r="X195" s="183">
        <f t="shared" si="6"/>
        <v>1</v>
      </c>
      <c r="Y195" s="183">
        <f t="shared" si="7"/>
        <v>1</v>
      </c>
      <c r="Z195" s="183">
        <f t="shared" si="8"/>
        <v>0</v>
      </c>
      <c r="AA195" s="183">
        <f t="shared" si="9"/>
        <v>0</v>
      </c>
      <c r="AB195" s="183" t="str">
        <f t="shared" si="10"/>
        <v/>
      </c>
      <c r="AC195" s="183" t="str">
        <f t="shared" si="11"/>
        <v/>
      </c>
      <c r="AD195" s="183" t="str">
        <f t="shared" si="12"/>
        <v/>
      </c>
      <c r="AE195" s="183" t="str">
        <f t="shared" si="13"/>
        <v/>
      </c>
    </row>
    <row r="196" spans="1:31" ht="33.950000000000003" customHeight="1" x14ac:dyDescent="0.25">
      <c r="A196" s="184" t="s">
        <v>5662</v>
      </c>
      <c r="B196" s="185">
        <v>1</v>
      </c>
      <c r="C196" s="184" t="s">
        <v>5543</v>
      </c>
      <c r="D196" s="184" t="s">
        <v>4378</v>
      </c>
      <c r="E196" s="184" t="s">
        <v>18</v>
      </c>
      <c r="F196" s="185">
        <v>1</v>
      </c>
      <c r="G196" s="185">
        <v>0</v>
      </c>
      <c r="H196" s="185">
        <v>1</v>
      </c>
      <c r="I196" s="184"/>
      <c r="J196" s="184" t="s">
        <v>5665</v>
      </c>
      <c r="K196" s="183"/>
      <c r="L196" s="183" t="s">
        <v>5666</v>
      </c>
      <c r="M196" s="183" t="s">
        <v>5665</v>
      </c>
      <c r="N196" s="183" t="s">
        <v>3086</v>
      </c>
      <c r="O196" s="183"/>
      <c r="P196" s="183" t="s">
        <v>4210</v>
      </c>
      <c r="Q196" s="183" t="s">
        <v>4495</v>
      </c>
      <c r="R196" s="183">
        <f t="shared" si="0"/>
        <v>0</v>
      </c>
      <c r="S196" s="183">
        <f t="shared" si="1"/>
        <v>1</v>
      </c>
      <c r="T196" s="183">
        <f t="shared" si="2"/>
        <v>0</v>
      </c>
      <c r="U196" s="183">
        <f t="shared" si="3"/>
        <v>0</v>
      </c>
      <c r="V196" s="183">
        <f t="shared" si="4"/>
        <v>1</v>
      </c>
      <c r="W196" s="183">
        <f t="shared" si="5"/>
        <v>1</v>
      </c>
      <c r="X196" s="183">
        <f t="shared" si="6"/>
        <v>0</v>
      </c>
      <c r="Y196" s="183">
        <f t="shared" si="7"/>
        <v>0</v>
      </c>
      <c r="Z196" s="183">
        <f t="shared" si="8"/>
        <v>1</v>
      </c>
      <c r="AA196" s="183">
        <f t="shared" si="9"/>
        <v>1</v>
      </c>
      <c r="AB196" s="183" t="str">
        <f t="shared" si="10"/>
        <v/>
      </c>
      <c r="AC196" s="183" t="str">
        <f t="shared" si="11"/>
        <v/>
      </c>
      <c r="AD196" s="183" t="str">
        <f t="shared" si="12"/>
        <v/>
      </c>
      <c r="AE196" s="183" t="str">
        <f t="shared" si="13"/>
        <v/>
      </c>
    </row>
    <row r="197" spans="1:31" ht="33.950000000000003" customHeight="1" x14ac:dyDescent="0.25">
      <c r="A197" s="184" t="s">
        <v>5662</v>
      </c>
      <c r="B197" s="185">
        <v>1</v>
      </c>
      <c r="C197" s="184" t="s">
        <v>5543</v>
      </c>
      <c r="D197" s="184" t="s">
        <v>4378</v>
      </c>
      <c r="E197" s="184" t="s">
        <v>18</v>
      </c>
      <c r="F197" s="185">
        <v>2</v>
      </c>
      <c r="G197" s="185">
        <v>0</v>
      </c>
      <c r="H197" s="185">
        <v>1</v>
      </c>
      <c r="I197" s="184"/>
      <c r="J197" s="184" t="s">
        <v>77</v>
      </c>
      <c r="K197" s="183"/>
      <c r="L197" s="183" t="s">
        <v>5412</v>
      </c>
      <c r="M197" s="183" t="s">
        <v>77</v>
      </c>
      <c r="N197" s="183" t="s">
        <v>3087</v>
      </c>
      <c r="O197" s="183"/>
      <c r="P197" s="183" t="s">
        <v>4210</v>
      </c>
      <c r="Q197" s="183" t="s">
        <v>4495</v>
      </c>
      <c r="R197" s="183">
        <f t="shared" si="0"/>
        <v>0</v>
      </c>
      <c r="S197" s="183">
        <f t="shared" si="1"/>
        <v>1</v>
      </c>
      <c r="T197" s="183">
        <f t="shared" si="2"/>
        <v>0</v>
      </c>
      <c r="U197" s="183">
        <f t="shared" si="3"/>
        <v>0</v>
      </c>
      <c r="V197" s="183">
        <f t="shared" si="4"/>
        <v>1</v>
      </c>
      <c r="W197" s="183">
        <f t="shared" si="5"/>
        <v>1</v>
      </c>
      <c r="X197" s="183">
        <f t="shared" si="6"/>
        <v>0</v>
      </c>
      <c r="Y197" s="183">
        <f t="shared" si="7"/>
        <v>0</v>
      </c>
      <c r="Z197" s="183">
        <f t="shared" si="8"/>
        <v>1</v>
      </c>
      <c r="AA197" s="183">
        <f t="shared" si="9"/>
        <v>1</v>
      </c>
      <c r="AB197" s="183" t="str">
        <f t="shared" si="10"/>
        <v/>
      </c>
      <c r="AC197" s="183" t="str">
        <f t="shared" si="11"/>
        <v/>
      </c>
      <c r="AD197" s="183" t="str">
        <f t="shared" si="12"/>
        <v/>
      </c>
      <c r="AE197" s="183" t="str">
        <f t="shared" si="13"/>
        <v/>
      </c>
    </row>
    <row r="198" spans="1:31" ht="33.950000000000003" customHeight="1" x14ac:dyDescent="0.25">
      <c r="A198" s="184" t="s">
        <v>5662</v>
      </c>
      <c r="B198" s="185">
        <v>1</v>
      </c>
      <c r="C198" s="184" t="s">
        <v>5543</v>
      </c>
      <c r="D198" s="184" t="s">
        <v>4378</v>
      </c>
      <c r="E198" s="184" t="s">
        <v>18</v>
      </c>
      <c r="F198" s="185">
        <v>3</v>
      </c>
      <c r="G198" s="185">
        <v>0</v>
      </c>
      <c r="H198" s="185">
        <v>1</v>
      </c>
      <c r="I198" s="184"/>
      <c r="J198" s="184" t="s">
        <v>5456</v>
      </c>
      <c r="K198" s="183"/>
      <c r="L198" s="183" t="s">
        <v>5457</v>
      </c>
      <c r="M198" s="183" t="s">
        <v>5456</v>
      </c>
      <c r="N198" s="183" t="s">
        <v>3090</v>
      </c>
      <c r="O198" s="183"/>
      <c r="P198" s="183" t="s">
        <v>4210</v>
      </c>
      <c r="Q198" s="183" t="s">
        <v>4495</v>
      </c>
      <c r="R198" s="183">
        <f t="shared" si="0"/>
        <v>0</v>
      </c>
      <c r="S198" s="183">
        <f t="shared" si="1"/>
        <v>1</v>
      </c>
      <c r="T198" s="183">
        <f t="shared" si="2"/>
        <v>0</v>
      </c>
      <c r="U198" s="183">
        <f t="shared" si="3"/>
        <v>0</v>
      </c>
      <c r="V198" s="183">
        <f t="shared" si="4"/>
        <v>0</v>
      </c>
      <c r="W198" s="183">
        <f t="shared" si="5"/>
        <v>1</v>
      </c>
      <c r="X198" s="183">
        <f t="shared" si="6"/>
        <v>0</v>
      </c>
      <c r="Y198" s="183">
        <f t="shared" si="7"/>
        <v>0</v>
      </c>
      <c r="Z198" s="183">
        <f t="shared" si="8"/>
        <v>0</v>
      </c>
      <c r="AA198" s="183">
        <f t="shared" si="9"/>
        <v>1</v>
      </c>
      <c r="AB198" s="183" t="str">
        <f t="shared" si="10"/>
        <v/>
      </c>
      <c r="AC198" s="183" t="str">
        <f t="shared" si="11"/>
        <v/>
      </c>
      <c r="AD198" s="183">
        <f t="shared" si="12"/>
        <v>3.0019800000000001</v>
      </c>
      <c r="AE198" s="183" t="str">
        <f t="shared" si="13"/>
        <v/>
      </c>
    </row>
    <row r="199" spans="1:31" ht="33.950000000000003" customHeight="1" x14ac:dyDescent="0.25">
      <c r="A199" s="184" t="s">
        <v>5662</v>
      </c>
      <c r="B199" s="185">
        <v>1</v>
      </c>
      <c r="C199" s="184" t="s">
        <v>5543</v>
      </c>
      <c r="D199" s="184" t="s">
        <v>4378</v>
      </c>
      <c r="E199" s="184" t="s">
        <v>18</v>
      </c>
      <c r="F199" s="185">
        <v>4</v>
      </c>
      <c r="G199" s="185">
        <v>0</v>
      </c>
      <c r="H199" s="185">
        <v>1</v>
      </c>
      <c r="I199" s="184"/>
      <c r="J199" s="184" t="s">
        <v>4855</v>
      </c>
      <c r="K199" s="183"/>
      <c r="L199" s="183" t="s">
        <v>4856</v>
      </c>
      <c r="M199" s="183" t="s">
        <v>4855</v>
      </c>
      <c r="N199" s="183" t="s">
        <v>4855</v>
      </c>
      <c r="O199" s="183"/>
      <c r="P199" s="183" t="s">
        <v>4210</v>
      </c>
      <c r="Q199" s="183" t="s">
        <v>4495</v>
      </c>
      <c r="R199" s="183">
        <f t="shared" si="0"/>
        <v>0</v>
      </c>
      <c r="S199" s="183">
        <f t="shared" si="1"/>
        <v>1</v>
      </c>
      <c r="T199" s="183">
        <f t="shared" si="2"/>
        <v>0</v>
      </c>
      <c r="U199" s="183">
        <f t="shared" si="3"/>
        <v>0</v>
      </c>
      <c r="V199" s="183">
        <f t="shared" si="4"/>
        <v>0</v>
      </c>
      <c r="W199" s="183">
        <f t="shared" si="5"/>
        <v>0</v>
      </c>
      <c r="X199" s="183">
        <f t="shared" si="6"/>
        <v>0</v>
      </c>
      <c r="Y199" s="183">
        <f t="shared" si="7"/>
        <v>0</v>
      </c>
      <c r="Z199" s="183">
        <f t="shared" si="8"/>
        <v>0</v>
      </c>
      <c r="AA199" s="183">
        <f t="shared" si="9"/>
        <v>0</v>
      </c>
      <c r="AB199" s="183" t="str">
        <f t="shared" si="10"/>
        <v/>
      </c>
      <c r="AC199" s="183" t="str">
        <f t="shared" si="11"/>
        <v/>
      </c>
      <c r="AD199" s="183">
        <f t="shared" si="12"/>
        <v>4.0019900000000002</v>
      </c>
      <c r="AE199" s="183">
        <f t="shared" si="13"/>
        <v>4.0019900000000002</v>
      </c>
    </row>
    <row r="200" spans="1:31" ht="33.950000000000003" customHeight="1" x14ac:dyDescent="0.25">
      <c r="A200" s="184" t="s">
        <v>5662</v>
      </c>
      <c r="B200" s="185">
        <v>1</v>
      </c>
      <c r="C200" s="184" t="s">
        <v>5543</v>
      </c>
      <c r="D200" s="184" t="s">
        <v>4378</v>
      </c>
      <c r="E200" s="184" t="s">
        <v>18</v>
      </c>
      <c r="F200" s="185">
        <v>5</v>
      </c>
      <c r="G200" s="185">
        <v>0</v>
      </c>
      <c r="H200" s="185">
        <v>1</v>
      </c>
      <c r="I200" s="184"/>
      <c r="J200" s="184" t="s">
        <v>5663</v>
      </c>
      <c r="K200" s="183"/>
      <c r="L200" s="183" t="s">
        <v>5664</v>
      </c>
      <c r="M200" s="183" t="s">
        <v>5663</v>
      </c>
      <c r="N200" s="183" t="s">
        <v>5633</v>
      </c>
      <c r="O200" s="183"/>
      <c r="P200" s="183" t="s">
        <v>4210</v>
      </c>
      <c r="Q200" s="183" t="s">
        <v>4495</v>
      </c>
      <c r="R200" s="183">
        <f t="shared" si="0"/>
        <v>0</v>
      </c>
      <c r="S200" s="183">
        <f t="shared" si="1"/>
        <v>1</v>
      </c>
      <c r="T200" s="183">
        <f t="shared" si="2"/>
        <v>0</v>
      </c>
      <c r="U200" s="183">
        <f t="shared" si="3"/>
        <v>0</v>
      </c>
      <c r="V200" s="183">
        <f t="shared" si="4"/>
        <v>0</v>
      </c>
      <c r="W200" s="183">
        <f t="shared" si="5"/>
        <v>0</v>
      </c>
      <c r="X200" s="183">
        <f t="shared" si="6"/>
        <v>0</v>
      </c>
      <c r="Y200" s="183">
        <f t="shared" si="7"/>
        <v>0</v>
      </c>
      <c r="Z200" s="183">
        <f t="shared" si="8"/>
        <v>0</v>
      </c>
      <c r="AA200" s="183">
        <f t="shared" si="9"/>
        <v>0</v>
      </c>
      <c r="AB200" s="183" t="str">
        <f t="shared" si="10"/>
        <v/>
      </c>
      <c r="AC200" s="183" t="str">
        <f t="shared" si="11"/>
        <v/>
      </c>
      <c r="AD200" s="183">
        <f t="shared" si="12"/>
        <v>5.0019999999999998</v>
      </c>
      <c r="AE200" s="183">
        <f t="shared" si="13"/>
        <v>5.0019999999999998</v>
      </c>
    </row>
    <row r="201" spans="1:31" ht="33.950000000000003" customHeight="1" x14ac:dyDescent="0.25">
      <c r="A201" s="184" t="s">
        <v>5662</v>
      </c>
      <c r="B201" s="185">
        <v>1</v>
      </c>
      <c r="C201" s="184" t="s">
        <v>5543</v>
      </c>
      <c r="D201" s="184" t="s">
        <v>4378</v>
      </c>
      <c r="E201" s="184" t="s">
        <v>18</v>
      </c>
      <c r="F201" s="185">
        <v>6</v>
      </c>
      <c r="G201" s="185">
        <v>0</v>
      </c>
      <c r="H201" s="185">
        <v>1</v>
      </c>
      <c r="I201" s="184"/>
      <c r="J201" s="184" t="s">
        <v>3587</v>
      </c>
      <c r="K201" s="183"/>
      <c r="L201" s="183" t="s">
        <v>4500</v>
      </c>
      <c r="M201" s="183" t="s">
        <v>3587</v>
      </c>
      <c r="N201" s="183" t="s">
        <v>3587</v>
      </c>
      <c r="O201" s="183"/>
      <c r="P201" s="183" t="s">
        <v>4210</v>
      </c>
      <c r="Q201" s="183" t="s">
        <v>4495</v>
      </c>
      <c r="R201" s="183">
        <f t="shared" si="0"/>
        <v>0</v>
      </c>
      <c r="S201" s="183">
        <f t="shared" si="1"/>
        <v>1</v>
      </c>
      <c r="T201" s="183">
        <f t="shared" si="2"/>
        <v>0</v>
      </c>
      <c r="U201" s="183">
        <f t="shared" si="3"/>
        <v>0</v>
      </c>
      <c r="V201" s="183">
        <f t="shared" si="4"/>
        <v>0</v>
      </c>
      <c r="W201" s="183">
        <f t="shared" si="5"/>
        <v>0</v>
      </c>
      <c r="X201" s="183">
        <f t="shared" si="6"/>
        <v>0</v>
      </c>
      <c r="Y201" s="183">
        <f t="shared" si="7"/>
        <v>0</v>
      </c>
      <c r="Z201" s="183">
        <f t="shared" si="8"/>
        <v>0</v>
      </c>
      <c r="AA201" s="183">
        <f t="shared" si="9"/>
        <v>0</v>
      </c>
      <c r="AB201" s="183" t="str">
        <f t="shared" si="10"/>
        <v/>
      </c>
      <c r="AC201" s="183" t="str">
        <f t="shared" si="11"/>
        <v/>
      </c>
      <c r="AD201" s="183">
        <f t="shared" si="12"/>
        <v>6.0020100000000003</v>
      </c>
      <c r="AE201" s="183">
        <f t="shared" si="13"/>
        <v>6.0020100000000003</v>
      </c>
    </row>
    <row r="202" spans="1:31" ht="33.950000000000003" customHeight="1" x14ac:dyDescent="0.25">
      <c r="A202" s="184" t="s">
        <v>5662</v>
      </c>
      <c r="B202" s="185">
        <v>1</v>
      </c>
      <c r="C202" s="184" t="s">
        <v>5543</v>
      </c>
      <c r="D202" s="184" t="s">
        <v>4378</v>
      </c>
      <c r="E202" s="184" t="s">
        <v>18</v>
      </c>
      <c r="F202" s="185">
        <v>7</v>
      </c>
      <c r="G202" s="185">
        <v>0</v>
      </c>
      <c r="H202" s="185">
        <v>1</v>
      </c>
      <c r="I202" s="184"/>
      <c r="J202" s="184" t="s">
        <v>4496</v>
      </c>
      <c r="K202" s="183"/>
      <c r="L202" s="183" t="s">
        <v>4497</v>
      </c>
      <c r="M202" s="183" t="s">
        <v>4496</v>
      </c>
      <c r="N202" s="183" t="s">
        <v>4496</v>
      </c>
      <c r="O202" s="183"/>
      <c r="P202" s="183" t="s">
        <v>4210</v>
      </c>
      <c r="Q202" s="183" t="s">
        <v>4495</v>
      </c>
      <c r="R202" s="183">
        <f t="shared" si="0"/>
        <v>0</v>
      </c>
      <c r="S202" s="183">
        <f t="shared" si="1"/>
        <v>1</v>
      </c>
      <c r="T202" s="183">
        <f t="shared" si="2"/>
        <v>0</v>
      </c>
      <c r="U202" s="183">
        <f t="shared" si="3"/>
        <v>0</v>
      </c>
      <c r="V202" s="183">
        <f t="shared" si="4"/>
        <v>0</v>
      </c>
      <c r="W202" s="183">
        <f t="shared" si="5"/>
        <v>0</v>
      </c>
      <c r="X202" s="183">
        <f t="shared" si="6"/>
        <v>0</v>
      </c>
      <c r="Y202" s="183">
        <f t="shared" si="7"/>
        <v>0</v>
      </c>
      <c r="Z202" s="183">
        <f t="shared" si="8"/>
        <v>0</v>
      </c>
      <c r="AA202" s="183">
        <f t="shared" si="9"/>
        <v>0</v>
      </c>
      <c r="AB202" s="183" t="str">
        <f t="shared" si="10"/>
        <v/>
      </c>
      <c r="AC202" s="183" t="str">
        <f t="shared" si="11"/>
        <v/>
      </c>
      <c r="AD202" s="183">
        <f t="shared" si="12"/>
        <v>7.0020199999999999</v>
      </c>
      <c r="AE202" s="183">
        <f t="shared" si="13"/>
        <v>7.0020199999999999</v>
      </c>
    </row>
    <row r="203" spans="1:31" ht="33.950000000000003" customHeight="1" x14ac:dyDescent="0.25">
      <c r="A203" s="184" t="s">
        <v>5645</v>
      </c>
      <c r="B203" s="185">
        <v>2</v>
      </c>
      <c r="C203" s="184" t="s">
        <v>5543</v>
      </c>
      <c r="D203" s="184" t="s">
        <v>4381</v>
      </c>
      <c r="E203" s="184" t="s">
        <v>18</v>
      </c>
      <c r="F203" s="185">
        <v>1</v>
      </c>
      <c r="G203" s="185">
        <v>1</v>
      </c>
      <c r="H203" s="185">
        <v>0</v>
      </c>
      <c r="I203" s="184" t="s">
        <v>5654</v>
      </c>
      <c r="J203" s="184"/>
      <c r="K203" s="183" t="s">
        <v>5661</v>
      </c>
      <c r="L203" s="183"/>
      <c r="M203" s="183" t="s">
        <v>5654</v>
      </c>
      <c r="N203" s="183" t="s">
        <v>5653</v>
      </c>
      <c r="O203" s="183"/>
      <c r="P203" s="183" t="s">
        <v>4210</v>
      </c>
      <c r="Q203" s="183" t="s">
        <v>4509</v>
      </c>
      <c r="R203" s="183">
        <f t="shared" si="0"/>
        <v>0</v>
      </c>
      <c r="S203" s="183">
        <f t="shared" si="1"/>
        <v>0</v>
      </c>
      <c r="T203" s="183">
        <f t="shared" si="2"/>
        <v>0</v>
      </c>
      <c r="U203" s="183">
        <f t="shared" si="3"/>
        <v>0</v>
      </c>
      <c r="V203" s="183">
        <f t="shared" si="4"/>
        <v>0</v>
      </c>
      <c r="W203" s="183">
        <f t="shared" si="5"/>
        <v>0</v>
      </c>
      <c r="X203" s="183">
        <f t="shared" si="6"/>
        <v>0</v>
      </c>
      <c r="Y203" s="183">
        <f t="shared" si="7"/>
        <v>0</v>
      </c>
      <c r="Z203" s="183">
        <f t="shared" si="8"/>
        <v>0</v>
      </c>
      <c r="AA203" s="183">
        <f t="shared" si="9"/>
        <v>0</v>
      </c>
      <c r="AB203" s="183" t="str">
        <f t="shared" si="10"/>
        <v/>
      </c>
      <c r="AC203" s="183" t="str">
        <f t="shared" si="11"/>
        <v/>
      </c>
      <c r="AD203" s="183" t="str">
        <f t="shared" si="12"/>
        <v/>
      </c>
      <c r="AE203" s="183" t="str">
        <f t="shared" si="13"/>
        <v/>
      </c>
    </row>
    <row r="204" spans="1:31" ht="33.950000000000003" customHeight="1" x14ac:dyDescent="0.25">
      <c r="A204" s="184" t="s">
        <v>5645</v>
      </c>
      <c r="B204" s="185">
        <v>2</v>
      </c>
      <c r="C204" s="184" t="s">
        <v>5543</v>
      </c>
      <c r="D204" s="184" t="s">
        <v>4381</v>
      </c>
      <c r="E204" s="184" t="s">
        <v>18</v>
      </c>
      <c r="F204" s="185">
        <v>2</v>
      </c>
      <c r="G204" s="185">
        <v>1</v>
      </c>
      <c r="H204" s="185">
        <v>0</v>
      </c>
      <c r="I204" s="184" t="s">
        <v>5651</v>
      </c>
      <c r="J204" s="184"/>
      <c r="K204" s="183" t="s">
        <v>5660</v>
      </c>
      <c r="L204" s="183"/>
      <c r="M204" s="183" t="s">
        <v>5651</v>
      </c>
      <c r="N204" s="183" t="s">
        <v>5650</v>
      </c>
      <c r="O204" s="183"/>
      <c r="P204" s="183" t="s">
        <v>4210</v>
      </c>
      <c r="Q204" s="183" t="s">
        <v>4509</v>
      </c>
      <c r="R204" s="183">
        <f t="shared" si="0"/>
        <v>0</v>
      </c>
      <c r="S204" s="183">
        <f t="shared" si="1"/>
        <v>0</v>
      </c>
      <c r="T204" s="183">
        <f t="shared" si="2"/>
        <v>0</v>
      </c>
      <c r="U204" s="183">
        <f t="shared" si="3"/>
        <v>0</v>
      </c>
      <c r="V204" s="183">
        <f t="shared" si="4"/>
        <v>0</v>
      </c>
      <c r="W204" s="183">
        <f t="shared" si="5"/>
        <v>0</v>
      </c>
      <c r="X204" s="183">
        <f t="shared" si="6"/>
        <v>0</v>
      </c>
      <c r="Y204" s="183">
        <f t="shared" si="7"/>
        <v>0</v>
      </c>
      <c r="Z204" s="183">
        <f t="shared" si="8"/>
        <v>0</v>
      </c>
      <c r="AA204" s="183">
        <f t="shared" si="9"/>
        <v>0</v>
      </c>
      <c r="AB204" s="183" t="str">
        <f t="shared" si="10"/>
        <v/>
      </c>
      <c r="AC204" s="183" t="str">
        <f t="shared" si="11"/>
        <v/>
      </c>
      <c r="AD204" s="183" t="str">
        <f t="shared" si="12"/>
        <v/>
      </c>
      <c r="AE204" s="183" t="str">
        <f t="shared" si="13"/>
        <v/>
      </c>
    </row>
    <row r="205" spans="1:31" ht="33.950000000000003" customHeight="1" x14ac:dyDescent="0.25">
      <c r="A205" s="184" t="s">
        <v>5645</v>
      </c>
      <c r="B205" s="185">
        <v>2</v>
      </c>
      <c r="C205" s="184" t="s">
        <v>5543</v>
      </c>
      <c r="D205" s="184" t="s">
        <v>4381</v>
      </c>
      <c r="E205" s="184" t="s">
        <v>18</v>
      </c>
      <c r="F205" s="185">
        <v>3</v>
      </c>
      <c r="G205" s="185">
        <v>1</v>
      </c>
      <c r="H205" s="185">
        <v>0</v>
      </c>
      <c r="I205" s="184" t="s">
        <v>5648</v>
      </c>
      <c r="J205" s="184"/>
      <c r="K205" s="183" t="s">
        <v>5659</v>
      </c>
      <c r="L205" s="183"/>
      <c r="M205" s="183" t="s">
        <v>5648</v>
      </c>
      <c r="N205" s="183" t="s">
        <v>5647</v>
      </c>
      <c r="O205" s="183"/>
      <c r="P205" s="183" t="s">
        <v>4210</v>
      </c>
      <c r="Q205" s="183" t="s">
        <v>4509</v>
      </c>
      <c r="R205" s="183">
        <f t="shared" si="0"/>
        <v>0</v>
      </c>
      <c r="S205" s="183">
        <f t="shared" si="1"/>
        <v>0</v>
      </c>
      <c r="T205" s="183">
        <f t="shared" si="2"/>
        <v>0</v>
      </c>
      <c r="U205" s="183">
        <f t="shared" si="3"/>
        <v>0</v>
      </c>
      <c r="V205" s="183">
        <f t="shared" si="4"/>
        <v>0</v>
      </c>
      <c r="W205" s="183">
        <f t="shared" si="5"/>
        <v>0</v>
      </c>
      <c r="X205" s="183">
        <f t="shared" si="6"/>
        <v>0</v>
      </c>
      <c r="Y205" s="183">
        <f t="shared" si="7"/>
        <v>0</v>
      </c>
      <c r="Z205" s="183">
        <f t="shared" si="8"/>
        <v>0</v>
      </c>
      <c r="AA205" s="183">
        <f t="shared" si="9"/>
        <v>0</v>
      </c>
      <c r="AB205" s="183" t="str">
        <f t="shared" si="10"/>
        <v/>
      </c>
      <c r="AC205" s="183" t="str">
        <f t="shared" si="11"/>
        <v/>
      </c>
      <c r="AD205" s="183" t="str">
        <f t="shared" si="12"/>
        <v/>
      </c>
      <c r="AE205" s="183" t="str">
        <f t="shared" si="13"/>
        <v/>
      </c>
    </row>
    <row r="206" spans="1:31" ht="33.950000000000003" customHeight="1" x14ac:dyDescent="0.25">
      <c r="A206" s="184" t="s">
        <v>5645</v>
      </c>
      <c r="B206" s="185">
        <v>2</v>
      </c>
      <c r="C206" s="184" t="s">
        <v>5543</v>
      </c>
      <c r="D206" s="184" t="s">
        <v>4381</v>
      </c>
      <c r="E206" s="184" t="s">
        <v>18</v>
      </c>
      <c r="F206" s="185">
        <v>4</v>
      </c>
      <c r="G206" s="185">
        <v>1</v>
      </c>
      <c r="H206" s="185">
        <v>0</v>
      </c>
      <c r="I206" s="184" t="s">
        <v>3110</v>
      </c>
      <c r="J206" s="184"/>
      <c r="K206" s="183" t="s">
        <v>5353</v>
      </c>
      <c r="L206" s="183"/>
      <c r="M206" s="183" t="s">
        <v>3110</v>
      </c>
      <c r="N206" s="183" t="s">
        <v>3110</v>
      </c>
      <c r="O206" s="183"/>
      <c r="P206" s="183" t="s">
        <v>4210</v>
      </c>
      <c r="Q206" s="183" t="s">
        <v>4509</v>
      </c>
      <c r="R206" s="183">
        <f t="shared" si="0"/>
        <v>0</v>
      </c>
      <c r="S206" s="183">
        <f t="shared" si="1"/>
        <v>0</v>
      </c>
      <c r="T206" s="183">
        <f t="shared" si="2"/>
        <v>0</v>
      </c>
      <c r="U206" s="183">
        <f t="shared" si="3"/>
        <v>0</v>
      </c>
      <c r="V206" s="183">
        <f t="shared" si="4"/>
        <v>0</v>
      </c>
      <c r="W206" s="183">
        <f t="shared" si="5"/>
        <v>0</v>
      </c>
      <c r="X206" s="183">
        <f t="shared" si="6"/>
        <v>0</v>
      </c>
      <c r="Y206" s="183">
        <f t="shared" si="7"/>
        <v>0</v>
      </c>
      <c r="Z206" s="183">
        <f t="shared" si="8"/>
        <v>0</v>
      </c>
      <c r="AA206" s="183">
        <f t="shared" si="9"/>
        <v>0</v>
      </c>
      <c r="AB206" s="183" t="str">
        <f t="shared" si="10"/>
        <v/>
      </c>
      <c r="AC206" s="183" t="str">
        <f t="shared" si="11"/>
        <v/>
      </c>
      <c r="AD206" s="183" t="str">
        <f t="shared" si="12"/>
        <v/>
      </c>
      <c r="AE206" s="183" t="str">
        <f t="shared" si="13"/>
        <v/>
      </c>
    </row>
    <row r="207" spans="1:31" ht="33.950000000000003" customHeight="1" x14ac:dyDescent="0.25">
      <c r="A207" s="184" t="s">
        <v>5645</v>
      </c>
      <c r="B207" s="185">
        <v>2</v>
      </c>
      <c r="C207" s="184" t="s">
        <v>5543</v>
      </c>
      <c r="D207" s="184" t="s">
        <v>4381</v>
      </c>
      <c r="E207" s="184" t="s">
        <v>18</v>
      </c>
      <c r="F207" s="185">
        <v>5</v>
      </c>
      <c r="G207" s="185">
        <v>1</v>
      </c>
      <c r="H207" s="185">
        <v>0</v>
      </c>
      <c r="I207" s="184" t="s">
        <v>3172</v>
      </c>
      <c r="J207" s="184"/>
      <c r="K207" s="183" t="s">
        <v>5658</v>
      </c>
      <c r="L207" s="183"/>
      <c r="M207" s="183" t="s">
        <v>3172</v>
      </c>
      <c r="N207" s="183" t="s">
        <v>3172</v>
      </c>
      <c r="O207" s="183"/>
      <c r="P207" s="183" t="s">
        <v>4210</v>
      </c>
      <c r="Q207" s="183" t="s">
        <v>4509</v>
      </c>
      <c r="R207" s="183">
        <f t="shared" si="0"/>
        <v>0</v>
      </c>
      <c r="S207" s="183">
        <f t="shared" si="1"/>
        <v>0</v>
      </c>
      <c r="T207" s="183">
        <f t="shared" si="2"/>
        <v>0</v>
      </c>
      <c r="U207" s="183">
        <f t="shared" si="3"/>
        <v>0</v>
      </c>
      <c r="V207" s="183">
        <f t="shared" si="4"/>
        <v>0</v>
      </c>
      <c r="W207" s="183">
        <f t="shared" si="5"/>
        <v>0</v>
      </c>
      <c r="X207" s="183">
        <f t="shared" si="6"/>
        <v>0</v>
      </c>
      <c r="Y207" s="183">
        <f t="shared" si="7"/>
        <v>0</v>
      </c>
      <c r="Z207" s="183">
        <f t="shared" si="8"/>
        <v>0</v>
      </c>
      <c r="AA207" s="183">
        <f t="shared" si="9"/>
        <v>0</v>
      </c>
      <c r="AB207" s="183" t="str">
        <f t="shared" si="10"/>
        <v/>
      </c>
      <c r="AC207" s="183" t="str">
        <f t="shared" si="11"/>
        <v/>
      </c>
      <c r="AD207" s="183" t="str">
        <f t="shared" si="12"/>
        <v/>
      </c>
      <c r="AE207" s="183" t="str">
        <f t="shared" si="13"/>
        <v/>
      </c>
    </row>
    <row r="208" spans="1:31" ht="33.950000000000003" customHeight="1" x14ac:dyDescent="0.25">
      <c r="A208" s="184" t="s">
        <v>5645</v>
      </c>
      <c r="B208" s="185">
        <v>2</v>
      </c>
      <c r="C208" s="184" t="s">
        <v>5543</v>
      </c>
      <c r="D208" s="184" t="s">
        <v>4381</v>
      </c>
      <c r="E208" s="184" t="s">
        <v>18</v>
      </c>
      <c r="F208" s="185">
        <v>6</v>
      </c>
      <c r="G208" s="185">
        <v>1</v>
      </c>
      <c r="H208" s="185">
        <v>0</v>
      </c>
      <c r="I208" s="184" t="s">
        <v>5656</v>
      </c>
      <c r="J208" s="184"/>
      <c r="K208" s="183" t="s">
        <v>5657</v>
      </c>
      <c r="L208" s="183"/>
      <c r="M208" s="183" t="s">
        <v>5656</v>
      </c>
      <c r="N208" s="183" t="s">
        <v>3090</v>
      </c>
      <c r="O208" s="183"/>
      <c r="P208" s="183" t="s">
        <v>4210</v>
      </c>
      <c r="Q208" s="183" t="s">
        <v>4509</v>
      </c>
      <c r="R208" s="183">
        <f t="shared" si="0"/>
        <v>0</v>
      </c>
      <c r="S208" s="183">
        <f t="shared" si="1"/>
        <v>0</v>
      </c>
      <c r="T208" s="183">
        <f t="shared" si="2"/>
        <v>0</v>
      </c>
      <c r="U208" s="183">
        <f t="shared" si="3"/>
        <v>0</v>
      </c>
      <c r="V208" s="183">
        <f t="shared" si="4"/>
        <v>0</v>
      </c>
      <c r="W208" s="183">
        <f t="shared" si="5"/>
        <v>0</v>
      </c>
      <c r="X208" s="183">
        <f t="shared" si="6"/>
        <v>0</v>
      </c>
      <c r="Y208" s="183">
        <f t="shared" si="7"/>
        <v>0</v>
      </c>
      <c r="Z208" s="183">
        <f t="shared" si="8"/>
        <v>0</v>
      </c>
      <c r="AA208" s="183">
        <f t="shared" si="9"/>
        <v>0</v>
      </c>
      <c r="AB208" s="183" t="str">
        <f t="shared" si="10"/>
        <v/>
      </c>
      <c r="AC208" s="183" t="str">
        <f t="shared" si="11"/>
        <v/>
      </c>
      <c r="AD208" s="183" t="str">
        <f t="shared" si="12"/>
        <v/>
      </c>
      <c r="AE208" s="183" t="str">
        <f t="shared" si="13"/>
        <v/>
      </c>
    </row>
    <row r="209" spans="1:31" ht="33.950000000000003" customHeight="1" x14ac:dyDescent="0.25">
      <c r="A209" s="184" t="s">
        <v>5645</v>
      </c>
      <c r="B209" s="185">
        <v>2</v>
      </c>
      <c r="C209" s="184" t="s">
        <v>5543</v>
      </c>
      <c r="D209" s="184" t="s">
        <v>4381</v>
      </c>
      <c r="E209" s="184" t="s">
        <v>18</v>
      </c>
      <c r="F209" s="185">
        <v>7</v>
      </c>
      <c r="G209" s="185">
        <v>1</v>
      </c>
      <c r="H209" s="185">
        <v>0</v>
      </c>
      <c r="I209" s="184" t="s">
        <v>3102</v>
      </c>
      <c r="J209" s="184"/>
      <c r="K209" s="183" t="s">
        <v>4511</v>
      </c>
      <c r="L209" s="183"/>
      <c r="M209" s="183" t="s">
        <v>3102</v>
      </c>
      <c r="N209" s="183" t="s">
        <v>3102</v>
      </c>
      <c r="O209" s="183"/>
      <c r="P209" s="183" t="s">
        <v>4210</v>
      </c>
      <c r="Q209" s="183" t="s">
        <v>4509</v>
      </c>
      <c r="R209" s="183">
        <f t="shared" si="0"/>
        <v>0</v>
      </c>
      <c r="S209" s="183">
        <f t="shared" si="1"/>
        <v>0</v>
      </c>
      <c r="T209" s="183">
        <f t="shared" si="2"/>
        <v>0</v>
      </c>
      <c r="U209" s="183">
        <f t="shared" si="3"/>
        <v>0</v>
      </c>
      <c r="V209" s="183">
        <f t="shared" si="4"/>
        <v>0</v>
      </c>
      <c r="W209" s="183">
        <f t="shared" si="5"/>
        <v>0</v>
      </c>
      <c r="X209" s="183">
        <f t="shared" si="6"/>
        <v>0</v>
      </c>
      <c r="Y209" s="183">
        <f t="shared" si="7"/>
        <v>0</v>
      </c>
      <c r="Z209" s="183">
        <f t="shared" si="8"/>
        <v>0</v>
      </c>
      <c r="AA209" s="183">
        <f t="shared" si="9"/>
        <v>0</v>
      </c>
      <c r="AB209" s="183" t="str">
        <f t="shared" si="10"/>
        <v/>
      </c>
      <c r="AC209" s="183" t="str">
        <f t="shared" si="11"/>
        <v/>
      </c>
      <c r="AD209" s="183" t="str">
        <f t="shared" si="12"/>
        <v/>
      </c>
      <c r="AE209" s="183" t="str">
        <f t="shared" si="13"/>
        <v/>
      </c>
    </row>
    <row r="210" spans="1:31" ht="33.950000000000003" customHeight="1" x14ac:dyDescent="0.25">
      <c r="A210" s="184" t="s">
        <v>5645</v>
      </c>
      <c r="B210" s="185">
        <v>2</v>
      </c>
      <c r="C210" s="184" t="s">
        <v>5543</v>
      </c>
      <c r="D210" s="184" t="s">
        <v>4381</v>
      </c>
      <c r="E210" s="184" t="s">
        <v>18</v>
      </c>
      <c r="F210" s="185">
        <v>8</v>
      </c>
      <c r="G210" s="185">
        <v>1</v>
      </c>
      <c r="H210" s="185">
        <v>0</v>
      </c>
      <c r="I210" s="184" t="s">
        <v>3123</v>
      </c>
      <c r="J210" s="184"/>
      <c r="K210" s="183" t="s">
        <v>4510</v>
      </c>
      <c r="L210" s="183"/>
      <c r="M210" s="183" t="s">
        <v>3123</v>
      </c>
      <c r="N210" s="183" t="s">
        <v>3123</v>
      </c>
      <c r="O210" s="183"/>
      <c r="P210" s="183" t="s">
        <v>4210</v>
      </c>
      <c r="Q210" s="183" t="s">
        <v>4509</v>
      </c>
      <c r="R210" s="183">
        <f t="shared" si="0"/>
        <v>0</v>
      </c>
      <c r="S210" s="183">
        <f t="shared" si="1"/>
        <v>0</v>
      </c>
      <c r="T210" s="183">
        <f t="shared" si="2"/>
        <v>0</v>
      </c>
      <c r="U210" s="183">
        <f t="shared" si="3"/>
        <v>0</v>
      </c>
      <c r="V210" s="183">
        <f t="shared" si="4"/>
        <v>0</v>
      </c>
      <c r="W210" s="183">
        <f t="shared" si="5"/>
        <v>0</v>
      </c>
      <c r="X210" s="183">
        <f t="shared" si="6"/>
        <v>0</v>
      </c>
      <c r="Y210" s="183">
        <f t="shared" si="7"/>
        <v>0</v>
      </c>
      <c r="Z210" s="183">
        <f t="shared" si="8"/>
        <v>0</v>
      </c>
      <c r="AA210" s="183">
        <f t="shared" si="9"/>
        <v>0</v>
      </c>
      <c r="AB210" s="183" t="str">
        <f t="shared" si="10"/>
        <v/>
      </c>
      <c r="AC210" s="183" t="str">
        <f t="shared" si="11"/>
        <v/>
      </c>
      <c r="AD210" s="183" t="str">
        <f t="shared" si="12"/>
        <v/>
      </c>
      <c r="AE210" s="183" t="str">
        <f t="shared" si="13"/>
        <v/>
      </c>
    </row>
    <row r="211" spans="1:31" ht="33.950000000000003" customHeight="1" x14ac:dyDescent="0.25">
      <c r="A211" s="184" t="s">
        <v>5645</v>
      </c>
      <c r="B211" s="185">
        <v>2</v>
      </c>
      <c r="C211" s="184" t="s">
        <v>5543</v>
      </c>
      <c r="D211" s="184" t="s">
        <v>4378</v>
      </c>
      <c r="E211" s="184" t="s">
        <v>18</v>
      </c>
      <c r="F211" s="185">
        <v>1</v>
      </c>
      <c r="G211" s="185">
        <v>0</v>
      </c>
      <c r="H211" s="185">
        <v>1</v>
      </c>
      <c r="I211" s="184"/>
      <c r="J211" s="184" t="s">
        <v>5654</v>
      </c>
      <c r="K211" s="183"/>
      <c r="L211" s="183" t="s">
        <v>5655</v>
      </c>
      <c r="M211" s="183" t="s">
        <v>5654</v>
      </c>
      <c r="N211" s="183" t="s">
        <v>5653</v>
      </c>
      <c r="O211" s="183"/>
      <c r="P211" s="183" t="s">
        <v>4210</v>
      </c>
      <c r="Q211" s="183" t="s">
        <v>4495</v>
      </c>
      <c r="R211" s="183">
        <f t="shared" si="0"/>
        <v>0</v>
      </c>
      <c r="S211" s="183">
        <f t="shared" si="1"/>
        <v>0</v>
      </c>
      <c r="T211" s="183">
        <f t="shared" si="2"/>
        <v>0</v>
      </c>
      <c r="U211" s="183">
        <f t="shared" si="3"/>
        <v>0</v>
      </c>
      <c r="V211" s="183">
        <f t="shared" si="4"/>
        <v>0</v>
      </c>
      <c r="W211" s="183">
        <f t="shared" si="5"/>
        <v>0</v>
      </c>
      <c r="X211" s="183">
        <f t="shared" si="6"/>
        <v>0</v>
      </c>
      <c r="Y211" s="183">
        <f t="shared" si="7"/>
        <v>0</v>
      </c>
      <c r="Z211" s="183">
        <f t="shared" si="8"/>
        <v>0</v>
      </c>
      <c r="AA211" s="183">
        <f t="shared" si="9"/>
        <v>0</v>
      </c>
      <c r="AB211" s="183" t="str">
        <f t="shared" si="10"/>
        <v/>
      </c>
      <c r="AC211" s="183" t="str">
        <f t="shared" si="11"/>
        <v/>
      </c>
      <c r="AD211" s="183" t="str">
        <f t="shared" si="12"/>
        <v/>
      </c>
      <c r="AE211" s="183" t="str">
        <f t="shared" si="13"/>
        <v/>
      </c>
    </row>
    <row r="212" spans="1:31" ht="33.950000000000003" customHeight="1" x14ac:dyDescent="0.25">
      <c r="A212" s="184" t="s">
        <v>5645</v>
      </c>
      <c r="B212" s="185">
        <v>2</v>
      </c>
      <c r="C212" s="184" t="s">
        <v>5543</v>
      </c>
      <c r="D212" s="184" t="s">
        <v>4378</v>
      </c>
      <c r="E212" s="184" t="s">
        <v>18</v>
      </c>
      <c r="F212" s="185">
        <v>2</v>
      </c>
      <c r="G212" s="185">
        <v>0</v>
      </c>
      <c r="H212" s="185">
        <v>1</v>
      </c>
      <c r="I212" s="184"/>
      <c r="J212" s="184" t="s">
        <v>5651</v>
      </c>
      <c r="K212" s="183"/>
      <c r="L212" s="183" t="s">
        <v>5652</v>
      </c>
      <c r="M212" s="183" t="s">
        <v>5651</v>
      </c>
      <c r="N212" s="183" t="s">
        <v>5650</v>
      </c>
      <c r="O212" s="183"/>
      <c r="P212" s="183" t="s">
        <v>4210</v>
      </c>
      <c r="Q212" s="183" t="s">
        <v>4495</v>
      </c>
      <c r="R212" s="183">
        <f t="shared" si="0"/>
        <v>0</v>
      </c>
      <c r="S212" s="183">
        <f t="shared" si="1"/>
        <v>0</v>
      </c>
      <c r="T212" s="183">
        <f t="shared" si="2"/>
        <v>0</v>
      </c>
      <c r="U212" s="183">
        <f t="shared" si="3"/>
        <v>0</v>
      </c>
      <c r="V212" s="183">
        <f t="shared" si="4"/>
        <v>0</v>
      </c>
      <c r="W212" s="183">
        <f t="shared" si="5"/>
        <v>0</v>
      </c>
      <c r="X212" s="183">
        <f t="shared" si="6"/>
        <v>0</v>
      </c>
      <c r="Y212" s="183">
        <f t="shared" si="7"/>
        <v>0</v>
      </c>
      <c r="Z212" s="183">
        <f t="shared" si="8"/>
        <v>0</v>
      </c>
      <c r="AA212" s="183">
        <f t="shared" si="9"/>
        <v>0</v>
      </c>
      <c r="AB212" s="183" t="str">
        <f t="shared" si="10"/>
        <v/>
      </c>
      <c r="AC212" s="183" t="str">
        <f t="shared" si="11"/>
        <v/>
      </c>
      <c r="AD212" s="183" t="str">
        <f t="shared" si="12"/>
        <v/>
      </c>
      <c r="AE212" s="183" t="str">
        <f t="shared" si="13"/>
        <v/>
      </c>
    </row>
    <row r="213" spans="1:31" ht="33.950000000000003" customHeight="1" x14ac:dyDescent="0.25">
      <c r="A213" s="184" t="s">
        <v>5645</v>
      </c>
      <c r="B213" s="185">
        <v>2</v>
      </c>
      <c r="C213" s="184" t="s">
        <v>5543</v>
      </c>
      <c r="D213" s="184" t="s">
        <v>4378</v>
      </c>
      <c r="E213" s="184" t="s">
        <v>18</v>
      </c>
      <c r="F213" s="185">
        <v>3</v>
      </c>
      <c r="G213" s="185">
        <v>0</v>
      </c>
      <c r="H213" s="185">
        <v>1</v>
      </c>
      <c r="I213" s="184"/>
      <c r="J213" s="184" t="s">
        <v>5648</v>
      </c>
      <c r="K213" s="183"/>
      <c r="L213" s="183" t="s">
        <v>5649</v>
      </c>
      <c r="M213" s="183" t="s">
        <v>5648</v>
      </c>
      <c r="N213" s="183" t="s">
        <v>5647</v>
      </c>
      <c r="O213" s="183"/>
      <c r="P213" s="183" t="s">
        <v>4210</v>
      </c>
      <c r="Q213" s="183" t="s">
        <v>4495</v>
      </c>
      <c r="R213" s="183">
        <f t="shared" si="0"/>
        <v>0</v>
      </c>
      <c r="S213" s="183">
        <f t="shared" si="1"/>
        <v>0</v>
      </c>
      <c r="T213" s="183">
        <f t="shared" si="2"/>
        <v>0</v>
      </c>
      <c r="U213" s="183">
        <f t="shared" si="3"/>
        <v>0</v>
      </c>
      <c r="V213" s="183">
        <f t="shared" si="4"/>
        <v>0</v>
      </c>
      <c r="W213" s="183">
        <f t="shared" si="5"/>
        <v>0</v>
      </c>
      <c r="X213" s="183">
        <f t="shared" si="6"/>
        <v>0</v>
      </c>
      <c r="Y213" s="183">
        <f t="shared" si="7"/>
        <v>0</v>
      </c>
      <c r="Z213" s="183">
        <f t="shared" si="8"/>
        <v>0</v>
      </c>
      <c r="AA213" s="183">
        <f t="shared" si="9"/>
        <v>0</v>
      </c>
      <c r="AB213" s="183" t="str">
        <f t="shared" si="10"/>
        <v/>
      </c>
      <c r="AC213" s="183" t="str">
        <f t="shared" si="11"/>
        <v/>
      </c>
      <c r="AD213" s="183" t="str">
        <f t="shared" si="12"/>
        <v/>
      </c>
      <c r="AE213" s="183" t="str">
        <f t="shared" si="13"/>
        <v/>
      </c>
    </row>
    <row r="214" spans="1:31" ht="33.950000000000003" customHeight="1" x14ac:dyDescent="0.25">
      <c r="A214" s="184" t="s">
        <v>5645</v>
      </c>
      <c r="B214" s="185">
        <v>2</v>
      </c>
      <c r="C214" s="184" t="s">
        <v>5543</v>
      </c>
      <c r="D214" s="184" t="s">
        <v>4378</v>
      </c>
      <c r="E214" s="184" t="s">
        <v>18</v>
      </c>
      <c r="F214" s="185">
        <v>4</v>
      </c>
      <c r="G214" s="185">
        <v>0</v>
      </c>
      <c r="H214" s="185">
        <v>1</v>
      </c>
      <c r="I214" s="184"/>
      <c r="J214" s="184" t="s">
        <v>3110</v>
      </c>
      <c r="K214" s="183"/>
      <c r="L214" s="183" t="s">
        <v>5348</v>
      </c>
      <c r="M214" s="183" t="s">
        <v>3110</v>
      </c>
      <c r="N214" s="183" t="s">
        <v>3110</v>
      </c>
      <c r="O214" s="183"/>
      <c r="P214" s="183" t="s">
        <v>4210</v>
      </c>
      <c r="Q214" s="183" t="s">
        <v>4495</v>
      </c>
      <c r="R214" s="183">
        <f t="shared" si="0"/>
        <v>0</v>
      </c>
      <c r="S214" s="183">
        <f t="shared" si="1"/>
        <v>0</v>
      </c>
      <c r="T214" s="183">
        <f t="shared" si="2"/>
        <v>0</v>
      </c>
      <c r="U214" s="183">
        <f t="shared" si="3"/>
        <v>0</v>
      </c>
      <c r="V214" s="183">
        <f t="shared" si="4"/>
        <v>0</v>
      </c>
      <c r="W214" s="183">
        <f t="shared" si="5"/>
        <v>0</v>
      </c>
      <c r="X214" s="183">
        <f t="shared" si="6"/>
        <v>0</v>
      </c>
      <c r="Y214" s="183">
        <f t="shared" si="7"/>
        <v>0</v>
      </c>
      <c r="Z214" s="183">
        <f t="shared" si="8"/>
        <v>0</v>
      </c>
      <c r="AA214" s="183">
        <f t="shared" si="9"/>
        <v>0</v>
      </c>
      <c r="AB214" s="183" t="str">
        <f t="shared" si="10"/>
        <v/>
      </c>
      <c r="AC214" s="183" t="str">
        <f t="shared" si="11"/>
        <v/>
      </c>
      <c r="AD214" s="183" t="str">
        <f t="shared" si="12"/>
        <v/>
      </c>
      <c r="AE214" s="183" t="str">
        <f t="shared" si="13"/>
        <v/>
      </c>
    </row>
    <row r="215" spans="1:31" ht="33.950000000000003" customHeight="1" x14ac:dyDescent="0.25">
      <c r="A215" s="184" t="s">
        <v>5645</v>
      </c>
      <c r="B215" s="185">
        <v>2</v>
      </c>
      <c r="C215" s="184" t="s">
        <v>5543</v>
      </c>
      <c r="D215" s="184" t="s">
        <v>4378</v>
      </c>
      <c r="E215" s="184" t="s">
        <v>18</v>
      </c>
      <c r="F215" s="185">
        <v>5</v>
      </c>
      <c r="G215" s="185">
        <v>0</v>
      </c>
      <c r="H215" s="185">
        <v>1</v>
      </c>
      <c r="I215" s="184"/>
      <c r="J215" s="184" t="s">
        <v>3172</v>
      </c>
      <c r="K215" s="183"/>
      <c r="L215" s="183" t="s">
        <v>5646</v>
      </c>
      <c r="M215" s="183" t="s">
        <v>3172</v>
      </c>
      <c r="N215" s="183" t="s">
        <v>3172</v>
      </c>
      <c r="O215" s="183"/>
      <c r="P215" s="183" t="s">
        <v>4210</v>
      </c>
      <c r="Q215" s="183" t="s">
        <v>4495</v>
      </c>
      <c r="R215" s="183">
        <f t="shared" si="0"/>
        <v>0</v>
      </c>
      <c r="S215" s="183">
        <f t="shared" si="1"/>
        <v>0</v>
      </c>
      <c r="T215" s="183">
        <f t="shared" si="2"/>
        <v>0</v>
      </c>
      <c r="U215" s="183">
        <f t="shared" si="3"/>
        <v>0</v>
      </c>
      <c r="V215" s="183">
        <f t="shared" si="4"/>
        <v>0</v>
      </c>
      <c r="W215" s="183">
        <f t="shared" si="5"/>
        <v>0</v>
      </c>
      <c r="X215" s="183">
        <f t="shared" si="6"/>
        <v>0</v>
      </c>
      <c r="Y215" s="183">
        <f t="shared" si="7"/>
        <v>0</v>
      </c>
      <c r="Z215" s="183">
        <f t="shared" si="8"/>
        <v>0</v>
      </c>
      <c r="AA215" s="183">
        <f t="shared" si="9"/>
        <v>0</v>
      </c>
      <c r="AB215" s="183" t="str">
        <f t="shared" si="10"/>
        <v/>
      </c>
      <c r="AC215" s="183" t="str">
        <f t="shared" si="11"/>
        <v/>
      </c>
      <c r="AD215" s="183" t="str">
        <f t="shared" si="12"/>
        <v/>
      </c>
      <c r="AE215" s="183" t="str">
        <f t="shared" si="13"/>
        <v/>
      </c>
    </row>
    <row r="216" spans="1:31" ht="33.950000000000003" customHeight="1" x14ac:dyDescent="0.25">
      <c r="A216" s="184" t="s">
        <v>5645</v>
      </c>
      <c r="B216" s="185">
        <v>2</v>
      </c>
      <c r="C216" s="184" t="s">
        <v>5543</v>
      </c>
      <c r="D216" s="184" t="s">
        <v>4378</v>
      </c>
      <c r="E216" s="184" t="s">
        <v>18</v>
      </c>
      <c r="F216" s="185">
        <v>6</v>
      </c>
      <c r="G216" s="185">
        <v>0</v>
      </c>
      <c r="H216" s="185">
        <v>1</v>
      </c>
      <c r="I216" s="184"/>
      <c r="J216" s="184" t="s">
        <v>3587</v>
      </c>
      <c r="K216" s="183"/>
      <c r="L216" s="183" t="s">
        <v>4500</v>
      </c>
      <c r="M216" s="183" t="s">
        <v>3587</v>
      </c>
      <c r="N216" s="183" t="s">
        <v>3587</v>
      </c>
      <c r="O216" s="183"/>
      <c r="P216" s="183" t="s">
        <v>4210</v>
      </c>
      <c r="Q216" s="183" t="s">
        <v>4495</v>
      </c>
      <c r="R216" s="183">
        <f t="shared" si="0"/>
        <v>0</v>
      </c>
      <c r="S216" s="183">
        <f t="shared" si="1"/>
        <v>0</v>
      </c>
      <c r="T216" s="183">
        <f t="shared" si="2"/>
        <v>0</v>
      </c>
      <c r="U216" s="183">
        <f t="shared" si="3"/>
        <v>0</v>
      </c>
      <c r="V216" s="183">
        <f t="shared" si="4"/>
        <v>0</v>
      </c>
      <c r="W216" s="183">
        <f t="shared" si="5"/>
        <v>0</v>
      </c>
      <c r="X216" s="183">
        <f t="shared" si="6"/>
        <v>0</v>
      </c>
      <c r="Y216" s="183">
        <f t="shared" si="7"/>
        <v>0</v>
      </c>
      <c r="Z216" s="183">
        <f t="shared" si="8"/>
        <v>0</v>
      </c>
      <c r="AA216" s="183">
        <f t="shared" si="9"/>
        <v>0</v>
      </c>
      <c r="AB216" s="183" t="str">
        <f t="shared" si="10"/>
        <v/>
      </c>
      <c r="AC216" s="183" t="str">
        <f t="shared" si="11"/>
        <v/>
      </c>
      <c r="AD216" s="183" t="str">
        <f t="shared" si="12"/>
        <v/>
      </c>
      <c r="AE216" s="183" t="str">
        <f t="shared" si="13"/>
        <v/>
      </c>
    </row>
    <row r="217" spans="1:31" ht="33.950000000000003" customHeight="1" x14ac:dyDescent="0.25">
      <c r="A217" s="184" t="s">
        <v>5645</v>
      </c>
      <c r="B217" s="185">
        <v>2</v>
      </c>
      <c r="C217" s="184" t="s">
        <v>5543</v>
      </c>
      <c r="D217" s="184" t="s">
        <v>4378</v>
      </c>
      <c r="E217" s="184" t="s">
        <v>18</v>
      </c>
      <c r="F217" s="185">
        <v>7</v>
      </c>
      <c r="G217" s="185">
        <v>0</v>
      </c>
      <c r="H217" s="185">
        <v>1</v>
      </c>
      <c r="I217" s="184"/>
      <c r="J217" s="184" t="s">
        <v>4496</v>
      </c>
      <c r="K217" s="183"/>
      <c r="L217" s="183" t="s">
        <v>4497</v>
      </c>
      <c r="M217" s="183" t="s">
        <v>4496</v>
      </c>
      <c r="N217" s="183" t="s">
        <v>4496</v>
      </c>
      <c r="O217" s="183"/>
      <c r="P217" s="183" t="s">
        <v>4210</v>
      </c>
      <c r="Q217" s="183" t="s">
        <v>4495</v>
      </c>
      <c r="R217" s="183">
        <f t="shared" si="0"/>
        <v>0</v>
      </c>
      <c r="S217" s="183">
        <f t="shared" si="1"/>
        <v>0</v>
      </c>
      <c r="T217" s="183">
        <f t="shared" si="2"/>
        <v>0</v>
      </c>
      <c r="U217" s="183">
        <f t="shared" si="3"/>
        <v>0</v>
      </c>
      <c r="V217" s="183">
        <f t="shared" si="4"/>
        <v>0</v>
      </c>
      <c r="W217" s="183">
        <f t="shared" si="5"/>
        <v>0</v>
      </c>
      <c r="X217" s="183">
        <f t="shared" si="6"/>
        <v>0</v>
      </c>
      <c r="Y217" s="183">
        <f t="shared" si="7"/>
        <v>0</v>
      </c>
      <c r="Z217" s="183">
        <f t="shared" si="8"/>
        <v>0</v>
      </c>
      <c r="AA217" s="183">
        <f t="shared" si="9"/>
        <v>0</v>
      </c>
      <c r="AB217" s="183" t="str">
        <f t="shared" si="10"/>
        <v/>
      </c>
      <c r="AC217" s="183" t="str">
        <f t="shared" si="11"/>
        <v/>
      </c>
      <c r="AD217" s="183" t="str">
        <f t="shared" si="12"/>
        <v/>
      </c>
      <c r="AE217" s="183" t="str">
        <f t="shared" si="13"/>
        <v/>
      </c>
    </row>
    <row r="218" spans="1:31" ht="33.950000000000003" customHeight="1" x14ac:dyDescent="0.25">
      <c r="A218" s="184" t="s">
        <v>5627</v>
      </c>
      <c r="B218" s="185">
        <v>3</v>
      </c>
      <c r="C218" s="184" t="s">
        <v>5543</v>
      </c>
      <c r="D218" s="184" t="s">
        <v>4381</v>
      </c>
      <c r="E218" s="184" t="s">
        <v>18</v>
      </c>
      <c r="F218" s="185">
        <v>1</v>
      </c>
      <c r="G218" s="185">
        <v>1</v>
      </c>
      <c r="H218" s="185">
        <v>0</v>
      </c>
      <c r="I218" s="184" t="s">
        <v>5633</v>
      </c>
      <c r="J218" s="184"/>
      <c r="K218" s="183" t="s">
        <v>5644</v>
      </c>
      <c r="L218" s="183"/>
      <c r="M218" s="183" t="s">
        <v>5633</v>
      </c>
      <c r="N218" s="183" t="s">
        <v>5633</v>
      </c>
      <c r="O218" s="183"/>
      <c r="P218" s="183" t="s">
        <v>4210</v>
      </c>
      <c r="Q218" s="183" t="s">
        <v>4509</v>
      </c>
      <c r="R218" s="183">
        <f t="shared" si="0"/>
        <v>0</v>
      </c>
      <c r="S218" s="183">
        <f t="shared" si="1"/>
        <v>0</v>
      </c>
      <c r="T218" s="183">
        <f t="shared" si="2"/>
        <v>0</v>
      </c>
      <c r="U218" s="183">
        <f t="shared" si="3"/>
        <v>0</v>
      </c>
      <c r="V218" s="183">
        <f t="shared" si="4"/>
        <v>0</v>
      </c>
      <c r="W218" s="183">
        <f t="shared" si="5"/>
        <v>0</v>
      </c>
      <c r="X218" s="183">
        <f t="shared" si="6"/>
        <v>0</v>
      </c>
      <c r="Y218" s="183">
        <f t="shared" si="7"/>
        <v>0</v>
      </c>
      <c r="Z218" s="183">
        <f t="shared" si="8"/>
        <v>0</v>
      </c>
      <c r="AA218" s="183">
        <f t="shared" si="9"/>
        <v>0</v>
      </c>
      <c r="AB218" s="183" t="str">
        <f t="shared" si="10"/>
        <v/>
      </c>
      <c r="AC218" s="183" t="str">
        <f t="shared" si="11"/>
        <v/>
      </c>
      <c r="AD218" s="183" t="str">
        <f t="shared" si="12"/>
        <v/>
      </c>
      <c r="AE218" s="183" t="str">
        <f t="shared" si="13"/>
        <v/>
      </c>
    </row>
    <row r="219" spans="1:31" ht="33.950000000000003" customHeight="1" x14ac:dyDescent="0.25">
      <c r="A219" s="184" t="s">
        <v>5627</v>
      </c>
      <c r="B219" s="185">
        <v>3</v>
      </c>
      <c r="C219" s="184" t="s">
        <v>5543</v>
      </c>
      <c r="D219" s="184" t="s">
        <v>4381</v>
      </c>
      <c r="E219" s="184" t="s">
        <v>18</v>
      </c>
      <c r="F219" s="185">
        <v>2</v>
      </c>
      <c r="G219" s="185">
        <v>1</v>
      </c>
      <c r="H219" s="185">
        <v>0</v>
      </c>
      <c r="I219" s="184" t="s">
        <v>5637</v>
      </c>
      <c r="J219" s="184"/>
      <c r="K219" s="183" t="s">
        <v>5643</v>
      </c>
      <c r="L219" s="183"/>
      <c r="M219" s="183" t="s">
        <v>5637</v>
      </c>
      <c r="N219" s="183" t="s">
        <v>5636</v>
      </c>
      <c r="O219" s="183"/>
      <c r="P219" s="183" t="s">
        <v>4210</v>
      </c>
      <c r="Q219" s="183" t="s">
        <v>4509</v>
      </c>
      <c r="R219" s="183">
        <f t="shared" si="0"/>
        <v>0</v>
      </c>
      <c r="S219" s="183">
        <f t="shared" si="1"/>
        <v>0</v>
      </c>
      <c r="T219" s="183">
        <f t="shared" si="2"/>
        <v>0</v>
      </c>
      <c r="U219" s="183">
        <f t="shared" si="3"/>
        <v>0</v>
      </c>
      <c r="V219" s="183">
        <f t="shared" si="4"/>
        <v>0</v>
      </c>
      <c r="W219" s="183">
        <f t="shared" si="5"/>
        <v>0</v>
      </c>
      <c r="X219" s="183">
        <f t="shared" si="6"/>
        <v>0</v>
      </c>
      <c r="Y219" s="183">
        <f t="shared" si="7"/>
        <v>0</v>
      </c>
      <c r="Z219" s="183">
        <f t="shared" si="8"/>
        <v>0</v>
      </c>
      <c r="AA219" s="183">
        <f t="shared" si="9"/>
        <v>0</v>
      </c>
      <c r="AB219" s="183" t="str">
        <f t="shared" si="10"/>
        <v/>
      </c>
      <c r="AC219" s="183" t="str">
        <f t="shared" si="11"/>
        <v/>
      </c>
      <c r="AD219" s="183" t="str">
        <f t="shared" si="12"/>
        <v/>
      </c>
      <c r="AE219" s="183" t="str">
        <f t="shared" si="13"/>
        <v/>
      </c>
    </row>
    <row r="220" spans="1:31" ht="33.950000000000003" customHeight="1" x14ac:dyDescent="0.25">
      <c r="A220" s="184" t="s">
        <v>5627</v>
      </c>
      <c r="B220" s="185">
        <v>3</v>
      </c>
      <c r="C220" s="184" t="s">
        <v>5543</v>
      </c>
      <c r="D220" s="184" t="s">
        <v>4381</v>
      </c>
      <c r="E220" s="184" t="s">
        <v>18</v>
      </c>
      <c r="F220" s="185">
        <v>3</v>
      </c>
      <c r="G220" s="185">
        <v>1</v>
      </c>
      <c r="H220" s="185">
        <v>0</v>
      </c>
      <c r="I220" s="184" t="s">
        <v>5634</v>
      </c>
      <c r="J220" s="184"/>
      <c r="K220" s="183" t="s">
        <v>5642</v>
      </c>
      <c r="L220" s="183"/>
      <c r="M220" s="183" t="s">
        <v>5634</v>
      </c>
      <c r="N220" s="183" t="s">
        <v>5633</v>
      </c>
      <c r="O220" s="183"/>
      <c r="P220" s="183" t="s">
        <v>4210</v>
      </c>
      <c r="Q220" s="183" t="s">
        <v>4509</v>
      </c>
      <c r="R220" s="183">
        <f t="shared" si="0"/>
        <v>0</v>
      </c>
      <c r="S220" s="183">
        <f t="shared" si="1"/>
        <v>0</v>
      </c>
      <c r="T220" s="183">
        <f t="shared" si="2"/>
        <v>0</v>
      </c>
      <c r="U220" s="183">
        <f t="shared" si="3"/>
        <v>0</v>
      </c>
      <c r="V220" s="183">
        <f t="shared" si="4"/>
        <v>0</v>
      </c>
      <c r="W220" s="183">
        <f t="shared" si="5"/>
        <v>0</v>
      </c>
      <c r="X220" s="183">
        <f t="shared" si="6"/>
        <v>0</v>
      </c>
      <c r="Y220" s="183">
        <f t="shared" si="7"/>
        <v>0</v>
      </c>
      <c r="Z220" s="183">
        <f t="shared" si="8"/>
        <v>0</v>
      </c>
      <c r="AA220" s="183">
        <f t="shared" si="9"/>
        <v>0</v>
      </c>
      <c r="AB220" s="183" t="str">
        <f t="shared" si="10"/>
        <v/>
      </c>
      <c r="AC220" s="183" t="str">
        <f t="shared" si="11"/>
        <v/>
      </c>
      <c r="AD220" s="183" t="str">
        <f t="shared" si="12"/>
        <v/>
      </c>
      <c r="AE220" s="183" t="str">
        <f t="shared" si="13"/>
        <v/>
      </c>
    </row>
    <row r="221" spans="1:31" ht="33.950000000000003" customHeight="1" x14ac:dyDescent="0.25">
      <c r="A221" s="184" t="s">
        <v>5627</v>
      </c>
      <c r="B221" s="185">
        <v>3</v>
      </c>
      <c r="C221" s="184" t="s">
        <v>5543</v>
      </c>
      <c r="D221" s="184" t="s">
        <v>4381</v>
      </c>
      <c r="E221" s="184" t="s">
        <v>18</v>
      </c>
      <c r="F221" s="185">
        <v>4</v>
      </c>
      <c r="G221" s="185">
        <v>1</v>
      </c>
      <c r="H221" s="185">
        <v>0</v>
      </c>
      <c r="I221" s="184" t="s">
        <v>5631</v>
      </c>
      <c r="J221" s="184"/>
      <c r="K221" s="183" t="s">
        <v>5641</v>
      </c>
      <c r="L221" s="183"/>
      <c r="M221" s="183" t="s">
        <v>5631</v>
      </c>
      <c r="N221" s="183" t="s">
        <v>4855</v>
      </c>
      <c r="O221" s="183"/>
      <c r="P221" s="183" t="s">
        <v>4210</v>
      </c>
      <c r="Q221" s="183" t="s">
        <v>4509</v>
      </c>
      <c r="R221" s="183">
        <f t="shared" si="0"/>
        <v>0</v>
      </c>
      <c r="S221" s="183">
        <f t="shared" si="1"/>
        <v>0</v>
      </c>
      <c r="T221" s="183">
        <f t="shared" si="2"/>
        <v>0</v>
      </c>
      <c r="U221" s="183">
        <f t="shared" si="3"/>
        <v>0</v>
      </c>
      <c r="V221" s="183">
        <f t="shared" si="4"/>
        <v>0</v>
      </c>
      <c r="W221" s="183">
        <f t="shared" si="5"/>
        <v>0</v>
      </c>
      <c r="X221" s="183">
        <f t="shared" si="6"/>
        <v>0</v>
      </c>
      <c r="Y221" s="183">
        <f t="shared" si="7"/>
        <v>0</v>
      </c>
      <c r="Z221" s="183">
        <f t="shared" si="8"/>
        <v>0</v>
      </c>
      <c r="AA221" s="183">
        <f t="shared" si="9"/>
        <v>0</v>
      </c>
      <c r="AB221" s="183" t="str">
        <f t="shared" si="10"/>
        <v/>
      </c>
      <c r="AC221" s="183" t="str">
        <f t="shared" si="11"/>
        <v/>
      </c>
      <c r="AD221" s="183" t="str">
        <f t="shared" si="12"/>
        <v/>
      </c>
      <c r="AE221" s="183" t="str">
        <f t="shared" si="13"/>
        <v/>
      </c>
    </row>
    <row r="222" spans="1:31" ht="33.950000000000003" customHeight="1" x14ac:dyDescent="0.25">
      <c r="A222" s="184" t="s">
        <v>5627</v>
      </c>
      <c r="B222" s="185">
        <v>3</v>
      </c>
      <c r="C222" s="184" t="s">
        <v>5543</v>
      </c>
      <c r="D222" s="184" t="s">
        <v>4381</v>
      </c>
      <c r="E222" s="184" t="s">
        <v>18</v>
      </c>
      <c r="F222" s="185">
        <v>5</v>
      </c>
      <c r="G222" s="185">
        <v>1</v>
      </c>
      <c r="H222" s="185">
        <v>0</v>
      </c>
      <c r="I222" s="184" t="s">
        <v>5629</v>
      </c>
      <c r="J222" s="184"/>
      <c r="K222" s="183" t="s">
        <v>5640</v>
      </c>
      <c r="L222" s="183"/>
      <c r="M222" s="183" t="s">
        <v>5629</v>
      </c>
      <c r="N222" s="183" t="s">
        <v>5628</v>
      </c>
      <c r="O222" s="183"/>
      <c r="P222" s="183" t="s">
        <v>4210</v>
      </c>
      <c r="Q222" s="183" t="s">
        <v>4509</v>
      </c>
      <c r="R222" s="183">
        <f t="shared" si="0"/>
        <v>0</v>
      </c>
      <c r="S222" s="183">
        <f t="shared" si="1"/>
        <v>0</v>
      </c>
      <c r="T222" s="183">
        <f t="shared" si="2"/>
        <v>0</v>
      </c>
      <c r="U222" s="183">
        <f t="shared" si="3"/>
        <v>0</v>
      </c>
      <c r="V222" s="183">
        <f t="shared" si="4"/>
        <v>0</v>
      </c>
      <c r="W222" s="183">
        <f t="shared" si="5"/>
        <v>0</v>
      </c>
      <c r="X222" s="183">
        <f t="shared" si="6"/>
        <v>0</v>
      </c>
      <c r="Y222" s="183">
        <f t="shared" si="7"/>
        <v>0</v>
      </c>
      <c r="Z222" s="183">
        <f t="shared" si="8"/>
        <v>0</v>
      </c>
      <c r="AA222" s="183">
        <f t="shared" si="9"/>
        <v>0</v>
      </c>
      <c r="AB222" s="183" t="str">
        <f t="shared" si="10"/>
        <v/>
      </c>
      <c r="AC222" s="183" t="str">
        <f t="shared" si="11"/>
        <v/>
      </c>
      <c r="AD222" s="183" t="str">
        <f t="shared" si="12"/>
        <v/>
      </c>
      <c r="AE222" s="183" t="str">
        <f t="shared" si="13"/>
        <v/>
      </c>
    </row>
    <row r="223" spans="1:31" ht="33.950000000000003" customHeight="1" x14ac:dyDescent="0.25">
      <c r="A223" s="184" t="s">
        <v>5627</v>
      </c>
      <c r="B223" s="185">
        <v>3</v>
      </c>
      <c r="C223" s="184" t="s">
        <v>5543</v>
      </c>
      <c r="D223" s="184" t="s">
        <v>4381</v>
      </c>
      <c r="E223" s="184" t="s">
        <v>18</v>
      </c>
      <c r="F223" s="185">
        <v>6</v>
      </c>
      <c r="G223" s="185">
        <v>1</v>
      </c>
      <c r="H223" s="185">
        <v>0</v>
      </c>
      <c r="I223" s="184" t="s">
        <v>3187</v>
      </c>
      <c r="J223" s="184"/>
      <c r="K223" s="183" t="s">
        <v>4925</v>
      </c>
      <c r="L223" s="183"/>
      <c r="M223" s="183" t="s">
        <v>3187</v>
      </c>
      <c r="N223" s="183" t="s">
        <v>3187</v>
      </c>
      <c r="O223" s="183"/>
      <c r="P223" s="183" t="s">
        <v>4210</v>
      </c>
      <c r="Q223" s="183" t="s">
        <v>4509</v>
      </c>
      <c r="R223" s="183">
        <f t="shared" si="0"/>
        <v>0</v>
      </c>
      <c r="S223" s="183">
        <f t="shared" si="1"/>
        <v>0</v>
      </c>
      <c r="T223" s="183">
        <f t="shared" si="2"/>
        <v>0</v>
      </c>
      <c r="U223" s="183">
        <f t="shared" si="3"/>
        <v>0</v>
      </c>
      <c r="V223" s="183">
        <f t="shared" si="4"/>
        <v>0</v>
      </c>
      <c r="W223" s="183">
        <f t="shared" si="5"/>
        <v>0</v>
      </c>
      <c r="X223" s="183">
        <f t="shared" si="6"/>
        <v>0</v>
      </c>
      <c r="Y223" s="183">
        <f t="shared" si="7"/>
        <v>0</v>
      </c>
      <c r="Z223" s="183">
        <f t="shared" si="8"/>
        <v>0</v>
      </c>
      <c r="AA223" s="183">
        <f t="shared" si="9"/>
        <v>0</v>
      </c>
      <c r="AB223" s="183" t="str">
        <f t="shared" si="10"/>
        <v/>
      </c>
      <c r="AC223" s="183" t="str">
        <f t="shared" si="11"/>
        <v/>
      </c>
      <c r="AD223" s="183" t="str">
        <f t="shared" si="12"/>
        <v/>
      </c>
      <c r="AE223" s="183" t="str">
        <f t="shared" si="13"/>
        <v/>
      </c>
    </row>
    <row r="224" spans="1:31" ht="33.950000000000003" customHeight="1" x14ac:dyDescent="0.25">
      <c r="A224" s="184" t="s">
        <v>5627</v>
      </c>
      <c r="B224" s="185">
        <v>3</v>
      </c>
      <c r="C224" s="184" t="s">
        <v>5543</v>
      </c>
      <c r="D224" s="184" t="s">
        <v>4381</v>
      </c>
      <c r="E224" s="184" t="s">
        <v>18</v>
      </c>
      <c r="F224" s="185">
        <v>7</v>
      </c>
      <c r="G224" s="185">
        <v>1</v>
      </c>
      <c r="H224" s="185">
        <v>0</v>
      </c>
      <c r="I224" s="184" t="s">
        <v>3102</v>
      </c>
      <c r="J224" s="184"/>
      <c r="K224" s="183" t="s">
        <v>4511</v>
      </c>
      <c r="L224" s="183"/>
      <c r="M224" s="183" t="s">
        <v>3102</v>
      </c>
      <c r="N224" s="183" t="s">
        <v>3102</v>
      </c>
      <c r="O224" s="183"/>
      <c r="P224" s="183" t="s">
        <v>4210</v>
      </c>
      <c r="Q224" s="183" t="s">
        <v>4509</v>
      </c>
      <c r="R224" s="183">
        <f t="shared" si="0"/>
        <v>0</v>
      </c>
      <c r="S224" s="183">
        <f t="shared" si="1"/>
        <v>0</v>
      </c>
      <c r="T224" s="183">
        <f t="shared" si="2"/>
        <v>0</v>
      </c>
      <c r="U224" s="183">
        <f t="shared" si="3"/>
        <v>0</v>
      </c>
      <c r="V224" s="183">
        <f t="shared" si="4"/>
        <v>0</v>
      </c>
      <c r="W224" s="183">
        <f t="shared" si="5"/>
        <v>0</v>
      </c>
      <c r="X224" s="183">
        <f t="shared" si="6"/>
        <v>0</v>
      </c>
      <c r="Y224" s="183">
        <f t="shared" si="7"/>
        <v>0</v>
      </c>
      <c r="Z224" s="183">
        <f t="shared" si="8"/>
        <v>0</v>
      </c>
      <c r="AA224" s="183">
        <f t="shared" si="9"/>
        <v>0</v>
      </c>
      <c r="AB224" s="183" t="str">
        <f t="shared" si="10"/>
        <v/>
      </c>
      <c r="AC224" s="183" t="str">
        <f t="shared" si="11"/>
        <v/>
      </c>
      <c r="AD224" s="183" t="str">
        <f t="shared" si="12"/>
        <v/>
      </c>
      <c r="AE224" s="183" t="str">
        <f t="shared" si="13"/>
        <v/>
      </c>
    </row>
    <row r="225" spans="1:31" ht="33.950000000000003" customHeight="1" x14ac:dyDescent="0.25">
      <c r="A225" s="184" t="s">
        <v>5627</v>
      </c>
      <c r="B225" s="185">
        <v>3</v>
      </c>
      <c r="C225" s="184" t="s">
        <v>5543</v>
      </c>
      <c r="D225" s="184" t="s">
        <v>4381</v>
      </c>
      <c r="E225" s="184" t="s">
        <v>18</v>
      </c>
      <c r="F225" s="185">
        <v>8</v>
      </c>
      <c r="G225" s="185">
        <v>1</v>
      </c>
      <c r="H225" s="185">
        <v>0</v>
      </c>
      <c r="I225" s="184" t="s">
        <v>3123</v>
      </c>
      <c r="J225" s="184"/>
      <c r="K225" s="183" t="s">
        <v>4510</v>
      </c>
      <c r="L225" s="183"/>
      <c r="M225" s="183" t="s">
        <v>3123</v>
      </c>
      <c r="N225" s="183" t="s">
        <v>3123</v>
      </c>
      <c r="O225" s="183"/>
      <c r="P225" s="183" t="s">
        <v>4210</v>
      </c>
      <c r="Q225" s="183" t="s">
        <v>4509</v>
      </c>
      <c r="R225" s="183">
        <f t="shared" si="0"/>
        <v>0</v>
      </c>
      <c r="S225" s="183">
        <f t="shared" si="1"/>
        <v>0</v>
      </c>
      <c r="T225" s="183">
        <f t="shared" si="2"/>
        <v>0</v>
      </c>
      <c r="U225" s="183">
        <f t="shared" si="3"/>
        <v>0</v>
      </c>
      <c r="V225" s="183">
        <f t="shared" si="4"/>
        <v>0</v>
      </c>
      <c r="W225" s="183">
        <f t="shared" si="5"/>
        <v>0</v>
      </c>
      <c r="X225" s="183">
        <f t="shared" si="6"/>
        <v>0</v>
      </c>
      <c r="Y225" s="183">
        <f t="shared" si="7"/>
        <v>0</v>
      </c>
      <c r="Z225" s="183">
        <f t="shared" si="8"/>
        <v>0</v>
      </c>
      <c r="AA225" s="183">
        <f t="shared" si="9"/>
        <v>0</v>
      </c>
      <c r="AB225" s="183" t="str">
        <f t="shared" si="10"/>
        <v/>
      </c>
      <c r="AC225" s="183" t="str">
        <f t="shared" si="11"/>
        <v/>
      </c>
      <c r="AD225" s="183" t="str">
        <f t="shared" si="12"/>
        <v/>
      </c>
      <c r="AE225" s="183" t="str">
        <f t="shared" si="13"/>
        <v/>
      </c>
    </row>
    <row r="226" spans="1:31" ht="33.950000000000003" customHeight="1" x14ac:dyDescent="0.25">
      <c r="A226" s="184" t="s">
        <v>5627</v>
      </c>
      <c r="B226" s="185">
        <v>3</v>
      </c>
      <c r="C226" s="184" t="s">
        <v>5543</v>
      </c>
      <c r="D226" s="184" t="s">
        <v>4378</v>
      </c>
      <c r="E226" s="184" t="s">
        <v>18</v>
      </c>
      <c r="F226" s="185">
        <v>1</v>
      </c>
      <c r="G226" s="185">
        <v>0</v>
      </c>
      <c r="H226" s="185">
        <v>1</v>
      </c>
      <c r="I226" s="184"/>
      <c r="J226" s="184" t="s">
        <v>5633</v>
      </c>
      <c r="K226" s="183"/>
      <c r="L226" s="183" t="s">
        <v>5639</v>
      </c>
      <c r="M226" s="183" t="s">
        <v>5633</v>
      </c>
      <c r="N226" s="183" t="s">
        <v>5633</v>
      </c>
      <c r="O226" s="183"/>
      <c r="P226" s="183" t="s">
        <v>4210</v>
      </c>
      <c r="Q226" s="183" t="s">
        <v>4495</v>
      </c>
      <c r="R226" s="183">
        <f t="shared" si="0"/>
        <v>0</v>
      </c>
      <c r="S226" s="183">
        <f t="shared" si="1"/>
        <v>0</v>
      </c>
      <c r="T226" s="183">
        <f t="shared" si="2"/>
        <v>0</v>
      </c>
      <c r="U226" s="183">
        <f t="shared" si="3"/>
        <v>0</v>
      </c>
      <c r="V226" s="183">
        <f t="shared" si="4"/>
        <v>0</v>
      </c>
      <c r="W226" s="183">
        <f t="shared" si="5"/>
        <v>0</v>
      </c>
      <c r="X226" s="183">
        <f t="shared" si="6"/>
        <v>0</v>
      </c>
      <c r="Y226" s="183">
        <f t="shared" si="7"/>
        <v>0</v>
      </c>
      <c r="Z226" s="183">
        <f t="shared" si="8"/>
        <v>0</v>
      </c>
      <c r="AA226" s="183">
        <f t="shared" si="9"/>
        <v>0</v>
      </c>
      <c r="AB226" s="183" t="str">
        <f t="shared" si="10"/>
        <v/>
      </c>
      <c r="AC226" s="183" t="str">
        <f t="shared" si="11"/>
        <v/>
      </c>
      <c r="AD226" s="183" t="str">
        <f t="shared" si="12"/>
        <v/>
      </c>
      <c r="AE226" s="183" t="str">
        <f t="shared" si="13"/>
        <v/>
      </c>
    </row>
    <row r="227" spans="1:31" ht="33.950000000000003" customHeight="1" x14ac:dyDescent="0.25">
      <c r="A227" s="184" t="s">
        <v>5627</v>
      </c>
      <c r="B227" s="185">
        <v>3</v>
      </c>
      <c r="C227" s="184" t="s">
        <v>5543</v>
      </c>
      <c r="D227" s="184" t="s">
        <v>4378</v>
      </c>
      <c r="E227" s="184" t="s">
        <v>18</v>
      </c>
      <c r="F227" s="185">
        <v>2</v>
      </c>
      <c r="G227" s="185">
        <v>0</v>
      </c>
      <c r="H227" s="185">
        <v>1</v>
      </c>
      <c r="I227" s="184"/>
      <c r="J227" s="184" t="s">
        <v>5637</v>
      </c>
      <c r="K227" s="183"/>
      <c r="L227" s="183" t="s">
        <v>5638</v>
      </c>
      <c r="M227" s="183" t="s">
        <v>5637</v>
      </c>
      <c r="N227" s="183" t="s">
        <v>5636</v>
      </c>
      <c r="O227" s="183"/>
      <c r="P227" s="183" t="s">
        <v>4210</v>
      </c>
      <c r="Q227" s="183" t="s">
        <v>4495</v>
      </c>
      <c r="R227" s="183">
        <f t="shared" si="0"/>
        <v>0</v>
      </c>
      <c r="S227" s="183">
        <f t="shared" si="1"/>
        <v>0</v>
      </c>
      <c r="T227" s="183">
        <f t="shared" si="2"/>
        <v>0</v>
      </c>
      <c r="U227" s="183">
        <f t="shared" si="3"/>
        <v>0</v>
      </c>
      <c r="V227" s="183">
        <f t="shared" si="4"/>
        <v>0</v>
      </c>
      <c r="W227" s="183">
        <f t="shared" si="5"/>
        <v>0</v>
      </c>
      <c r="X227" s="183">
        <f t="shared" si="6"/>
        <v>0</v>
      </c>
      <c r="Y227" s="183">
        <f t="shared" si="7"/>
        <v>0</v>
      </c>
      <c r="Z227" s="183">
        <f t="shared" si="8"/>
        <v>0</v>
      </c>
      <c r="AA227" s="183">
        <f t="shared" si="9"/>
        <v>0</v>
      </c>
      <c r="AB227" s="183" t="str">
        <f t="shared" si="10"/>
        <v/>
      </c>
      <c r="AC227" s="183" t="str">
        <f t="shared" si="11"/>
        <v/>
      </c>
      <c r="AD227" s="183" t="str">
        <f t="shared" si="12"/>
        <v/>
      </c>
      <c r="AE227" s="183" t="str">
        <f t="shared" si="13"/>
        <v/>
      </c>
    </row>
    <row r="228" spans="1:31" ht="33.950000000000003" customHeight="1" x14ac:dyDescent="0.25">
      <c r="A228" s="184" t="s">
        <v>5627</v>
      </c>
      <c r="B228" s="185">
        <v>3</v>
      </c>
      <c r="C228" s="184" t="s">
        <v>5543</v>
      </c>
      <c r="D228" s="184" t="s">
        <v>4378</v>
      </c>
      <c r="E228" s="184" t="s">
        <v>18</v>
      </c>
      <c r="F228" s="185">
        <v>3</v>
      </c>
      <c r="G228" s="185">
        <v>0</v>
      </c>
      <c r="H228" s="185">
        <v>1</v>
      </c>
      <c r="I228" s="184"/>
      <c r="J228" s="184" t="s">
        <v>5634</v>
      </c>
      <c r="K228" s="183"/>
      <c r="L228" s="183" t="s">
        <v>5635</v>
      </c>
      <c r="M228" s="183" t="s">
        <v>5634</v>
      </c>
      <c r="N228" s="183" t="s">
        <v>5633</v>
      </c>
      <c r="O228" s="183"/>
      <c r="P228" s="183" t="s">
        <v>4210</v>
      </c>
      <c r="Q228" s="183" t="s">
        <v>4495</v>
      </c>
      <c r="R228" s="183">
        <f t="shared" si="0"/>
        <v>0</v>
      </c>
      <c r="S228" s="183">
        <f t="shared" si="1"/>
        <v>0</v>
      </c>
      <c r="T228" s="183">
        <f t="shared" si="2"/>
        <v>0</v>
      </c>
      <c r="U228" s="183">
        <f t="shared" si="3"/>
        <v>0</v>
      </c>
      <c r="V228" s="183">
        <f t="shared" si="4"/>
        <v>0</v>
      </c>
      <c r="W228" s="183">
        <f t="shared" si="5"/>
        <v>0</v>
      </c>
      <c r="X228" s="183">
        <f t="shared" si="6"/>
        <v>0</v>
      </c>
      <c r="Y228" s="183">
        <f t="shared" si="7"/>
        <v>0</v>
      </c>
      <c r="Z228" s="183">
        <f t="shared" si="8"/>
        <v>0</v>
      </c>
      <c r="AA228" s="183">
        <f t="shared" si="9"/>
        <v>0</v>
      </c>
      <c r="AB228" s="183" t="str">
        <f t="shared" si="10"/>
        <v/>
      </c>
      <c r="AC228" s="183" t="str">
        <f t="shared" si="11"/>
        <v/>
      </c>
      <c r="AD228" s="183" t="str">
        <f t="shared" si="12"/>
        <v/>
      </c>
      <c r="AE228" s="183" t="str">
        <f t="shared" si="13"/>
        <v/>
      </c>
    </row>
    <row r="229" spans="1:31" ht="33.950000000000003" customHeight="1" x14ac:dyDescent="0.25">
      <c r="A229" s="184" t="s">
        <v>5627</v>
      </c>
      <c r="B229" s="185">
        <v>3</v>
      </c>
      <c r="C229" s="184" t="s">
        <v>5543</v>
      </c>
      <c r="D229" s="184" t="s">
        <v>4378</v>
      </c>
      <c r="E229" s="184" t="s">
        <v>18</v>
      </c>
      <c r="F229" s="185">
        <v>4</v>
      </c>
      <c r="G229" s="185">
        <v>0</v>
      </c>
      <c r="H229" s="185">
        <v>1</v>
      </c>
      <c r="I229" s="184"/>
      <c r="J229" s="184" t="s">
        <v>5631</v>
      </c>
      <c r="K229" s="183"/>
      <c r="L229" s="183" t="s">
        <v>5632</v>
      </c>
      <c r="M229" s="183" t="s">
        <v>5631</v>
      </c>
      <c r="N229" s="183" t="s">
        <v>4855</v>
      </c>
      <c r="O229" s="183"/>
      <c r="P229" s="183" t="s">
        <v>4210</v>
      </c>
      <c r="Q229" s="183" t="s">
        <v>4495</v>
      </c>
      <c r="R229" s="183">
        <f t="shared" si="0"/>
        <v>0</v>
      </c>
      <c r="S229" s="183">
        <f t="shared" si="1"/>
        <v>0</v>
      </c>
      <c r="T229" s="183">
        <f t="shared" si="2"/>
        <v>0</v>
      </c>
      <c r="U229" s="183">
        <f t="shared" si="3"/>
        <v>0</v>
      </c>
      <c r="V229" s="183">
        <f t="shared" si="4"/>
        <v>0</v>
      </c>
      <c r="W229" s="183">
        <f t="shared" si="5"/>
        <v>0</v>
      </c>
      <c r="X229" s="183">
        <f t="shared" si="6"/>
        <v>0</v>
      </c>
      <c r="Y229" s="183">
        <f t="shared" si="7"/>
        <v>0</v>
      </c>
      <c r="Z229" s="183">
        <f t="shared" si="8"/>
        <v>0</v>
      </c>
      <c r="AA229" s="183">
        <f t="shared" si="9"/>
        <v>0</v>
      </c>
      <c r="AB229" s="183" t="str">
        <f t="shared" si="10"/>
        <v/>
      </c>
      <c r="AC229" s="183" t="str">
        <f t="shared" si="11"/>
        <v/>
      </c>
      <c r="AD229" s="183" t="str">
        <f t="shared" si="12"/>
        <v/>
      </c>
      <c r="AE229" s="183" t="str">
        <f t="shared" si="13"/>
        <v/>
      </c>
    </row>
    <row r="230" spans="1:31" ht="33.950000000000003" customHeight="1" x14ac:dyDescent="0.25">
      <c r="A230" s="184" t="s">
        <v>5627</v>
      </c>
      <c r="B230" s="185">
        <v>3</v>
      </c>
      <c r="C230" s="184" t="s">
        <v>5543</v>
      </c>
      <c r="D230" s="184" t="s">
        <v>4378</v>
      </c>
      <c r="E230" s="184" t="s">
        <v>18</v>
      </c>
      <c r="F230" s="185">
        <v>5</v>
      </c>
      <c r="G230" s="185">
        <v>0</v>
      </c>
      <c r="H230" s="185">
        <v>1</v>
      </c>
      <c r="I230" s="184"/>
      <c r="J230" s="184" t="s">
        <v>5629</v>
      </c>
      <c r="K230" s="183"/>
      <c r="L230" s="183" t="s">
        <v>5630</v>
      </c>
      <c r="M230" s="183" t="s">
        <v>5629</v>
      </c>
      <c r="N230" s="183" t="s">
        <v>5628</v>
      </c>
      <c r="O230" s="183"/>
      <c r="P230" s="183" t="s">
        <v>4210</v>
      </c>
      <c r="Q230" s="183" t="s">
        <v>4495</v>
      </c>
      <c r="R230" s="183">
        <f t="shared" si="0"/>
        <v>0</v>
      </c>
      <c r="S230" s="183">
        <f t="shared" si="1"/>
        <v>0</v>
      </c>
      <c r="T230" s="183">
        <f t="shared" si="2"/>
        <v>0</v>
      </c>
      <c r="U230" s="183">
        <f t="shared" si="3"/>
        <v>0</v>
      </c>
      <c r="V230" s="183">
        <f t="shared" si="4"/>
        <v>0</v>
      </c>
      <c r="W230" s="183">
        <f t="shared" si="5"/>
        <v>0</v>
      </c>
      <c r="X230" s="183">
        <f t="shared" si="6"/>
        <v>0</v>
      </c>
      <c r="Y230" s="183">
        <f t="shared" si="7"/>
        <v>0</v>
      </c>
      <c r="Z230" s="183">
        <f t="shared" si="8"/>
        <v>0</v>
      </c>
      <c r="AA230" s="183">
        <f t="shared" si="9"/>
        <v>0</v>
      </c>
      <c r="AB230" s="183" t="str">
        <f t="shared" si="10"/>
        <v/>
      </c>
      <c r="AC230" s="183" t="str">
        <f t="shared" si="11"/>
        <v/>
      </c>
      <c r="AD230" s="183" t="str">
        <f t="shared" si="12"/>
        <v/>
      </c>
      <c r="AE230" s="183" t="str">
        <f t="shared" si="13"/>
        <v/>
      </c>
    </row>
    <row r="231" spans="1:31" ht="33.950000000000003" customHeight="1" x14ac:dyDescent="0.25">
      <c r="A231" s="184" t="s">
        <v>5627</v>
      </c>
      <c r="B231" s="185">
        <v>3</v>
      </c>
      <c r="C231" s="184" t="s">
        <v>5543</v>
      </c>
      <c r="D231" s="184" t="s">
        <v>4378</v>
      </c>
      <c r="E231" s="184" t="s">
        <v>18</v>
      </c>
      <c r="F231" s="185">
        <v>6</v>
      </c>
      <c r="G231" s="185">
        <v>0</v>
      </c>
      <c r="H231" s="185">
        <v>1</v>
      </c>
      <c r="I231" s="184"/>
      <c r="J231" s="184" t="s">
        <v>3587</v>
      </c>
      <c r="K231" s="183"/>
      <c r="L231" s="183" t="s">
        <v>4500</v>
      </c>
      <c r="M231" s="183" t="s">
        <v>3587</v>
      </c>
      <c r="N231" s="183" t="s">
        <v>3587</v>
      </c>
      <c r="O231" s="183"/>
      <c r="P231" s="183" t="s">
        <v>4210</v>
      </c>
      <c r="Q231" s="183" t="s">
        <v>4495</v>
      </c>
      <c r="R231" s="183">
        <f t="shared" si="0"/>
        <v>0</v>
      </c>
      <c r="S231" s="183">
        <f t="shared" si="1"/>
        <v>0</v>
      </c>
      <c r="T231" s="183">
        <f t="shared" si="2"/>
        <v>0</v>
      </c>
      <c r="U231" s="183">
        <f t="shared" si="3"/>
        <v>0</v>
      </c>
      <c r="V231" s="183">
        <f t="shared" si="4"/>
        <v>0</v>
      </c>
      <c r="W231" s="183">
        <f t="shared" si="5"/>
        <v>0</v>
      </c>
      <c r="X231" s="183">
        <f t="shared" si="6"/>
        <v>0</v>
      </c>
      <c r="Y231" s="183">
        <f t="shared" si="7"/>
        <v>0</v>
      </c>
      <c r="Z231" s="183">
        <f t="shared" si="8"/>
        <v>0</v>
      </c>
      <c r="AA231" s="183">
        <f t="shared" si="9"/>
        <v>0</v>
      </c>
      <c r="AB231" s="183" t="str">
        <f t="shared" si="10"/>
        <v/>
      </c>
      <c r="AC231" s="183" t="str">
        <f t="shared" si="11"/>
        <v/>
      </c>
      <c r="AD231" s="183" t="str">
        <f t="shared" si="12"/>
        <v/>
      </c>
      <c r="AE231" s="183" t="str">
        <f t="shared" si="13"/>
        <v/>
      </c>
    </row>
    <row r="232" spans="1:31" ht="33.950000000000003" customHeight="1" x14ac:dyDescent="0.25">
      <c r="A232" s="184" t="s">
        <v>5627</v>
      </c>
      <c r="B232" s="185">
        <v>3</v>
      </c>
      <c r="C232" s="184" t="s">
        <v>5543</v>
      </c>
      <c r="D232" s="184" t="s">
        <v>4378</v>
      </c>
      <c r="E232" s="184" t="s">
        <v>18</v>
      </c>
      <c r="F232" s="185">
        <v>7</v>
      </c>
      <c r="G232" s="185">
        <v>0</v>
      </c>
      <c r="H232" s="185">
        <v>1</v>
      </c>
      <c r="I232" s="184"/>
      <c r="J232" s="184" t="s">
        <v>4496</v>
      </c>
      <c r="K232" s="183"/>
      <c r="L232" s="183" t="s">
        <v>4497</v>
      </c>
      <c r="M232" s="183" t="s">
        <v>4496</v>
      </c>
      <c r="N232" s="183" t="s">
        <v>4496</v>
      </c>
      <c r="O232" s="183"/>
      <c r="P232" s="183" t="s">
        <v>4210</v>
      </c>
      <c r="Q232" s="183" t="s">
        <v>4495</v>
      </c>
      <c r="R232" s="183">
        <f t="shared" si="0"/>
        <v>0</v>
      </c>
      <c r="S232" s="183">
        <f t="shared" si="1"/>
        <v>0</v>
      </c>
      <c r="T232" s="183">
        <f t="shared" si="2"/>
        <v>0</v>
      </c>
      <c r="U232" s="183">
        <f t="shared" si="3"/>
        <v>0</v>
      </c>
      <c r="V232" s="183">
        <f t="shared" si="4"/>
        <v>0</v>
      </c>
      <c r="W232" s="183">
        <f t="shared" si="5"/>
        <v>0</v>
      </c>
      <c r="X232" s="183">
        <f t="shared" si="6"/>
        <v>0</v>
      </c>
      <c r="Y232" s="183">
        <f t="shared" si="7"/>
        <v>0</v>
      </c>
      <c r="Z232" s="183">
        <f t="shared" si="8"/>
        <v>0</v>
      </c>
      <c r="AA232" s="183">
        <f t="shared" si="9"/>
        <v>0</v>
      </c>
      <c r="AB232" s="183" t="str">
        <f t="shared" si="10"/>
        <v/>
      </c>
      <c r="AC232" s="183" t="str">
        <f t="shared" si="11"/>
        <v/>
      </c>
      <c r="AD232" s="183" t="str">
        <f t="shared" si="12"/>
        <v/>
      </c>
      <c r="AE232" s="183" t="str">
        <f t="shared" si="13"/>
        <v/>
      </c>
    </row>
    <row r="233" spans="1:31" ht="33.950000000000003" customHeight="1" x14ac:dyDescent="0.25">
      <c r="A233" s="184" t="s">
        <v>5619</v>
      </c>
      <c r="B233" s="185">
        <v>4</v>
      </c>
      <c r="C233" s="184" t="s">
        <v>5543</v>
      </c>
      <c r="D233" s="184" t="s">
        <v>4381</v>
      </c>
      <c r="E233" s="184" t="s">
        <v>18</v>
      </c>
      <c r="F233" s="185">
        <v>1</v>
      </c>
      <c r="G233" s="185">
        <v>1</v>
      </c>
      <c r="H233" s="185">
        <v>0</v>
      </c>
      <c r="I233" s="184" t="s">
        <v>153</v>
      </c>
      <c r="J233" s="184"/>
      <c r="K233" s="183" t="s">
        <v>5626</v>
      </c>
      <c r="L233" s="183"/>
      <c r="M233" s="183" t="s">
        <v>153</v>
      </c>
      <c r="N233" s="183" t="s">
        <v>3117</v>
      </c>
      <c r="O233" s="183"/>
      <c r="P233" s="183" t="s">
        <v>4210</v>
      </c>
      <c r="Q233" s="183" t="s">
        <v>4509</v>
      </c>
      <c r="R233" s="183">
        <f t="shared" si="0"/>
        <v>0</v>
      </c>
      <c r="S233" s="183">
        <f t="shared" si="1"/>
        <v>0</v>
      </c>
      <c r="T233" s="183">
        <f t="shared" si="2"/>
        <v>0</v>
      </c>
      <c r="U233" s="183">
        <f t="shared" si="3"/>
        <v>0</v>
      </c>
      <c r="V233" s="183">
        <f t="shared" si="4"/>
        <v>0</v>
      </c>
      <c r="W233" s="183">
        <f t="shared" si="5"/>
        <v>0</v>
      </c>
      <c r="X233" s="183">
        <f t="shared" si="6"/>
        <v>0</v>
      </c>
      <c r="Y233" s="183">
        <f t="shared" si="7"/>
        <v>0</v>
      </c>
      <c r="Z233" s="183">
        <f t="shared" si="8"/>
        <v>0</v>
      </c>
      <c r="AA233" s="183">
        <f t="shared" si="9"/>
        <v>0</v>
      </c>
      <c r="AB233" s="183" t="str">
        <f t="shared" si="10"/>
        <v/>
      </c>
      <c r="AC233" s="183" t="str">
        <f t="shared" si="11"/>
        <v/>
      </c>
      <c r="AD233" s="183" t="str">
        <f t="shared" si="12"/>
        <v/>
      </c>
      <c r="AE233" s="183" t="str">
        <f t="shared" si="13"/>
        <v/>
      </c>
    </row>
    <row r="234" spans="1:31" ht="33.950000000000003" customHeight="1" x14ac:dyDescent="0.25">
      <c r="A234" s="184" t="s">
        <v>5619</v>
      </c>
      <c r="B234" s="185">
        <v>4</v>
      </c>
      <c r="C234" s="184" t="s">
        <v>5543</v>
      </c>
      <c r="D234" s="184" t="s">
        <v>4381</v>
      </c>
      <c r="E234" s="184" t="s">
        <v>18</v>
      </c>
      <c r="F234" s="185">
        <v>2</v>
      </c>
      <c r="G234" s="185">
        <v>1</v>
      </c>
      <c r="H234" s="185">
        <v>0</v>
      </c>
      <c r="I234" s="184" t="s">
        <v>3130</v>
      </c>
      <c r="J234" s="184"/>
      <c r="K234" s="183" t="s">
        <v>4804</v>
      </c>
      <c r="L234" s="183"/>
      <c r="M234" s="183" t="s">
        <v>3130</v>
      </c>
      <c r="N234" s="183" t="s">
        <v>3130</v>
      </c>
      <c r="O234" s="183"/>
      <c r="P234" s="183" t="s">
        <v>4210</v>
      </c>
      <c r="Q234" s="183" t="s">
        <v>4509</v>
      </c>
      <c r="R234" s="183">
        <f t="shared" si="0"/>
        <v>0</v>
      </c>
      <c r="S234" s="183">
        <f t="shared" si="1"/>
        <v>0</v>
      </c>
      <c r="T234" s="183">
        <f t="shared" si="2"/>
        <v>0</v>
      </c>
      <c r="U234" s="183">
        <f t="shared" si="3"/>
        <v>0</v>
      </c>
      <c r="V234" s="183">
        <f t="shared" si="4"/>
        <v>0</v>
      </c>
      <c r="W234" s="183">
        <f t="shared" si="5"/>
        <v>0</v>
      </c>
      <c r="X234" s="183">
        <f t="shared" si="6"/>
        <v>0</v>
      </c>
      <c r="Y234" s="183">
        <f t="shared" si="7"/>
        <v>0</v>
      </c>
      <c r="Z234" s="183">
        <f t="shared" si="8"/>
        <v>0</v>
      </c>
      <c r="AA234" s="183">
        <f t="shared" si="9"/>
        <v>0</v>
      </c>
      <c r="AB234" s="183" t="str">
        <f t="shared" si="10"/>
        <v/>
      </c>
      <c r="AC234" s="183" t="str">
        <f t="shared" si="11"/>
        <v/>
      </c>
      <c r="AD234" s="183" t="str">
        <f t="shared" si="12"/>
        <v/>
      </c>
      <c r="AE234" s="183" t="str">
        <f t="shared" si="13"/>
        <v/>
      </c>
    </row>
    <row r="235" spans="1:31" ht="33.950000000000003" customHeight="1" x14ac:dyDescent="0.25">
      <c r="A235" s="184" t="s">
        <v>5619</v>
      </c>
      <c r="B235" s="185">
        <v>4</v>
      </c>
      <c r="C235" s="184" t="s">
        <v>5543</v>
      </c>
      <c r="D235" s="184" t="s">
        <v>4381</v>
      </c>
      <c r="E235" s="184" t="s">
        <v>18</v>
      </c>
      <c r="F235" s="185">
        <v>3</v>
      </c>
      <c r="G235" s="185">
        <v>1</v>
      </c>
      <c r="H235" s="185">
        <v>0</v>
      </c>
      <c r="I235" s="184" t="s">
        <v>4902</v>
      </c>
      <c r="J235" s="184"/>
      <c r="K235" s="183" t="s">
        <v>4911</v>
      </c>
      <c r="L235" s="183"/>
      <c r="M235" s="183" t="s">
        <v>4902</v>
      </c>
      <c r="N235" s="183" t="s">
        <v>3092</v>
      </c>
      <c r="O235" s="183"/>
      <c r="P235" s="183" t="s">
        <v>4210</v>
      </c>
      <c r="Q235" s="183" t="s">
        <v>4509</v>
      </c>
      <c r="R235" s="183">
        <f t="shared" si="0"/>
        <v>0</v>
      </c>
      <c r="S235" s="183">
        <f t="shared" si="1"/>
        <v>0</v>
      </c>
      <c r="T235" s="183">
        <f t="shared" si="2"/>
        <v>0</v>
      </c>
      <c r="U235" s="183">
        <f t="shared" si="3"/>
        <v>0</v>
      </c>
      <c r="V235" s="183">
        <f t="shared" si="4"/>
        <v>0</v>
      </c>
      <c r="W235" s="183">
        <f t="shared" si="5"/>
        <v>0</v>
      </c>
      <c r="X235" s="183">
        <f t="shared" si="6"/>
        <v>0</v>
      </c>
      <c r="Y235" s="183">
        <f t="shared" si="7"/>
        <v>0</v>
      </c>
      <c r="Z235" s="183">
        <f t="shared" si="8"/>
        <v>0</v>
      </c>
      <c r="AA235" s="183">
        <f t="shared" si="9"/>
        <v>0</v>
      </c>
      <c r="AB235" s="183" t="str">
        <f t="shared" si="10"/>
        <v/>
      </c>
      <c r="AC235" s="183" t="str">
        <f t="shared" si="11"/>
        <v/>
      </c>
      <c r="AD235" s="183" t="str">
        <f t="shared" si="12"/>
        <v/>
      </c>
      <c r="AE235" s="183" t="str">
        <f t="shared" si="13"/>
        <v/>
      </c>
    </row>
    <row r="236" spans="1:31" ht="33.950000000000003" customHeight="1" x14ac:dyDescent="0.25">
      <c r="A236" s="184" t="s">
        <v>5619</v>
      </c>
      <c r="B236" s="185">
        <v>4</v>
      </c>
      <c r="C236" s="184" t="s">
        <v>5543</v>
      </c>
      <c r="D236" s="184" t="s">
        <v>4381</v>
      </c>
      <c r="E236" s="184" t="s">
        <v>18</v>
      </c>
      <c r="F236" s="185">
        <v>4</v>
      </c>
      <c r="G236" s="185">
        <v>1</v>
      </c>
      <c r="H236" s="185">
        <v>0</v>
      </c>
      <c r="I236" s="184" t="s">
        <v>4904</v>
      </c>
      <c r="J236" s="184"/>
      <c r="K236" s="183" t="s">
        <v>4912</v>
      </c>
      <c r="L236" s="183"/>
      <c r="M236" s="183" t="s">
        <v>4904</v>
      </c>
      <c r="N236" s="183"/>
      <c r="O236" s="183"/>
      <c r="P236" s="183" t="s">
        <v>4210</v>
      </c>
      <c r="Q236" s="183" t="s">
        <v>4509</v>
      </c>
      <c r="R236" s="183">
        <f t="shared" si="0"/>
        <v>0</v>
      </c>
      <c r="S236" s="183">
        <f t="shared" si="1"/>
        <v>0</v>
      </c>
      <c r="T236" s="183">
        <f t="shared" si="2"/>
        <v>0</v>
      </c>
      <c r="U236" s="183">
        <f t="shared" si="3"/>
        <v>0</v>
      </c>
      <c r="V236" s="183">
        <f t="shared" si="4"/>
        <v>0</v>
      </c>
      <c r="W236" s="183">
        <f t="shared" si="5"/>
        <v>0</v>
      </c>
      <c r="X236" s="183">
        <f t="shared" si="6"/>
        <v>0</v>
      </c>
      <c r="Y236" s="183">
        <f t="shared" si="7"/>
        <v>0</v>
      </c>
      <c r="Z236" s="183">
        <f t="shared" si="8"/>
        <v>0</v>
      </c>
      <c r="AA236" s="183">
        <f t="shared" si="9"/>
        <v>0</v>
      </c>
      <c r="AB236" s="183" t="str">
        <f t="shared" si="10"/>
        <v/>
      </c>
      <c r="AC236" s="183" t="str">
        <f t="shared" si="11"/>
        <v/>
      </c>
      <c r="AD236" s="183" t="str">
        <f t="shared" si="12"/>
        <v/>
      </c>
      <c r="AE236" s="183" t="str">
        <f t="shared" si="13"/>
        <v/>
      </c>
    </row>
    <row r="237" spans="1:31" ht="33.950000000000003" customHeight="1" x14ac:dyDescent="0.25">
      <c r="A237" s="184" t="s">
        <v>5619</v>
      </c>
      <c r="B237" s="185">
        <v>4</v>
      </c>
      <c r="C237" s="184" t="s">
        <v>5543</v>
      </c>
      <c r="D237" s="184" t="s">
        <v>4381</v>
      </c>
      <c r="E237" s="184" t="s">
        <v>18</v>
      </c>
      <c r="F237" s="185">
        <v>5</v>
      </c>
      <c r="G237" s="185">
        <v>1</v>
      </c>
      <c r="H237" s="185">
        <v>0</v>
      </c>
      <c r="I237" s="184" t="s">
        <v>5620</v>
      </c>
      <c r="J237" s="184"/>
      <c r="K237" s="183" t="s">
        <v>5625</v>
      </c>
      <c r="L237" s="183"/>
      <c r="M237" s="183" t="s">
        <v>5620</v>
      </c>
      <c r="N237" s="183" t="s">
        <v>4814</v>
      </c>
      <c r="O237" s="183"/>
      <c r="P237" s="183" t="s">
        <v>4210</v>
      </c>
      <c r="Q237" s="183" t="s">
        <v>4509</v>
      </c>
      <c r="R237" s="183">
        <f t="shared" si="0"/>
        <v>0</v>
      </c>
      <c r="S237" s="183">
        <f t="shared" si="1"/>
        <v>0</v>
      </c>
      <c r="T237" s="183">
        <f t="shared" si="2"/>
        <v>0</v>
      </c>
      <c r="U237" s="183">
        <f t="shared" si="3"/>
        <v>0</v>
      </c>
      <c r="V237" s="183">
        <f t="shared" si="4"/>
        <v>0</v>
      </c>
      <c r="W237" s="183">
        <f t="shared" si="5"/>
        <v>0</v>
      </c>
      <c r="X237" s="183">
        <f t="shared" si="6"/>
        <v>0</v>
      </c>
      <c r="Y237" s="183">
        <f t="shared" si="7"/>
        <v>0</v>
      </c>
      <c r="Z237" s="183">
        <f t="shared" si="8"/>
        <v>0</v>
      </c>
      <c r="AA237" s="183">
        <f t="shared" si="9"/>
        <v>0</v>
      </c>
      <c r="AB237" s="183" t="str">
        <f t="shared" si="10"/>
        <v/>
      </c>
      <c r="AC237" s="183" t="str">
        <f t="shared" si="11"/>
        <v/>
      </c>
      <c r="AD237" s="183" t="str">
        <f t="shared" si="12"/>
        <v/>
      </c>
      <c r="AE237" s="183" t="str">
        <f t="shared" si="13"/>
        <v/>
      </c>
    </row>
    <row r="238" spans="1:31" ht="33.950000000000003" customHeight="1" x14ac:dyDescent="0.25">
      <c r="A238" s="184" t="s">
        <v>5619</v>
      </c>
      <c r="B238" s="185">
        <v>4</v>
      </c>
      <c r="C238" s="184" t="s">
        <v>5543</v>
      </c>
      <c r="D238" s="184" t="s">
        <v>4381</v>
      </c>
      <c r="E238" s="184" t="s">
        <v>18</v>
      </c>
      <c r="F238" s="185">
        <v>6</v>
      </c>
      <c r="G238" s="185">
        <v>1</v>
      </c>
      <c r="H238" s="185">
        <v>0</v>
      </c>
      <c r="I238" s="184" t="s">
        <v>5623</v>
      </c>
      <c r="J238" s="184"/>
      <c r="K238" s="183" t="s">
        <v>5624</v>
      </c>
      <c r="L238" s="183"/>
      <c r="M238" s="183" t="s">
        <v>5623</v>
      </c>
      <c r="N238" s="183" t="s">
        <v>3487</v>
      </c>
      <c r="O238" s="183"/>
      <c r="P238" s="183" t="s">
        <v>4210</v>
      </c>
      <c r="Q238" s="183" t="s">
        <v>4509</v>
      </c>
      <c r="R238" s="183">
        <f t="shared" si="0"/>
        <v>0</v>
      </c>
      <c r="S238" s="183">
        <f t="shared" si="1"/>
        <v>0</v>
      </c>
      <c r="T238" s="183">
        <f t="shared" si="2"/>
        <v>0</v>
      </c>
      <c r="U238" s="183">
        <f t="shared" si="3"/>
        <v>0</v>
      </c>
      <c r="V238" s="183">
        <f t="shared" si="4"/>
        <v>0</v>
      </c>
      <c r="W238" s="183">
        <f t="shared" si="5"/>
        <v>0</v>
      </c>
      <c r="X238" s="183">
        <f t="shared" si="6"/>
        <v>0</v>
      </c>
      <c r="Y238" s="183">
        <f t="shared" si="7"/>
        <v>0</v>
      </c>
      <c r="Z238" s="183">
        <f t="shared" si="8"/>
        <v>0</v>
      </c>
      <c r="AA238" s="183">
        <f t="shared" si="9"/>
        <v>0</v>
      </c>
      <c r="AB238" s="183" t="str">
        <f t="shared" si="10"/>
        <v/>
      </c>
      <c r="AC238" s="183" t="str">
        <f t="shared" si="11"/>
        <v/>
      </c>
      <c r="AD238" s="183" t="str">
        <f t="shared" si="12"/>
        <v/>
      </c>
      <c r="AE238" s="183" t="str">
        <f t="shared" si="13"/>
        <v/>
      </c>
    </row>
    <row r="239" spans="1:31" ht="33.950000000000003" customHeight="1" x14ac:dyDescent="0.25">
      <c r="A239" s="184" t="s">
        <v>5619</v>
      </c>
      <c r="B239" s="185">
        <v>4</v>
      </c>
      <c r="C239" s="184" t="s">
        <v>5543</v>
      </c>
      <c r="D239" s="184" t="s">
        <v>4381</v>
      </c>
      <c r="E239" s="184" t="s">
        <v>18</v>
      </c>
      <c r="F239" s="185">
        <v>7</v>
      </c>
      <c r="G239" s="185">
        <v>1</v>
      </c>
      <c r="H239" s="185">
        <v>0</v>
      </c>
      <c r="I239" s="184" t="s">
        <v>3102</v>
      </c>
      <c r="J239" s="184"/>
      <c r="K239" s="183" t="s">
        <v>4511</v>
      </c>
      <c r="L239" s="183"/>
      <c r="M239" s="183" t="s">
        <v>3102</v>
      </c>
      <c r="N239" s="183" t="s">
        <v>3102</v>
      </c>
      <c r="O239" s="183"/>
      <c r="P239" s="183" t="s">
        <v>4210</v>
      </c>
      <c r="Q239" s="183" t="s">
        <v>4509</v>
      </c>
      <c r="R239" s="183">
        <f t="shared" si="0"/>
        <v>0</v>
      </c>
      <c r="S239" s="183">
        <f t="shared" si="1"/>
        <v>0</v>
      </c>
      <c r="T239" s="183">
        <f t="shared" si="2"/>
        <v>0</v>
      </c>
      <c r="U239" s="183">
        <f t="shared" si="3"/>
        <v>0</v>
      </c>
      <c r="V239" s="183">
        <f t="shared" si="4"/>
        <v>0</v>
      </c>
      <c r="W239" s="183">
        <f t="shared" si="5"/>
        <v>0</v>
      </c>
      <c r="X239" s="183">
        <f t="shared" si="6"/>
        <v>0</v>
      </c>
      <c r="Y239" s="183">
        <f t="shared" si="7"/>
        <v>0</v>
      </c>
      <c r="Z239" s="183">
        <f t="shared" si="8"/>
        <v>0</v>
      </c>
      <c r="AA239" s="183">
        <f t="shared" si="9"/>
        <v>0</v>
      </c>
      <c r="AB239" s="183" t="str">
        <f t="shared" si="10"/>
        <v/>
      </c>
      <c r="AC239" s="183" t="str">
        <f t="shared" si="11"/>
        <v/>
      </c>
      <c r="AD239" s="183" t="str">
        <f t="shared" si="12"/>
        <v/>
      </c>
      <c r="AE239" s="183" t="str">
        <f t="shared" si="13"/>
        <v/>
      </c>
    </row>
    <row r="240" spans="1:31" ht="33.950000000000003" customHeight="1" x14ac:dyDescent="0.25">
      <c r="A240" s="184" t="s">
        <v>5619</v>
      </c>
      <c r="B240" s="185">
        <v>4</v>
      </c>
      <c r="C240" s="184" t="s">
        <v>5543</v>
      </c>
      <c r="D240" s="184" t="s">
        <v>4381</v>
      </c>
      <c r="E240" s="184" t="s">
        <v>18</v>
      </c>
      <c r="F240" s="185">
        <v>8</v>
      </c>
      <c r="G240" s="185">
        <v>1</v>
      </c>
      <c r="H240" s="185">
        <v>0</v>
      </c>
      <c r="I240" s="184" t="s">
        <v>3123</v>
      </c>
      <c r="J240" s="184"/>
      <c r="K240" s="183" t="s">
        <v>4510</v>
      </c>
      <c r="L240" s="183"/>
      <c r="M240" s="183" t="s">
        <v>3123</v>
      </c>
      <c r="N240" s="183" t="s">
        <v>3123</v>
      </c>
      <c r="O240" s="183"/>
      <c r="P240" s="183" t="s">
        <v>4210</v>
      </c>
      <c r="Q240" s="183" t="s">
        <v>4509</v>
      </c>
      <c r="R240" s="183">
        <f t="shared" si="0"/>
        <v>0</v>
      </c>
      <c r="S240" s="183">
        <f t="shared" si="1"/>
        <v>0</v>
      </c>
      <c r="T240" s="183">
        <f t="shared" si="2"/>
        <v>0</v>
      </c>
      <c r="U240" s="183">
        <f t="shared" si="3"/>
        <v>0</v>
      </c>
      <c r="V240" s="183">
        <f t="shared" si="4"/>
        <v>0</v>
      </c>
      <c r="W240" s="183">
        <f t="shared" si="5"/>
        <v>0</v>
      </c>
      <c r="X240" s="183">
        <f t="shared" si="6"/>
        <v>0</v>
      </c>
      <c r="Y240" s="183">
        <f t="shared" si="7"/>
        <v>0</v>
      </c>
      <c r="Z240" s="183">
        <f t="shared" si="8"/>
        <v>0</v>
      </c>
      <c r="AA240" s="183">
        <f t="shared" si="9"/>
        <v>0</v>
      </c>
      <c r="AB240" s="183" t="str">
        <f t="shared" si="10"/>
        <v/>
      </c>
      <c r="AC240" s="183" t="str">
        <f t="shared" si="11"/>
        <v/>
      </c>
      <c r="AD240" s="183" t="str">
        <f t="shared" si="12"/>
        <v/>
      </c>
      <c r="AE240" s="183" t="str">
        <f t="shared" si="13"/>
        <v/>
      </c>
    </row>
    <row r="241" spans="1:31" ht="33.950000000000003" customHeight="1" x14ac:dyDescent="0.25">
      <c r="A241" s="184" t="s">
        <v>5619</v>
      </c>
      <c r="B241" s="185">
        <v>4</v>
      </c>
      <c r="C241" s="184" t="s">
        <v>5543</v>
      </c>
      <c r="D241" s="184" t="s">
        <v>4378</v>
      </c>
      <c r="E241" s="184" t="s">
        <v>18</v>
      </c>
      <c r="F241" s="185">
        <v>1</v>
      </c>
      <c r="G241" s="185">
        <v>0</v>
      </c>
      <c r="H241" s="185">
        <v>1</v>
      </c>
      <c r="I241" s="184"/>
      <c r="J241" s="184" t="s">
        <v>153</v>
      </c>
      <c r="K241" s="183"/>
      <c r="L241" s="183" t="s">
        <v>5622</v>
      </c>
      <c r="M241" s="183" t="s">
        <v>153</v>
      </c>
      <c r="N241" s="183" t="s">
        <v>3117</v>
      </c>
      <c r="O241" s="183"/>
      <c r="P241" s="183" t="s">
        <v>4210</v>
      </c>
      <c r="Q241" s="183" t="s">
        <v>4495</v>
      </c>
      <c r="R241" s="183">
        <f t="shared" si="0"/>
        <v>0</v>
      </c>
      <c r="S241" s="183">
        <f t="shared" si="1"/>
        <v>0</v>
      </c>
      <c r="T241" s="183">
        <f t="shared" si="2"/>
        <v>0</v>
      </c>
      <c r="U241" s="183">
        <f t="shared" si="3"/>
        <v>0</v>
      </c>
      <c r="V241" s="183">
        <f t="shared" si="4"/>
        <v>0</v>
      </c>
      <c r="W241" s="183">
        <f t="shared" si="5"/>
        <v>0</v>
      </c>
      <c r="X241" s="183">
        <f t="shared" si="6"/>
        <v>0</v>
      </c>
      <c r="Y241" s="183">
        <f t="shared" si="7"/>
        <v>0</v>
      </c>
      <c r="Z241" s="183">
        <f t="shared" si="8"/>
        <v>0</v>
      </c>
      <c r="AA241" s="183">
        <f t="shared" si="9"/>
        <v>0</v>
      </c>
      <c r="AB241" s="183" t="str">
        <f t="shared" si="10"/>
        <v/>
      </c>
      <c r="AC241" s="183" t="str">
        <f t="shared" si="11"/>
        <v/>
      </c>
      <c r="AD241" s="183" t="str">
        <f t="shared" si="12"/>
        <v/>
      </c>
      <c r="AE241" s="183" t="str">
        <f t="shared" si="13"/>
        <v/>
      </c>
    </row>
    <row r="242" spans="1:31" ht="33.950000000000003" customHeight="1" x14ac:dyDescent="0.25">
      <c r="A242" s="184" t="s">
        <v>5619</v>
      </c>
      <c r="B242" s="185">
        <v>4</v>
      </c>
      <c r="C242" s="184" t="s">
        <v>5543</v>
      </c>
      <c r="D242" s="184" t="s">
        <v>4378</v>
      </c>
      <c r="E242" s="184" t="s">
        <v>18</v>
      </c>
      <c r="F242" s="185">
        <v>2</v>
      </c>
      <c r="G242" s="185">
        <v>0</v>
      </c>
      <c r="H242" s="185">
        <v>1</v>
      </c>
      <c r="I242" s="184"/>
      <c r="J242" s="184" t="s">
        <v>3130</v>
      </c>
      <c r="K242" s="183"/>
      <c r="L242" s="183" t="s">
        <v>5356</v>
      </c>
      <c r="M242" s="183" t="s">
        <v>3130</v>
      </c>
      <c r="N242" s="183" t="s">
        <v>3130</v>
      </c>
      <c r="O242" s="183"/>
      <c r="P242" s="183" t="s">
        <v>4210</v>
      </c>
      <c r="Q242" s="183" t="s">
        <v>4495</v>
      </c>
      <c r="R242" s="183">
        <f t="shared" si="0"/>
        <v>0</v>
      </c>
      <c r="S242" s="183">
        <f t="shared" si="1"/>
        <v>0</v>
      </c>
      <c r="T242" s="183">
        <f t="shared" si="2"/>
        <v>0</v>
      </c>
      <c r="U242" s="183">
        <f t="shared" si="3"/>
        <v>0</v>
      </c>
      <c r="V242" s="183">
        <f t="shared" si="4"/>
        <v>0</v>
      </c>
      <c r="W242" s="183">
        <f t="shared" si="5"/>
        <v>0</v>
      </c>
      <c r="X242" s="183">
        <f t="shared" si="6"/>
        <v>0</v>
      </c>
      <c r="Y242" s="183">
        <f t="shared" si="7"/>
        <v>0</v>
      </c>
      <c r="Z242" s="183">
        <f t="shared" si="8"/>
        <v>0</v>
      </c>
      <c r="AA242" s="183">
        <f t="shared" si="9"/>
        <v>0</v>
      </c>
      <c r="AB242" s="183" t="str">
        <f t="shared" si="10"/>
        <v/>
      </c>
      <c r="AC242" s="183" t="str">
        <f t="shared" si="11"/>
        <v/>
      </c>
      <c r="AD242" s="183" t="str">
        <f t="shared" si="12"/>
        <v/>
      </c>
      <c r="AE242" s="183" t="str">
        <f t="shared" si="13"/>
        <v/>
      </c>
    </row>
    <row r="243" spans="1:31" ht="33.950000000000003" customHeight="1" x14ac:dyDescent="0.25">
      <c r="A243" s="184" t="s">
        <v>5619</v>
      </c>
      <c r="B243" s="185">
        <v>4</v>
      </c>
      <c r="C243" s="184" t="s">
        <v>5543</v>
      </c>
      <c r="D243" s="184" t="s">
        <v>4378</v>
      </c>
      <c r="E243" s="184" t="s">
        <v>18</v>
      </c>
      <c r="F243" s="185">
        <v>3</v>
      </c>
      <c r="G243" s="185">
        <v>0</v>
      </c>
      <c r="H243" s="185">
        <v>1</v>
      </c>
      <c r="I243" s="184"/>
      <c r="J243" s="184" t="s">
        <v>4902</v>
      </c>
      <c r="K243" s="183"/>
      <c r="L243" s="183" t="s">
        <v>4903</v>
      </c>
      <c r="M243" s="183" t="s">
        <v>4902</v>
      </c>
      <c r="N243" s="183" t="s">
        <v>3092</v>
      </c>
      <c r="O243" s="183"/>
      <c r="P243" s="183" t="s">
        <v>4210</v>
      </c>
      <c r="Q243" s="183" t="s">
        <v>4495</v>
      </c>
      <c r="R243" s="183">
        <f t="shared" si="0"/>
        <v>0</v>
      </c>
      <c r="S243" s="183">
        <f t="shared" si="1"/>
        <v>0</v>
      </c>
      <c r="T243" s="183">
        <f t="shared" si="2"/>
        <v>0</v>
      </c>
      <c r="U243" s="183">
        <f t="shared" si="3"/>
        <v>0</v>
      </c>
      <c r="V243" s="183">
        <f t="shared" si="4"/>
        <v>0</v>
      </c>
      <c r="W243" s="183">
        <f t="shared" si="5"/>
        <v>0</v>
      </c>
      <c r="X243" s="183">
        <f t="shared" si="6"/>
        <v>0</v>
      </c>
      <c r="Y243" s="183">
        <f t="shared" si="7"/>
        <v>0</v>
      </c>
      <c r="Z243" s="183">
        <f t="shared" si="8"/>
        <v>0</v>
      </c>
      <c r="AA243" s="183">
        <f t="shared" si="9"/>
        <v>0</v>
      </c>
      <c r="AB243" s="183" t="str">
        <f t="shared" si="10"/>
        <v/>
      </c>
      <c r="AC243" s="183" t="str">
        <f t="shared" si="11"/>
        <v/>
      </c>
      <c r="AD243" s="183" t="str">
        <f t="shared" si="12"/>
        <v/>
      </c>
      <c r="AE243" s="183" t="str">
        <f t="shared" si="13"/>
        <v/>
      </c>
    </row>
    <row r="244" spans="1:31" ht="33.950000000000003" customHeight="1" x14ac:dyDescent="0.25">
      <c r="A244" s="184" t="s">
        <v>5619</v>
      </c>
      <c r="B244" s="185">
        <v>4</v>
      </c>
      <c r="C244" s="184" t="s">
        <v>5543</v>
      </c>
      <c r="D244" s="184" t="s">
        <v>4378</v>
      </c>
      <c r="E244" s="184" t="s">
        <v>18</v>
      </c>
      <c r="F244" s="185">
        <v>4</v>
      </c>
      <c r="G244" s="185">
        <v>0</v>
      </c>
      <c r="H244" s="185">
        <v>1</v>
      </c>
      <c r="I244" s="184"/>
      <c r="J244" s="184" t="s">
        <v>4904</v>
      </c>
      <c r="K244" s="183"/>
      <c r="L244" s="183" t="s">
        <v>4905</v>
      </c>
      <c r="M244" s="183" t="s">
        <v>4904</v>
      </c>
      <c r="N244" s="183"/>
      <c r="O244" s="183"/>
      <c r="P244" s="183" t="s">
        <v>4210</v>
      </c>
      <c r="Q244" s="183" t="s">
        <v>4495</v>
      </c>
      <c r="R244" s="183">
        <f t="shared" si="0"/>
        <v>0</v>
      </c>
      <c r="S244" s="183">
        <f t="shared" si="1"/>
        <v>0</v>
      </c>
      <c r="T244" s="183">
        <f t="shared" si="2"/>
        <v>0</v>
      </c>
      <c r="U244" s="183">
        <f t="shared" si="3"/>
        <v>0</v>
      </c>
      <c r="V244" s="183">
        <f t="shared" si="4"/>
        <v>0</v>
      </c>
      <c r="W244" s="183">
        <f t="shared" si="5"/>
        <v>0</v>
      </c>
      <c r="X244" s="183">
        <f t="shared" si="6"/>
        <v>0</v>
      </c>
      <c r="Y244" s="183">
        <f t="shared" si="7"/>
        <v>0</v>
      </c>
      <c r="Z244" s="183">
        <f t="shared" si="8"/>
        <v>0</v>
      </c>
      <c r="AA244" s="183">
        <f t="shared" si="9"/>
        <v>0</v>
      </c>
      <c r="AB244" s="183" t="str">
        <f t="shared" si="10"/>
        <v/>
      </c>
      <c r="AC244" s="183" t="str">
        <f t="shared" si="11"/>
        <v/>
      </c>
      <c r="AD244" s="183" t="str">
        <f t="shared" si="12"/>
        <v/>
      </c>
      <c r="AE244" s="183" t="str">
        <f t="shared" si="13"/>
        <v/>
      </c>
    </row>
    <row r="245" spans="1:31" ht="33.950000000000003" customHeight="1" x14ac:dyDescent="0.25">
      <c r="A245" s="184" t="s">
        <v>5619</v>
      </c>
      <c r="B245" s="185">
        <v>4</v>
      </c>
      <c r="C245" s="184" t="s">
        <v>5543</v>
      </c>
      <c r="D245" s="184" t="s">
        <v>4378</v>
      </c>
      <c r="E245" s="184" t="s">
        <v>18</v>
      </c>
      <c r="F245" s="185">
        <v>5</v>
      </c>
      <c r="G245" s="185">
        <v>0</v>
      </c>
      <c r="H245" s="185">
        <v>1</v>
      </c>
      <c r="I245" s="184"/>
      <c r="J245" s="184" t="s">
        <v>5620</v>
      </c>
      <c r="K245" s="183"/>
      <c r="L245" s="183" t="s">
        <v>5621</v>
      </c>
      <c r="M245" s="183" t="s">
        <v>5620</v>
      </c>
      <c r="N245" s="183" t="s">
        <v>4814</v>
      </c>
      <c r="O245" s="183"/>
      <c r="P245" s="183" t="s">
        <v>4210</v>
      </c>
      <c r="Q245" s="183" t="s">
        <v>4495</v>
      </c>
      <c r="R245" s="183">
        <f t="shared" si="0"/>
        <v>0</v>
      </c>
      <c r="S245" s="183">
        <f t="shared" si="1"/>
        <v>0</v>
      </c>
      <c r="T245" s="183">
        <f t="shared" si="2"/>
        <v>0</v>
      </c>
      <c r="U245" s="183">
        <f t="shared" si="3"/>
        <v>0</v>
      </c>
      <c r="V245" s="183">
        <f t="shared" si="4"/>
        <v>0</v>
      </c>
      <c r="W245" s="183">
        <f t="shared" si="5"/>
        <v>0</v>
      </c>
      <c r="X245" s="183">
        <f t="shared" si="6"/>
        <v>0</v>
      </c>
      <c r="Y245" s="183">
        <f t="shared" si="7"/>
        <v>0</v>
      </c>
      <c r="Z245" s="183">
        <f t="shared" si="8"/>
        <v>0</v>
      </c>
      <c r="AA245" s="183">
        <f t="shared" si="9"/>
        <v>0</v>
      </c>
      <c r="AB245" s="183" t="str">
        <f t="shared" si="10"/>
        <v/>
      </c>
      <c r="AC245" s="183" t="str">
        <f t="shared" si="11"/>
        <v/>
      </c>
      <c r="AD245" s="183" t="str">
        <f t="shared" si="12"/>
        <v/>
      </c>
      <c r="AE245" s="183" t="str">
        <f t="shared" si="13"/>
        <v/>
      </c>
    </row>
    <row r="246" spans="1:31" ht="33.950000000000003" customHeight="1" x14ac:dyDescent="0.25">
      <c r="A246" s="184" t="s">
        <v>5619</v>
      </c>
      <c r="B246" s="185">
        <v>4</v>
      </c>
      <c r="C246" s="184" t="s">
        <v>5543</v>
      </c>
      <c r="D246" s="184" t="s">
        <v>4378</v>
      </c>
      <c r="E246" s="184" t="s">
        <v>18</v>
      </c>
      <c r="F246" s="185">
        <v>6</v>
      </c>
      <c r="G246" s="185">
        <v>0</v>
      </c>
      <c r="H246" s="185">
        <v>1</v>
      </c>
      <c r="I246" s="184"/>
      <c r="J246" s="184" t="s">
        <v>3587</v>
      </c>
      <c r="K246" s="183"/>
      <c r="L246" s="183" t="s">
        <v>4500</v>
      </c>
      <c r="M246" s="183" t="s">
        <v>3587</v>
      </c>
      <c r="N246" s="183" t="s">
        <v>3587</v>
      </c>
      <c r="O246" s="183"/>
      <c r="P246" s="183" t="s">
        <v>4210</v>
      </c>
      <c r="Q246" s="183" t="s">
        <v>4495</v>
      </c>
      <c r="R246" s="183">
        <f t="shared" si="0"/>
        <v>0</v>
      </c>
      <c r="S246" s="183">
        <f t="shared" si="1"/>
        <v>0</v>
      </c>
      <c r="T246" s="183">
        <f t="shared" si="2"/>
        <v>0</v>
      </c>
      <c r="U246" s="183">
        <f t="shared" si="3"/>
        <v>0</v>
      </c>
      <c r="V246" s="183">
        <f t="shared" si="4"/>
        <v>0</v>
      </c>
      <c r="W246" s="183">
        <f t="shared" si="5"/>
        <v>0</v>
      </c>
      <c r="X246" s="183">
        <f t="shared" si="6"/>
        <v>0</v>
      </c>
      <c r="Y246" s="183">
        <f t="shared" si="7"/>
        <v>0</v>
      </c>
      <c r="Z246" s="183">
        <f t="shared" si="8"/>
        <v>0</v>
      </c>
      <c r="AA246" s="183">
        <f t="shared" si="9"/>
        <v>0</v>
      </c>
      <c r="AB246" s="183" t="str">
        <f t="shared" si="10"/>
        <v/>
      </c>
      <c r="AC246" s="183" t="str">
        <f t="shared" si="11"/>
        <v/>
      </c>
      <c r="AD246" s="183" t="str">
        <f t="shared" si="12"/>
        <v/>
      </c>
      <c r="AE246" s="183" t="str">
        <f t="shared" si="13"/>
        <v/>
      </c>
    </row>
    <row r="247" spans="1:31" ht="33.950000000000003" customHeight="1" x14ac:dyDescent="0.25">
      <c r="A247" s="184" t="s">
        <v>5619</v>
      </c>
      <c r="B247" s="185">
        <v>4</v>
      </c>
      <c r="C247" s="184" t="s">
        <v>5543</v>
      </c>
      <c r="D247" s="184" t="s">
        <v>4378</v>
      </c>
      <c r="E247" s="184" t="s">
        <v>18</v>
      </c>
      <c r="F247" s="185">
        <v>7</v>
      </c>
      <c r="G247" s="185">
        <v>0</v>
      </c>
      <c r="H247" s="185">
        <v>1</v>
      </c>
      <c r="I247" s="184"/>
      <c r="J247" s="184" t="s">
        <v>4496</v>
      </c>
      <c r="K247" s="183"/>
      <c r="L247" s="183" t="s">
        <v>4497</v>
      </c>
      <c r="M247" s="183" t="s">
        <v>4496</v>
      </c>
      <c r="N247" s="183" t="s">
        <v>4496</v>
      </c>
      <c r="O247" s="183"/>
      <c r="P247" s="183" t="s">
        <v>4210</v>
      </c>
      <c r="Q247" s="183" t="s">
        <v>4495</v>
      </c>
      <c r="R247" s="183">
        <f t="shared" si="0"/>
        <v>0</v>
      </c>
      <c r="S247" s="183">
        <f t="shared" si="1"/>
        <v>0</v>
      </c>
      <c r="T247" s="183">
        <f t="shared" si="2"/>
        <v>0</v>
      </c>
      <c r="U247" s="183">
        <f t="shared" si="3"/>
        <v>0</v>
      </c>
      <c r="V247" s="183">
        <f t="shared" si="4"/>
        <v>0</v>
      </c>
      <c r="W247" s="183">
        <f t="shared" si="5"/>
        <v>0</v>
      </c>
      <c r="X247" s="183">
        <f t="shared" si="6"/>
        <v>0</v>
      </c>
      <c r="Y247" s="183">
        <f t="shared" si="7"/>
        <v>0</v>
      </c>
      <c r="Z247" s="183">
        <f t="shared" si="8"/>
        <v>0</v>
      </c>
      <c r="AA247" s="183">
        <f t="shared" si="9"/>
        <v>0</v>
      </c>
      <c r="AB247" s="183" t="str">
        <f t="shared" si="10"/>
        <v/>
      </c>
      <c r="AC247" s="183" t="str">
        <f t="shared" si="11"/>
        <v/>
      </c>
      <c r="AD247" s="183" t="str">
        <f t="shared" si="12"/>
        <v/>
      </c>
      <c r="AE247" s="183" t="str">
        <f t="shared" si="13"/>
        <v/>
      </c>
    </row>
    <row r="248" spans="1:31" ht="33.950000000000003" customHeight="1" x14ac:dyDescent="0.25">
      <c r="A248" s="184" t="s">
        <v>5606</v>
      </c>
      <c r="B248" s="185">
        <v>5</v>
      </c>
      <c r="C248" s="184" t="s">
        <v>5543</v>
      </c>
      <c r="D248" s="184" t="s">
        <v>4381</v>
      </c>
      <c r="E248" s="184" t="s">
        <v>18</v>
      </c>
      <c r="F248" s="185">
        <v>1</v>
      </c>
      <c r="G248" s="185">
        <v>1</v>
      </c>
      <c r="H248" s="185">
        <v>0</v>
      </c>
      <c r="I248" s="184" t="s">
        <v>5612</v>
      </c>
      <c r="J248" s="184"/>
      <c r="K248" s="183" t="s">
        <v>5618</v>
      </c>
      <c r="L248" s="183"/>
      <c r="M248" s="183" t="s">
        <v>5612</v>
      </c>
      <c r="N248" s="183" t="s">
        <v>3124</v>
      </c>
      <c r="O248" s="183"/>
      <c r="P248" s="183" t="s">
        <v>4210</v>
      </c>
      <c r="Q248" s="183" t="s">
        <v>4509</v>
      </c>
      <c r="R248" s="183">
        <f t="shared" si="0"/>
        <v>0</v>
      </c>
      <c r="S248" s="183">
        <f t="shared" si="1"/>
        <v>0</v>
      </c>
      <c r="T248" s="183">
        <f t="shared" si="2"/>
        <v>0</v>
      </c>
      <c r="U248" s="183">
        <f t="shared" si="3"/>
        <v>0</v>
      </c>
      <c r="V248" s="183">
        <f t="shared" si="4"/>
        <v>0</v>
      </c>
      <c r="W248" s="183">
        <f t="shared" si="5"/>
        <v>0</v>
      </c>
      <c r="X248" s="183">
        <f t="shared" si="6"/>
        <v>0</v>
      </c>
      <c r="Y248" s="183">
        <f t="shared" si="7"/>
        <v>0</v>
      </c>
      <c r="Z248" s="183">
        <f t="shared" si="8"/>
        <v>0</v>
      </c>
      <c r="AA248" s="183">
        <f t="shared" si="9"/>
        <v>0</v>
      </c>
      <c r="AB248" s="183" t="str">
        <f t="shared" si="10"/>
        <v/>
      </c>
      <c r="AC248" s="183" t="str">
        <f t="shared" si="11"/>
        <v/>
      </c>
      <c r="AD248" s="183" t="str">
        <f t="shared" si="12"/>
        <v/>
      </c>
      <c r="AE248" s="183" t="str">
        <f t="shared" si="13"/>
        <v/>
      </c>
    </row>
    <row r="249" spans="1:31" ht="33.950000000000003" customHeight="1" x14ac:dyDescent="0.25">
      <c r="A249" s="184" t="s">
        <v>5606</v>
      </c>
      <c r="B249" s="185">
        <v>5</v>
      </c>
      <c r="C249" s="184" t="s">
        <v>5543</v>
      </c>
      <c r="D249" s="184" t="s">
        <v>4381</v>
      </c>
      <c r="E249" s="184" t="s">
        <v>18</v>
      </c>
      <c r="F249" s="185">
        <v>2</v>
      </c>
      <c r="G249" s="185">
        <v>1</v>
      </c>
      <c r="H249" s="185">
        <v>0</v>
      </c>
      <c r="I249" s="184" t="s">
        <v>5324</v>
      </c>
      <c r="J249" s="184"/>
      <c r="K249" s="183" t="s">
        <v>5332</v>
      </c>
      <c r="L249" s="183"/>
      <c r="M249" s="183" t="s">
        <v>5324</v>
      </c>
      <c r="N249" s="183" t="s">
        <v>3153</v>
      </c>
      <c r="O249" s="183"/>
      <c r="P249" s="183" t="s">
        <v>4210</v>
      </c>
      <c r="Q249" s="183" t="s">
        <v>4509</v>
      </c>
      <c r="R249" s="183">
        <f t="shared" si="0"/>
        <v>0</v>
      </c>
      <c r="S249" s="183">
        <f t="shared" si="1"/>
        <v>0</v>
      </c>
      <c r="T249" s="183">
        <f t="shared" si="2"/>
        <v>0</v>
      </c>
      <c r="U249" s="183">
        <f t="shared" si="3"/>
        <v>0</v>
      </c>
      <c r="V249" s="183">
        <f t="shared" si="4"/>
        <v>0</v>
      </c>
      <c r="W249" s="183">
        <f t="shared" si="5"/>
        <v>0</v>
      </c>
      <c r="X249" s="183">
        <f t="shared" si="6"/>
        <v>0</v>
      </c>
      <c r="Y249" s="183">
        <f t="shared" si="7"/>
        <v>0</v>
      </c>
      <c r="Z249" s="183">
        <f t="shared" si="8"/>
        <v>0</v>
      </c>
      <c r="AA249" s="183">
        <f t="shared" si="9"/>
        <v>0</v>
      </c>
      <c r="AB249" s="183" t="str">
        <f t="shared" si="10"/>
        <v/>
      </c>
      <c r="AC249" s="183" t="str">
        <f t="shared" si="11"/>
        <v/>
      </c>
      <c r="AD249" s="183" t="str">
        <f t="shared" si="12"/>
        <v/>
      </c>
      <c r="AE249" s="183" t="str">
        <f t="shared" si="13"/>
        <v/>
      </c>
    </row>
    <row r="250" spans="1:31" ht="33.950000000000003" customHeight="1" x14ac:dyDescent="0.25">
      <c r="A250" s="184" t="s">
        <v>5606</v>
      </c>
      <c r="B250" s="185">
        <v>5</v>
      </c>
      <c r="C250" s="184" t="s">
        <v>5543</v>
      </c>
      <c r="D250" s="184" t="s">
        <v>4381</v>
      </c>
      <c r="E250" s="184" t="s">
        <v>18</v>
      </c>
      <c r="F250" s="185">
        <v>3</v>
      </c>
      <c r="G250" s="185">
        <v>1</v>
      </c>
      <c r="H250" s="185">
        <v>0</v>
      </c>
      <c r="I250" s="184" t="s">
        <v>5610</v>
      </c>
      <c r="J250" s="184"/>
      <c r="K250" s="183" t="s">
        <v>5617</v>
      </c>
      <c r="L250" s="183"/>
      <c r="M250" s="183" t="s">
        <v>5610</v>
      </c>
      <c r="N250" s="183" t="s">
        <v>4754</v>
      </c>
      <c r="O250" s="183"/>
      <c r="P250" s="183" t="s">
        <v>4210</v>
      </c>
      <c r="Q250" s="183" t="s">
        <v>4509</v>
      </c>
      <c r="R250" s="183">
        <f t="shared" si="0"/>
        <v>0</v>
      </c>
      <c r="S250" s="183">
        <f t="shared" si="1"/>
        <v>0</v>
      </c>
      <c r="T250" s="183">
        <f t="shared" si="2"/>
        <v>0</v>
      </c>
      <c r="U250" s="183">
        <f t="shared" si="3"/>
        <v>0</v>
      </c>
      <c r="V250" s="183">
        <f t="shared" si="4"/>
        <v>0</v>
      </c>
      <c r="W250" s="183">
        <f t="shared" si="5"/>
        <v>0</v>
      </c>
      <c r="X250" s="183">
        <f t="shared" si="6"/>
        <v>0</v>
      </c>
      <c r="Y250" s="183">
        <f t="shared" si="7"/>
        <v>0</v>
      </c>
      <c r="Z250" s="183">
        <f t="shared" si="8"/>
        <v>0</v>
      </c>
      <c r="AA250" s="183">
        <f t="shared" si="9"/>
        <v>0</v>
      </c>
      <c r="AB250" s="183" t="str">
        <f t="shared" si="10"/>
        <v/>
      </c>
      <c r="AC250" s="183" t="str">
        <f t="shared" si="11"/>
        <v/>
      </c>
      <c r="AD250" s="183" t="str">
        <f t="shared" si="12"/>
        <v/>
      </c>
      <c r="AE250" s="183" t="str">
        <f t="shared" si="13"/>
        <v/>
      </c>
    </row>
    <row r="251" spans="1:31" ht="33.950000000000003" customHeight="1" x14ac:dyDescent="0.25">
      <c r="A251" s="184" t="s">
        <v>5606</v>
      </c>
      <c r="B251" s="185">
        <v>5</v>
      </c>
      <c r="C251" s="184" t="s">
        <v>5543</v>
      </c>
      <c r="D251" s="184" t="s">
        <v>4381</v>
      </c>
      <c r="E251" s="184" t="s">
        <v>18</v>
      </c>
      <c r="F251" s="185">
        <v>4</v>
      </c>
      <c r="G251" s="185">
        <v>1</v>
      </c>
      <c r="H251" s="185">
        <v>0</v>
      </c>
      <c r="I251" s="184" t="s">
        <v>5608</v>
      </c>
      <c r="J251" s="184"/>
      <c r="K251" s="183" t="s">
        <v>5616</v>
      </c>
      <c r="L251" s="183"/>
      <c r="M251" s="183" t="s">
        <v>5608</v>
      </c>
      <c r="N251" s="183" t="s">
        <v>5322</v>
      </c>
      <c r="O251" s="183"/>
      <c r="P251" s="183" t="s">
        <v>4210</v>
      </c>
      <c r="Q251" s="183" t="s">
        <v>4509</v>
      </c>
      <c r="R251" s="183">
        <f t="shared" si="0"/>
        <v>0</v>
      </c>
      <c r="S251" s="183">
        <f t="shared" si="1"/>
        <v>0</v>
      </c>
      <c r="T251" s="183">
        <f t="shared" si="2"/>
        <v>0</v>
      </c>
      <c r="U251" s="183">
        <f t="shared" si="3"/>
        <v>0</v>
      </c>
      <c r="V251" s="183">
        <f t="shared" si="4"/>
        <v>0</v>
      </c>
      <c r="W251" s="183">
        <f t="shared" si="5"/>
        <v>0</v>
      </c>
      <c r="X251" s="183">
        <f t="shared" si="6"/>
        <v>0</v>
      </c>
      <c r="Y251" s="183">
        <f t="shared" si="7"/>
        <v>0</v>
      </c>
      <c r="Z251" s="183">
        <f t="shared" si="8"/>
        <v>0</v>
      </c>
      <c r="AA251" s="183">
        <f t="shared" si="9"/>
        <v>0</v>
      </c>
      <c r="AB251" s="183" t="str">
        <f t="shared" si="10"/>
        <v/>
      </c>
      <c r="AC251" s="183" t="str">
        <f t="shared" si="11"/>
        <v/>
      </c>
      <c r="AD251" s="183" t="str">
        <f t="shared" si="12"/>
        <v/>
      </c>
      <c r="AE251" s="183" t="str">
        <f t="shared" si="13"/>
        <v/>
      </c>
    </row>
    <row r="252" spans="1:31" ht="33.950000000000003" customHeight="1" x14ac:dyDescent="0.25">
      <c r="A252" s="184" t="s">
        <v>5606</v>
      </c>
      <c r="B252" s="185">
        <v>5</v>
      </c>
      <c r="C252" s="184" t="s">
        <v>5543</v>
      </c>
      <c r="D252" s="184" t="s">
        <v>4381</v>
      </c>
      <c r="E252" s="184" t="s">
        <v>18</v>
      </c>
      <c r="F252" s="185">
        <v>5</v>
      </c>
      <c r="G252" s="185">
        <v>1</v>
      </c>
      <c r="H252" s="185">
        <v>0</v>
      </c>
      <c r="I252" s="184" t="s">
        <v>5326</v>
      </c>
      <c r="J252" s="184"/>
      <c r="K252" s="183" t="s">
        <v>5327</v>
      </c>
      <c r="L252" s="183"/>
      <c r="M252" s="183" t="s">
        <v>5326</v>
      </c>
      <c r="N252" s="183" t="s">
        <v>5326</v>
      </c>
      <c r="O252" s="183"/>
      <c r="P252" s="183" t="s">
        <v>4210</v>
      </c>
      <c r="Q252" s="183" t="s">
        <v>4509</v>
      </c>
      <c r="R252" s="183">
        <f t="shared" ref="R252:R315" si="14">IF(AND($A252=$B$20,$D252="PRO",$E252="POS"),1,0)</f>
        <v>0</v>
      </c>
      <c r="S252" s="183">
        <f t="shared" ref="S252:S315" si="15">IF(AND($A252=$B$20,$D252="CFA",$E252="POS"),1,0)</f>
        <v>0</v>
      </c>
      <c r="T252" s="183">
        <f t="shared" ref="T252:T315" si="16">IF($R252=0,0,IF(OR(AND($M252&lt;&gt;"",ISNUMBER(SEARCH($M252,$B$5))),AND($N252&lt;&gt;"",ISNUMBER(SEARCH($N252,$B$5))),AND($O252&lt;&gt;"",ISNUMBER(SEARCH($O252,$B$5)))),1,0))</f>
        <v>0</v>
      </c>
      <c r="U252" s="183">
        <f t="shared" ref="U252:U315" si="17">IF($R252=0,0,IF(OR(AND($M252&lt;&gt;"",ISNUMBER(SEARCH($M252,$B$5&amp;" "&amp;$B$10))),AND($N252&lt;&gt;"",ISNUMBER(SEARCH($N252,$B$5&amp;" "&amp;$B$10))),AND($O252&lt;&gt;"",ISNUMBER(SEARCH($O252,$B$5&amp;" "&amp;$B$10)))),1,0))</f>
        <v>0</v>
      </c>
      <c r="V252" s="183">
        <f t="shared" ref="V252:V315" si="18">IF($S252=0,0,IF(OR(AND($M252&lt;&gt;"",ISNUMBER(SEARCH($M252,$D$5))),AND($N252&lt;&gt;"",ISNUMBER(SEARCH($N252,$D$5))),AND($O252&lt;&gt;"",ISNUMBER(SEARCH($O252,$D$5)))),1,0))</f>
        <v>0</v>
      </c>
      <c r="W252" s="183">
        <f t="shared" ref="W252:W315" si="19">IF($S252=0,0,IF(OR(AND($M252&lt;&gt;"",ISNUMBER(SEARCH($M252,$D$5&amp;" "&amp;$D$10))),AND($N252&lt;&gt;"",ISNUMBER(SEARCH($N252,$D$5&amp;" "&amp;$D$10))),AND($O252&lt;&gt;"",ISNUMBER(SEARCH($O252,$D$5&amp;" "&amp;$D$10)))),1,0))</f>
        <v>0</v>
      </c>
      <c r="X252" s="183">
        <f t="shared" ref="X252:X315" si="20">IF($T252=1,$G252,0)</f>
        <v>0</v>
      </c>
      <c r="Y252" s="183">
        <f t="shared" ref="Y252:Y315" si="21">IF($U252=1,$G252,0)</f>
        <v>0</v>
      </c>
      <c r="Z252" s="183">
        <f t="shared" ref="Z252:Z315" si="22">IF($V252=1,$H252,0)</f>
        <v>0</v>
      </c>
      <c r="AA252" s="183">
        <f t="shared" ref="AA252:AA315" si="23">IF($W252=1,$H252,0)</f>
        <v>0</v>
      </c>
      <c r="AB252" s="183" t="str">
        <f t="shared" ref="AB252:AB315" si="24">IF(AND($R252=1,$T252=0),$F252+ROW()/100000,"")</f>
        <v/>
      </c>
      <c r="AC252" s="183" t="str">
        <f t="shared" ref="AC252:AC315" si="25">IF(AND($R252=1,$U252=0),$F252+ROW()/100000,"")</f>
        <v/>
      </c>
      <c r="AD252" s="183" t="str">
        <f t="shared" ref="AD252:AD315" si="26">IF(AND($S252=1,$V252=0),$F252+ROW()/100000,"")</f>
        <v/>
      </c>
      <c r="AE252" s="183" t="str">
        <f t="shared" ref="AE252:AE315" si="27">IF(AND($S252=1,$W252=0),$F252+ROW()/100000,"")</f>
        <v/>
      </c>
    </row>
    <row r="253" spans="1:31" ht="33.950000000000003" customHeight="1" x14ac:dyDescent="0.25">
      <c r="A253" s="184" t="s">
        <v>5606</v>
      </c>
      <c r="B253" s="185">
        <v>5</v>
      </c>
      <c r="C253" s="184" t="s">
        <v>5543</v>
      </c>
      <c r="D253" s="184" t="s">
        <v>4381</v>
      </c>
      <c r="E253" s="184" t="s">
        <v>18</v>
      </c>
      <c r="F253" s="185">
        <v>6</v>
      </c>
      <c r="G253" s="185">
        <v>1</v>
      </c>
      <c r="H253" s="185">
        <v>0</v>
      </c>
      <c r="I253" s="184" t="s">
        <v>5614</v>
      </c>
      <c r="J253" s="184"/>
      <c r="K253" s="183" t="s">
        <v>5615</v>
      </c>
      <c r="L253" s="183"/>
      <c r="M253" s="183" t="s">
        <v>5614</v>
      </c>
      <c r="N253" s="183" t="s">
        <v>5614</v>
      </c>
      <c r="O253" s="183"/>
      <c r="P253" s="183" t="s">
        <v>4210</v>
      </c>
      <c r="Q253" s="183" t="s">
        <v>4509</v>
      </c>
      <c r="R253" s="183">
        <f t="shared" si="14"/>
        <v>0</v>
      </c>
      <c r="S253" s="183">
        <f t="shared" si="15"/>
        <v>0</v>
      </c>
      <c r="T253" s="183">
        <f t="shared" si="16"/>
        <v>0</v>
      </c>
      <c r="U253" s="183">
        <f t="shared" si="17"/>
        <v>0</v>
      </c>
      <c r="V253" s="183">
        <f t="shared" si="18"/>
        <v>0</v>
      </c>
      <c r="W253" s="183">
        <f t="shared" si="19"/>
        <v>0</v>
      </c>
      <c r="X253" s="183">
        <f t="shared" si="20"/>
        <v>0</v>
      </c>
      <c r="Y253" s="183">
        <f t="shared" si="21"/>
        <v>0</v>
      </c>
      <c r="Z253" s="183">
        <f t="shared" si="22"/>
        <v>0</v>
      </c>
      <c r="AA253" s="183">
        <f t="shared" si="23"/>
        <v>0</v>
      </c>
      <c r="AB253" s="183" t="str">
        <f t="shared" si="24"/>
        <v/>
      </c>
      <c r="AC253" s="183" t="str">
        <f t="shared" si="25"/>
        <v/>
      </c>
      <c r="AD253" s="183" t="str">
        <f t="shared" si="26"/>
        <v/>
      </c>
      <c r="AE253" s="183" t="str">
        <f t="shared" si="27"/>
        <v/>
      </c>
    </row>
    <row r="254" spans="1:31" ht="33.950000000000003" customHeight="1" x14ac:dyDescent="0.25">
      <c r="A254" s="184" t="s">
        <v>5606</v>
      </c>
      <c r="B254" s="185">
        <v>5</v>
      </c>
      <c r="C254" s="184" t="s">
        <v>5543</v>
      </c>
      <c r="D254" s="184" t="s">
        <v>4381</v>
      </c>
      <c r="E254" s="184" t="s">
        <v>18</v>
      </c>
      <c r="F254" s="185">
        <v>7</v>
      </c>
      <c r="G254" s="185">
        <v>1</v>
      </c>
      <c r="H254" s="185">
        <v>0</v>
      </c>
      <c r="I254" s="184" t="s">
        <v>3102</v>
      </c>
      <c r="J254" s="184"/>
      <c r="K254" s="183" t="s">
        <v>4511</v>
      </c>
      <c r="L254" s="183"/>
      <c r="M254" s="183" t="s">
        <v>3102</v>
      </c>
      <c r="N254" s="183" t="s">
        <v>3102</v>
      </c>
      <c r="O254" s="183"/>
      <c r="P254" s="183" t="s">
        <v>4210</v>
      </c>
      <c r="Q254" s="183" t="s">
        <v>4509</v>
      </c>
      <c r="R254" s="183">
        <f t="shared" si="14"/>
        <v>0</v>
      </c>
      <c r="S254" s="183">
        <f t="shared" si="15"/>
        <v>0</v>
      </c>
      <c r="T254" s="183">
        <f t="shared" si="16"/>
        <v>0</v>
      </c>
      <c r="U254" s="183">
        <f t="shared" si="17"/>
        <v>0</v>
      </c>
      <c r="V254" s="183">
        <f t="shared" si="18"/>
        <v>0</v>
      </c>
      <c r="W254" s="183">
        <f t="shared" si="19"/>
        <v>0</v>
      </c>
      <c r="X254" s="183">
        <f t="shared" si="20"/>
        <v>0</v>
      </c>
      <c r="Y254" s="183">
        <f t="shared" si="21"/>
        <v>0</v>
      </c>
      <c r="Z254" s="183">
        <f t="shared" si="22"/>
        <v>0</v>
      </c>
      <c r="AA254" s="183">
        <f t="shared" si="23"/>
        <v>0</v>
      </c>
      <c r="AB254" s="183" t="str">
        <f t="shared" si="24"/>
        <v/>
      </c>
      <c r="AC254" s="183" t="str">
        <f t="shared" si="25"/>
        <v/>
      </c>
      <c r="AD254" s="183" t="str">
        <f t="shared" si="26"/>
        <v/>
      </c>
      <c r="AE254" s="183" t="str">
        <f t="shared" si="27"/>
        <v/>
      </c>
    </row>
    <row r="255" spans="1:31" ht="33.950000000000003" customHeight="1" x14ac:dyDescent="0.25">
      <c r="A255" s="184" t="s">
        <v>5606</v>
      </c>
      <c r="B255" s="185">
        <v>5</v>
      </c>
      <c r="C255" s="184" t="s">
        <v>5543</v>
      </c>
      <c r="D255" s="184" t="s">
        <v>4381</v>
      </c>
      <c r="E255" s="184" t="s">
        <v>18</v>
      </c>
      <c r="F255" s="185">
        <v>8</v>
      </c>
      <c r="G255" s="185">
        <v>1</v>
      </c>
      <c r="H255" s="185">
        <v>0</v>
      </c>
      <c r="I255" s="184" t="s">
        <v>3123</v>
      </c>
      <c r="J255" s="184"/>
      <c r="K255" s="183" t="s">
        <v>4510</v>
      </c>
      <c r="L255" s="183"/>
      <c r="M255" s="183" t="s">
        <v>3123</v>
      </c>
      <c r="N255" s="183" t="s">
        <v>3123</v>
      </c>
      <c r="O255" s="183"/>
      <c r="P255" s="183" t="s">
        <v>4210</v>
      </c>
      <c r="Q255" s="183" t="s">
        <v>4509</v>
      </c>
      <c r="R255" s="183">
        <f t="shared" si="14"/>
        <v>0</v>
      </c>
      <c r="S255" s="183">
        <f t="shared" si="15"/>
        <v>0</v>
      </c>
      <c r="T255" s="183">
        <f t="shared" si="16"/>
        <v>0</v>
      </c>
      <c r="U255" s="183">
        <f t="shared" si="17"/>
        <v>0</v>
      </c>
      <c r="V255" s="183">
        <f t="shared" si="18"/>
        <v>0</v>
      </c>
      <c r="W255" s="183">
        <f t="shared" si="19"/>
        <v>0</v>
      </c>
      <c r="X255" s="183">
        <f t="shared" si="20"/>
        <v>0</v>
      </c>
      <c r="Y255" s="183">
        <f t="shared" si="21"/>
        <v>0</v>
      </c>
      <c r="Z255" s="183">
        <f t="shared" si="22"/>
        <v>0</v>
      </c>
      <c r="AA255" s="183">
        <f t="shared" si="23"/>
        <v>0</v>
      </c>
      <c r="AB255" s="183" t="str">
        <f t="shared" si="24"/>
        <v/>
      </c>
      <c r="AC255" s="183" t="str">
        <f t="shared" si="25"/>
        <v/>
      </c>
      <c r="AD255" s="183" t="str">
        <f t="shared" si="26"/>
        <v/>
      </c>
      <c r="AE255" s="183" t="str">
        <f t="shared" si="27"/>
        <v/>
      </c>
    </row>
    <row r="256" spans="1:31" ht="33.950000000000003" customHeight="1" x14ac:dyDescent="0.25">
      <c r="A256" s="184" t="s">
        <v>5606</v>
      </c>
      <c r="B256" s="185">
        <v>5</v>
      </c>
      <c r="C256" s="184" t="s">
        <v>5543</v>
      </c>
      <c r="D256" s="184" t="s">
        <v>4378</v>
      </c>
      <c r="E256" s="184" t="s">
        <v>18</v>
      </c>
      <c r="F256" s="185">
        <v>1</v>
      </c>
      <c r="G256" s="185">
        <v>0</v>
      </c>
      <c r="H256" s="185">
        <v>1</v>
      </c>
      <c r="I256" s="184"/>
      <c r="J256" s="184" t="s">
        <v>5612</v>
      </c>
      <c r="K256" s="183"/>
      <c r="L256" s="183" t="s">
        <v>5613</v>
      </c>
      <c r="M256" s="183" t="s">
        <v>5612</v>
      </c>
      <c r="N256" s="183" t="s">
        <v>3124</v>
      </c>
      <c r="O256" s="183"/>
      <c r="P256" s="183" t="s">
        <v>4210</v>
      </c>
      <c r="Q256" s="183" t="s">
        <v>4495</v>
      </c>
      <c r="R256" s="183">
        <f t="shared" si="14"/>
        <v>0</v>
      </c>
      <c r="S256" s="183">
        <f t="shared" si="15"/>
        <v>0</v>
      </c>
      <c r="T256" s="183">
        <f t="shared" si="16"/>
        <v>0</v>
      </c>
      <c r="U256" s="183">
        <f t="shared" si="17"/>
        <v>0</v>
      </c>
      <c r="V256" s="183">
        <f t="shared" si="18"/>
        <v>0</v>
      </c>
      <c r="W256" s="183">
        <f t="shared" si="19"/>
        <v>0</v>
      </c>
      <c r="X256" s="183">
        <f t="shared" si="20"/>
        <v>0</v>
      </c>
      <c r="Y256" s="183">
        <f t="shared" si="21"/>
        <v>0</v>
      </c>
      <c r="Z256" s="183">
        <f t="shared" si="22"/>
        <v>0</v>
      </c>
      <c r="AA256" s="183">
        <f t="shared" si="23"/>
        <v>0</v>
      </c>
      <c r="AB256" s="183" t="str">
        <f t="shared" si="24"/>
        <v/>
      </c>
      <c r="AC256" s="183" t="str">
        <f t="shared" si="25"/>
        <v/>
      </c>
      <c r="AD256" s="183" t="str">
        <f t="shared" si="26"/>
        <v/>
      </c>
      <c r="AE256" s="183" t="str">
        <f t="shared" si="27"/>
        <v/>
      </c>
    </row>
    <row r="257" spans="1:31" ht="33.950000000000003" customHeight="1" x14ac:dyDescent="0.25">
      <c r="A257" s="184" t="s">
        <v>5606</v>
      </c>
      <c r="B257" s="185">
        <v>5</v>
      </c>
      <c r="C257" s="184" t="s">
        <v>5543</v>
      </c>
      <c r="D257" s="184" t="s">
        <v>4378</v>
      </c>
      <c r="E257" s="184" t="s">
        <v>18</v>
      </c>
      <c r="F257" s="185">
        <v>2</v>
      </c>
      <c r="G257" s="185">
        <v>0</v>
      </c>
      <c r="H257" s="185">
        <v>1</v>
      </c>
      <c r="I257" s="184"/>
      <c r="J257" s="184" t="s">
        <v>5324</v>
      </c>
      <c r="K257" s="183"/>
      <c r="L257" s="183" t="s">
        <v>5325</v>
      </c>
      <c r="M257" s="183" t="s">
        <v>5324</v>
      </c>
      <c r="N257" s="183" t="s">
        <v>3153</v>
      </c>
      <c r="O257" s="183"/>
      <c r="P257" s="183" t="s">
        <v>4210</v>
      </c>
      <c r="Q257" s="183" t="s">
        <v>4495</v>
      </c>
      <c r="R257" s="183">
        <f t="shared" si="14"/>
        <v>0</v>
      </c>
      <c r="S257" s="183">
        <f t="shared" si="15"/>
        <v>0</v>
      </c>
      <c r="T257" s="183">
        <f t="shared" si="16"/>
        <v>0</v>
      </c>
      <c r="U257" s="183">
        <f t="shared" si="17"/>
        <v>0</v>
      </c>
      <c r="V257" s="183">
        <f t="shared" si="18"/>
        <v>0</v>
      </c>
      <c r="W257" s="183">
        <f t="shared" si="19"/>
        <v>0</v>
      </c>
      <c r="X257" s="183">
        <f t="shared" si="20"/>
        <v>0</v>
      </c>
      <c r="Y257" s="183">
        <f t="shared" si="21"/>
        <v>0</v>
      </c>
      <c r="Z257" s="183">
        <f t="shared" si="22"/>
        <v>0</v>
      </c>
      <c r="AA257" s="183">
        <f t="shared" si="23"/>
        <v>0</v>
      </c>
      <c r="AB257" s="183" t="str">
        <f t="shared" si="24"/>
        <v/>
      </c>
      <c r="AC257" s="183" t="str">
        <f t="shared" si="25"/>
        <v/>
      </c>
      <c r="AD257" s="183" t="str">
        <f t="shared" si="26"/>
        <v/>
      </c>
      <c r="AE257" s="183" t="str">
        <f t="shared" si="27"/>
        <v/>
      </c>
    </row>
    <row r="258" spans="1:31" ht="33.950000000000003" customHeight="1" x14ac:dyDescent="0.25">
      <c r="A258" s="184" t="s">
        <v>5606</v>
      </c>
      <c r="B258" s="185">
        <v>5</v>
      </c>
      <c r="C258" s="184" t="s">
        <v>5543</v>
      </c>
      <c r="D258" s="184" t="s">
        <v>4378</v>
      </c>
      <c r="E258" s="184" t="s">
        <v>18</v>
      </c>
      <c r="F258" s="185">
        <v>3</v>
      </c>
      <c r="G258" s="185">
        <v>0</v>
      </c>
      <c r="H258" s="185">
        <v>1</v>
      </c>
      <c r="I258" s="184"/>
      <c r="J258" s="184" t="s">
        <v>5610</v>
      </c>
      <c r="K258" s="183"/>
      <c r="L258" s="183" t="s">
        <v>5611</v>
      </c>
      <c r="M258" s="183" t="s">
        <v>5610</v>
      </c>
      <c r="N258" s="183" t="s">
        <v>4754</v>
      </c>
      <c r="O258" s="183"/>
      <c r="P258" s="183" t="s">
        <v>4210</v>
      </c>
      <c r="Q258" s="183" t="s">
        <v>4495</v>
      </c>
      <c r="R258" s="183">
        <f t="shared" si="14"/>
        <v>0</v>
      </c>
      <c r="S258" s="183">
        <f t="shared" si="15"/>
        <v>0</v>
      </c>
      <c r="T258" s="183">
        <f t="shared" si="16"/>
        <v>0</v>
      </c>
      <c r="U258" s="183">
        <f t="shared" si="17"/>
        <v>0</v>
      </c>
      <c r="V258" s="183">
        <f t="shared" si="18"/>
        <v>0</v>
      </c>
      <c r="W258" s="183">
        <f t="shared" si="19"/>
        <v>0</v>
      </c>
      <c r="X258" s="183">
        <f t="shared" si="20"/>
        <v>0</v>
      </c>
      <c r="Y258" s="183">
        <f t="shared" si="21"/>
        <v>0</v>
      </c>
      <c r="Z258" s="183">
        <f t="shared" si="22"/>
        <v>0</v>
      </c>
      <c r="AA258" s="183">
        <f t="shared" si="23"/>
        <v>0</v>
      </c>
      <c r="AB258" s="183" t="str">
        <f t="shared" si="24"/>
        <v/>
      </c>
      <c r="AC258" s="183" t="str">
        <f t="shared" si="25"/>
        <v/>
      </c>
      <c r="AD258" s="183" t="str">
        <f t="shared" si="26"/>
        <v/>
      </c>
      <c r="AE258" s="183" t="str">
        <f t="shared" si="27"/>
        <v/>
      </c>
    </row>
    <row r="259" spans="1:31" ht="33.950000000000003" customHeight="1" x14ac:dyDescent="0.25">
      <c r="A259" s="184" t="s">
        <v>5606</v>
      </c>
      <c r="B259" s="185">
        <v>5</v>
      </c>
      <c r="C259" s="184" t="s">
        <v>5543</v>
      </c>
      <c r="D259" s="184" t="s">
        <v>4378</v>
      </c>
      <c r="E259" s="184" t="s">
        <v>18</v>
      </c>
      <c r="F259" s="185">
        <v>4</v>
      </c>
      <c r="G259" s="185">
        <v>0</v>
      </c>
      <c r="H259" s="185">
        <v>1</v>
      </c>
      <c r="I259" s="184"/>
      <c r="J259" s="184" t="s">
        <v>5608</v>
      </c>
      <c r="K259" s="183"/>
      <c r="L259" s="183" t="s">
        <v>5609</v>
      </c>
      <c r="M259" s="183" t="s">
        <v>5608</v>
      </c>
      <c r="N259" s="183" t="s">
        <v>5322</v>
      </c>
      <c r="O259" s="183"/>
      <c r="P259" s="183" t="s">
        <v>4210</v>
      </c>
      <c r="Q259" s="183" t="s">
        <v>4495</v>
      </c>
      <c r="R259" s="183">
        <f t="shared" si="14"/>
        <v>0</v>
      </c>
      <c r="S259" s="183">
        <f t="shared" si="15"/>
        <v>0</v>
      </c>
      <c r="T259" s="183">
        <f t="shared" si="16"/>
        <v>0</v>
      </c>
      <c r="U259" s="183">
        <f t="shared" si="17"/>
        <v>0</v>
      </c>
      <c r="V259" s="183">
        <f t="shared" si="18"/>
        <v>0</v>
      </c>
      <c r="W259" s="183">
        <f t="shared" si="19"/>
        <v>0</v>
      </c>
      <c r="X259" s="183">
        <f t="shared" si="20"/>
        <v>0</v>
      </c>
      <c r="Y259" s="183">
        <f t="shared" si="21"/>
        <v>0</v>
      </c>
      <c r="Z259" s="183">
        <f t="shared" si="22"/>
        <v>0</v>
      </c>
      <c r="AA259" s="183">
        <f t="shared" si="23"/>
        <v>0</v>
      </c>
      <c r="AB259" s="183" t="str">
        <f t="shared" si="24"/>
        <v/>
      </c>
      <c r="AC259" s="183" t="str">
        <f t="shared" si="25"/>
        <v/>
      </c>
      <c r="AD259" s="183" t="str">
        <f t="shared" si="26"/>
        <v/>
      </c>
      <c r="AE259" s="183" t="str">
        <f t="shared" si="27"/>
        <v/>
      </c>
    </row>
    <row r="260" spans="1:31" ht="33.950000000000003" customHeight="1" x14ac:dyDescent="0.25">
      <c r="A260" s="184" t="s">
        <v>5606</v>
      </c>
      <c r="B260" s="185">
        <v>5</v>
      </c>
      <c r="C260" s="184" t="s">
        <v>5543</v>
      </c>
      <c r="D260" s="184" t="s">
        <v>4378</v>
      </c>
      <c r="E260" s="184" t="s">
        <v>18</v>
      </c>
      <c r="F260" s="185">
        <v>5</v>
      </c>
      <c r="G260" s="185">
        <v>0</v>
      </c>
      <c r="H260" s="185">
        <v>1</v>
      </c>
      <c r="I260" s="184"/>
      <c r="J260" s="184" t="s">
        <v>5326</v>
      </c>
      <c r="K260" s="183"/>
      <c r="L260" s="183" t="s">
        <v>5607</v>
      </c>
      <c r="M260" s="183" t="s">
        <v>5326</v>
      </c>
      <c r="N260" s="183" t="s">
        <v>5326</v>
      </c>
      <c r="O260" s="183"/>
      <c r="P260" s="183" t="s">
        <v>4210</v>
      </c>
      <c r="Q260" s="183" t="s">
        <v>4495</v>
      </c>
      <c r="R260" s="183">
        <f t="shared" si="14"/>
        <v>0</v>
      </c>
      <c r="S260" s="183">
        <f t="shared" si="15"/>
        <v>0</v>
      </c>
      <c r="T260" s="183">
        <f t="shared" si="16"/>
        <v>0</v>
      </c>
      <c r="U260" s="183">
        <f t="shared" si="17"/>
        <v>0</v>
      </c>
      <c r="V260" s="183">
        <f t="shared" si="18"/>
        <v>0</v>
      </c>
      <c r="W260" s="183">
        <f t="shared" si="19"/>
        <v>0</v>
      </c>
      <c r="X260" s="183">
        <f t="shared" si="20"/>
        <v>0</v>
      </c>
      <c r="Y260" s="183">
        <f t="shared" si="21"/>
        <v>0</v>
      </c>
      <c r="Z260" s="183">
        <f t="shared" si="22"/>
        <v>0</v>
      </c>
      <c r="AA260" s="183">
        <f t="shared" si="23"/>
        <v>0</v>
      </c>
      <c r="AB260" s="183" t="str">
        <f t="shared" si="24"/>
        <v/>
      </c>
      <c r="AC260" s="183" t="str">
        <f t="shared" si="25"/>
        <v/>
      </c>
      <c r="AD260" s="183" t="str">
        <f t="shared" si="26"/>
        <v/>
      </c>
      <c r="AE260" s="183" t="str">
        <f t="shared" si="27"/>
        <v/>
      </c>
    </row>
    <row r="261" spans="1:31" ht="33.950000000000003" customHeight="1" x14ac:dyDescent="0.25">
      <c r="A261" s="184" t="s">
        <v>5606</v>
      </c>
      <c r="B261" s="185">
        <v>5</v>
      </c>
      <c r="C261" s="184" t="s">
        <v>5543</v>
      </c>
      <c r="D261" s="184" t="s">
        <v>4378</v>
      </c>
      <c r="E261" s="184" t="s">
        <v>18</v>
      </c>
      <c r="F261" s="185">
        <v>6</v>
      </c>
      <c r="G261" s="185">
        <v>0</v>
      </c>
      <c r="H261" s="185">
        <v>1</v>
      </c>
      <c r="I261" s="184"/>
      <c r="J261" s="184" t="s">
        <v>3587</v>
      </c>
      <c r="K261" s="183"/>
      <c r="L261" s="183" t="s">
        <v>4500</v>
      </c>
      <c r="M261" s="183" t="s">
        <v>3587</v>
      </c>
      <c r="N261" s="183" t="s">
        <v>3587</v>
      </c>
      <c r="O261" s="183"/>
      <c r="P261" s="183" t="s">
        <v>4210</v>
      </c>
      <c r="Q261" s="183" t="s">
        <v>4495</v>
      </c>
      <c r="R261" s="183">
        <f t="shared" si="14"/>
        <v>0</v>
      </c>
      <c r="S261" s="183">
        <f t="shared" si="15"/>
        <v>0</v>
      </c>
      <c r="T261" s="183">
        <f t="shared" si="16"/>
        <v>0</v>
      </c>
      <c r="U261" s="183">
        <f t="shared" si="17"/>
        <v>0</v>
      </c>
      <c r="V261" s="183">
        <f t="shared" si="18"/>
        <v>0</v>
      </c>
      <c r="W261" s="183">
        <f t="shared" si="19"/>
        <v>0</v>
      </c>
      <c r="X261" s="183">
        <f t="shared" si="20"/>
        <v>0</v>
      </c>
      <c r="Y261" s="183">
        <f t="shared" si="21"/>
        <v>0</v>
      </c>
      <c r="Z261" s="183">
        <f t="shared" si="22"/>
        <v>0</v>
      </c>
      <c r="AA261" s="183">
        <f t="shared" si="23"/>
        <v>0</v>
      </c>
      <c r="AB261" s="183" t="str">
        <f t="shared" si="24"/>
        <v/>
      </c>
      <c r="AC261" s="183" t="str">
        <f t="shared" si="25"/>
        <v/>
      </c>
      <c r="AD261" s="183" t="str">
        <f t="shared" si="26"/>
        <v/>
      </c>
      <c r="AE261" s="183" t="str">
        <f t="shared" si="27"/>
        <v/>
      </c>
    </row>
    <row r="262" spans="1:31" ht="33.950000000000003" customHeight="1" x14ac:dyDescent="0.25">
      <c r="A262" s="184" t="s">
        <v>5606</v>
      </c>
      <c r="B262" s="185">
        <v>5</v>
      </c>
      <c r="C262" s="184" t="s">
        <v>5543</v>
      </c>
      <c r="D262" s="184" t="s">
        <v>4378</v>
      </c>
      <c r="E262" s="184" t="s">
        <v>18</v>
      </c>
      <c r="F262" s="185">
        <v>7</v>
      </c>
      <c r="G262" s="185">
        <v>0</v>
      </c>
      <c r="H262" s="185">
        <v>1</v>
      </c>
      <c r="I262" s="184"/>
      <c r="J262" s="184" t="s">
        <v>4496</v>
      </c>
      <c r="K262" s="183"/>
      <c r="L262" s="183" t="s">
        <v>4497</v>
      </c>
      <c r="M262" s="183" t="s">
        <v>4496</v>
      </c>
      <c r="N262" s="183" t="s">
        <v>4496</v>
      </c>
      <c r="O262" s="183"/>
      <c r="P262" s="183" t="s">
        <v>4210</v>
      </c>
      <c r="Q262" s="183" t="s">
        <v>4495</v>
      </c>
      <c r="R262" s="183">
        <f t="shared" si="14"/>
        <v>0</v>
      </c>
      <c r="S262" s="183">
        <f t="shared" si="15"/>
        <v>0</v>
      </c>
      <c r="T262" s="183">
        <f t="shared" si="16"/>
        <v>0</v>
      </c>
      <c r="U262" s="183">
        <f t="shared" si="17"/>
        <v>0</v>
      </c>
      <c r="V262" s="183">
        <f t="shared" si="18"/>
        <v>0</v>
      </c>
      <c r="W262" s="183">
        <f t="shared" si="19"/>
        <v>0</v>
      </c>
      <c r="X262" s="183">
        <f t="shared" si="20"/>
        <v>0</v>
      </c>
      <c r="Y262" s="183">
        <f t="shared" si="21"/>
        <v>0</v>
      </c>
      <c r="Z262" s="183">
        <f t="shared" si="22"/>
        <v>0</v>
      </c>
      <c r="AA262" s="183">
        <f t="shared" si="23"/>
        <v>0</v>
      </c>
      <c r="AB262" s="183" t="str">
        <f t="shared" si="24"/>
        <v/>
      </c>
      <c r="AC262" s="183" t="str">
        <f t="shared" si="25"/>
        <v/>
      </c>
      <c r="AD262" s="183" t="str">
        <f t="shared" si="26"/>
        <v/>
      </c>
      <c r="AE262" s="183" t="str">
        <f t="shared" si="27"/>
        <v/>
      </c>
    </row>
    <row r="263" spans="1:31" ht="33.950000000000003" customHeight="1" x14ac:dyDescent="0.25">
      <c r="A263" s="184" t="s">
        <v>5595</v>
      </c>
      <c r="B263" s="185">
        <v>6</v>
      </c>
      <c r="C263" s="184" t="s">
        <v>5543</v>
      </c>
      <c r="D263" s="184" t="s">
        <v>4381</v>
      </c>
      <c r="E263" s="184" t="s">
        <v>18</v>
      </c>
      <c r="F263" s="185">
        <v>1</v>
      </c>
      <c r="G263" s="185">
        <v>1</v>
      </c>
      <c r="H263" s="185">
        <v>0</v>
      </c>
      <c r="I263" s="184" t="s">
        <v>3113</v>
      </c>
      <c r="J263" s="184"/>
      <c r="K263" s="183" t="s">
        <v>5605</v>
      </c>
      <c r="L263" s="183"/>
      <c r="M263" s="183" t="s">
        <v>3113</v>
      </c>
      <c r="N263" s="183" t="s">
        <v>4788</v>
      </c>
      <c r="O263" s="183"/>
      <c r="P263" s="183" t="s">
        <v>4210</v>
      </c>
      <c r="Q263" s="183" t="s">
        <v>4509</v>
      </c>
      <c r="R263" s="183">
        <f t="shared" si="14"/>
        <v>0</v>
      </c>
      <c r="S263" s="183">
        <f t="shared" si="15"/>
        <v>0</v>
      </c>
      <c r="T263" s="183">
        <f t="shared" si="16"/>
        <v>0</v>
      </c>
      <c r="U263" s="183">
        <f t="shared" si="17"/>
        <v>0</v>
      </c>
      <c r="V263" s="183">
        <f t="shared" si="18"/>
        <v>0</v>
      </c>
      <c r="W263" s="183">
        <f t="shared" si="19"/>
        <v>0</v>
      </c>
      <c r="X263" s="183">
        <f t="shared" si="20"/>
        <v>0</v>
      </c>
      <c r="Y263" s="183">
        <f t="shared" si="21"/>
        <v>0</v>
      </c>
      <c r="Z263" s="183">
        <f t="shared" si="22"/>
        <v>0</v>
      </c>
      <c r="AA263" s="183">
        <f t="shared" si="23"/>
        <v>0</v>
      </c>
      <c r="AB263" s="183" t="str">
        <f t="shared" si="24"/>
        <v/>
      </c>
      <c r="AC263" s="183" t="str">
        <f t="shared" si="25"/>
        <v/>
      </c>
      <c r="AD263" s="183" t="str">
        <f t="shared" si="26"/>
        <v/>
      </c>
      <c r="AE263" s="183" t="str">
        <f t="shared" si="27"/>
        <v/>
      </c>
    </row>
    <row r="264" spans="1:31" ht="33.950000000000003" customHeight="1" x14ac:dyDescent="0.25">
      <c r="A264" s="184" t="s">
        <v>5595</v>
      </c>
      <c r="B264" s="185">
        <v>6</v>
      </c>
      <c r="C264" s="184" t="s">
        <v>5543</v>
      </c>
      <c r="D264" s="184" t="s">
        <v>4381</v>
      </c>
      <c r="E264" s="184" t="s">
        <v>18</v>
      </c>
      <c r="F264" s="185">
        <v>2</v>
      </c>
      <c r="G264" s="185">
        <v>1</v>
      </c>
      <c r="H264" s="185">
        <v>0</v>
      </c>
      <c r="I264" s="184" t="s">
        <v>5599</v>
      </c>
      <c r="J264" s="184"/>
      <c r="K264" s="183" t="s">
        <v>5604</v>
      </c>
      <c r="L264" s="183"/>
      <c r="M264" s="183" t="s">
        <v>5599</v>
      </c>
      <c r="N264" s="183" t="s">
        <v>3115</v>
      </c>
      <c r="O264" s="183"/>
      <c r="P264" s="183" t="s">
        <v>4210</v>
      </c>
      <c r="Q264" s="183" t="s">
        <v>4509</v>
      </c>
      <c r="R264" s="183">
        <f t="shared" si="14"/>
        <v>0</v>
      </c>
      <c r="S264" s="183">
        <f t="shared" si="15"/>
        <v>0</v>
      </c>
      <c r="T264" s="183">
        <f t="shared" si="16"/>
        <v>0</v>
      </c>
      <c r="U264" s="183">
        <f t="shared" si="17"/>
        <v>0</v>
      </c>
      <c r="V264" s="183">
        <f t="shared" si="18"/>
        <v>0</v>
      </c>
      <c r="W264" s="183">
        <f t="shared" si="19"/>
        <v>0</v>
      </c>
      <c r="X264" s="183">
        <f t="shared" si="20"/>
        <v>0</v>
      </c>
      <c r="Y264" s="183">
        <f t="shared" si="21"/>
        <v>0</v>
      </c>
      <c r="Z264" s="183">
        <f t="shared" si="22"/>
        <v>0</v>
      </c>
      <c r="AA264" s="183">
        <f t="shared" si="23"/>
        <v>0</v>
      </c>
      <c r="AB264" s="183" t="str">
        <f t="shared" si="24"/>
        <v/>
      </c>
      <c r="AC264" s="183" t="str">
        <f t="shared" si="25"/>
        <v/>
      </c>
      <c r="AD264" s="183" t="str">
        <f t="shared" si="26"/>
        <v/>
      </c>
      <c r="AE264" s="183" t="str">
        <f t="shared" si="27"/>
        <v/>
      </c>
    </row>
    <row r="265" spans="1:31" ht="33.950000000000003" customHeight="1" x14ac:dyDescent="0.25">
      <c r="A265" s="184" t="s">
        <v>5595</v>
      </c>
      <c r="B265" s="185">
        <v>6</v>
      </c>
      <c r="C265" s="184" t="s">
        <v>5543</v>
      </c>
      <c r="D265" s="184" t="s">
        <v>4381</v>
      </c>
      <c r="E265" s="184" t="s">
        <v>18</v>
      </c>
      <c r="F265" s="185">
        <v>3</v>
      </c>
      <c r="G265" s="185">
        <v>1</v>
      </c>
      <c r="H265" s="185">
        <v>0</v>
      </c>
      <c r="I265" s="184" t="s">
        <v>5552</v>
      </c>
      <c r="J265" s="184"/>
      <c r="K265" s="183" t="s">
        <v>5561</v>
      </c>
      <c r="L265" s="183"/>
      <c r="M265" s="183" t="s">
        <v>5552</v>
      </c>
      <c r="N265" s="183" t="s">
        <v>3149</v>
      </c>
      <c r="O265" s="183"/>
      <c r="P265" s="183" t="s">
        <v>4210</v>
      </c>
      <c r="Q265" s="183" t="s">
        <v>4509</v>
      </c>
      <c r="R265" s="183">
        <f t="shared" si="14"/>
        <v>0</v>
      </c>
      <c r="S265" s="183">
        <f t="shared" si="15"/>
        <v>0</v>
      </c>
      <c r="T265" s="183">
        <f t="shared" si="16"/>
        <v>0</v>
      </c>
      <c r="U265" s="183">
        <f t="shared" si="17"/>
        <v>0</v>
      </c>
      <c r="V265" s="183">
        <f t="shared" si="18"/>
        <v>0</v>
      </c>
      <c r="W265" s="183">
        <f t="shared" si="19"/>
        <v>0</v>
      </c>
      <c r="X265" s="183">
        <f t="shared" si="20"/>
        <v>0</v>
      </c>
      <c r="Y265" s="183">
        <f t="shared" si="21"/>
        <v>0</v>
      </c>
      <c r="Z265" s="183">
        <f t="shared" si="22"/>
        <v>0</v>
      </c>
      <c r="AA265" s="183">
        <f t="shared" si="23"/>
        <v>0</v>
      </c>
      <c r="AB265" s="183" t="str">
        <f t="shared" si="24"/>
        <v/>
      </c>
      <c r="AC265" s="183" t="str">
        <f t="shared" si="25"/>
        <v/>
      </c>
      <c r="AD265" s="183" t="str">
        <f t="shared" si="26"/>
        <v/>
      </c>
      <c r="AE265" s="183" t="str">
        <f t="shared" si="27"/>
        <v/>
      </c>
    </row>
    <row r="266" spans="1:31" ht="33.950000000000003" customHeight="1" x14ac:dyDescent="0.25">
      <c r="A266" s="184" t="s">
        <v>5595</v>
      </c>
      <c r="B266" s="185">
        <v>6</v>
      </c>
      <c r="C266" s="184" t="s">
        <v>5543</v>
      </c>
      <c r="D266" s="184" t="s">
        <v>4381</v>
      </c>
      <c r="E266" s="184" t="s">
        <v>18</v>
      </c>
      <c r="F266" s="185">
        <v>4</v>
      </c>
      <c r="G266" s="185">
        <v>1</v>
      </c>
      <c r="H266" s="185">
        <v>0</v>
      </c>
      <c r="I266" s="184" t="s">
        <v>5597</v>
      </c>
      <c r="J266" s="184"/>
      <c r="K266" s="183" t="s">
        <v>5603</v>
      </c>
      <c r="L266" s="183"/>
      <c r="M266" s="183" t="s">
        <v>5597</v>
      </c>
      <c r="N266" s="183" t="s">
        <v>3333</v>
      </c>
      <c r="O266" s="183"/>
      <c r="P266" s="183" t="s">
        <v>4210</v>
      </c>
      <c r="Q266" s="183" t="s">
        <v>4509</v>
      </c>
      <c r="R266" s="183">
        <f t="shared" si="14"/>
        <v>0</v>
      </c>
      <c r="S266" s="183">
        <f t="shared" si="15"/>
        <v>0</v>
      </c>
      <c r="T266" s="183">
        <f t="shared" si="16"/>
        <v>0</v>
      </c>
      <c r="U266" s="183">
        <f t="shared" si="17"/>
        <v>0</v>
      </c>
      <c r="V266" s="183">
        <f t="shared" si="18"/>
        <v>0</v>
      </c>
      <c r="W266" s="183">
        <f t="shared" si="19"/>
        <v>0</v>
      </c>
      <c r="X266" s="183">
        <f t="shared" si="20"/>
        <v>0</v>
      </c>
      <c r="Y266" s="183">
        <f t="shared" si="21"/>
        <v>0</v>
      </c>
      <c r="Z266" s="183">
        <f t="shared" si="22"/>
        <v>0</v>
      </c>
      <c r="AA266" s="183">
        <f t="shared" si="23"/>
        <v>0</v>
      </c>
      <c r="AB266" s="183" t="str">
        <f t="shared" si="24"/>
        <v/>
      </c>
      <c r="AC266" s="183" t="str">
        <f t="shared" si="25"/>
        <v/>
      </c>
      <c r="AD266" s="183" t="str">
        <f t="shared" si="26"/>
        <v/>
      </c>
      <c r="AE266" s="183" t="str">
        <f t="shared" si="27"/>
        <v/>
      </c>
    </row>
    <row r="267" spans="1:31" ht="33.950000000000003" customHeight="1" x14ac:dyDescent="0.25">
      <c r="A267" s="184" t="s">
        <v>5595</v>
      </c>
      <c r="B267" s="185">
        <v>6</v>
      </c>
      <c r="C267" s="184" t="s">
        <v>5543</v>
      </c>
      <c r="D267" s="184" t="s">
        <v>4381</v>
      </c>
      <c r="E267" s="184" t="s">
        <v>18</v>
      </c>
      <c r="F267" s="185">
        <v>5</v>
      </c>
      <c r="G267" s="185">
        <v>1</v>
      </c>
      <c r="H267" s="185">
        <v>0</v>
      </c>
      <c r="I267" s="184" t="s">
        <v>504</v>
      </c>
      <c r="J267" s="184"/>
      <c r="K267" s="183" t="s">
        <v>5602</v>
      </c>
      <c r="L267" s="183"/>
      <c r="M267" s="183" t="s">
        <v>504</v>
      </c>
      <c r="N267" s="183" t="s">
        <v>4630</v>
      </c>
      <c r="O267" s="183"/>
      <c r="P267" s="183" t="s">
        <v>4210</v>
      </c>
      <c r="Q267" s="183" t="s">
        <v>4509</v>
      </c>
      <c r="R267" s="183">
        <f t="shared" si="14"/>
        <v>0</v>
      </c>
      <c r="S267" s="183">
        <f t="shared" si="15"/>
        <v>0</v>
      </c>
      <c r="T267" s="183">
        <f t="shared" si="16"/>
        <v>0</v>
      </c>
      <c r="U267" s="183">
        <f t="shared" si="17"/>
        <v>0</v>
      </c>
      <c r="V267" s="183">
        <f t="shared" si="18"/>
        <v>0</v>
      </c>
      <c r="W267" s="183">
        <f t="shared" si="19"/>
        <v>0</v>
      </c>
      <c r="X267" s="183">
        <f t="shared" si="20"/>
        <v>0</v>
      </c>
      <c r="Y267" s="183">
        <f t="shared" si="21"/>
        <v>0</v>
      </c>
      <c r="Z267" s="183">
        <f t="shared" si="22"/>
        <v>0</v>
      </c>
      <c r="AA267" s="183">
        <f t="shared" si="23"/>
        <v>0</v>
      </c>
      <c r="AB267" s="183" t="str">
        <f t="shared" si="24"/>
        <v/>
      </c>
      <c r="AC267" s="183" t="str">
        <f t="shared" si="25"/>
        <v/>
      </c>
      <c r="AD267" s="183" t="str">
        <f t="shared" si="26"/>
        <v/>
      </c>
      <c r="AE267" s="183" t="str">
        <f t="shared" si="27"/>
        <v/>
      </c>
    </row>
    <row r="268" spans="1:31" ht="33.950000000000003" customHeight="1" x14ac:dyDescent="0.25">
      <c r="A268" s="184" t="s">
        <v>5595</v>
      </c>
      <c r="B268" s="185">
        <v>6</v>
      </c>
      <c r="C268" s="184" t="s">
        <v>5543</v>
      </c>
      <c r="D268" s="184" t="s">
        <v>4381</v>
      </c>
      <c r="E268" s="184" t="s">
        <v>18</v>
      </c>
      <c r="F268" s="185">
        <v>6</v>
      </c>
      <c r="G268" s="185">
        <v>1</v>
      </c>
      <c r="H268" s="185">
        <v>0</v>
      </c>
      <c r="I268" s="184" t="s">
        <v>5289</v>
      </c>
      <c r="J268" s="184"/>
      <c r="K268" s="183" t="s">
        <v>5294</v>
      </c>
      <c r="L268" s="183"/>
      <c r="M268" s="183" t="s">
        <v>5289</v>
      </c>
      <c r="N268" s="183" t="s">
        <v>5289</v>
      </c>
      <c r="O268" s="183"/>
      <c r="P268" s="183" t="s">
        <v>4210</v>
      </c>
      <c r="Q268" s="183" t="s">
        <v>4509</v>
      </c>
      <c r="R268" s="183">
        <f t="shared" si="14"/>
        <v>0</v>
      </c>
      <c r="S268" s="183">
        <f t="shared" si="15"/>
        <v>0</v>
      </c>
      <c r="T268" s="183">
        <f t="shared" si="16"/>
        <v>0</v>
      </c>
      <c r="U268" s="183">
        <f t="shared" si="17"/>
        <v>0</v>
      </c>
      <c r="V268" s="183">
        <f t="shared" si="18"/>
        <v>0</v>
      </c>
      <c r="W268" s="183">
        <f t="shared" si="19"/>
        <v>0</v>
      </c>
      <c r="X268" s="183">
        <f t="shared" si="20"/>
        <v>0</v>
      </c>
      <c r="Y268" s="183">
        <f t="shared" si="21"/>
        <v>0</v>
      </c>
      <c r="Z268" s="183">
        <f t="shared" si="22"/>
        <v>0</v>
      </c>
      <c r="AA268" s="183">
        <f t="shared" si="23"/>
        <v>0</v>
      </c>
      <c r="AB268" s="183" t="str">
        <f t="shared" si="24"/>
        <v/>
      </c>
      <c r="AC268" s="183" t="str">
        <f t="shared" si="25"/>
        <v/>
      </c>
      <c r="AD268" s="183" t="str">
        <f t="shared" si="26"/>
        <v/>
      </c>
      <c r="AE268" s="183" t="str">
        <f t="shared" si="27"/>
        <v/>
      </c>
    </row>
    <row r="269" spans="1:31" ht="33.950000000000003" customHeight="1" x14ac:dyDescent="0.25">
      <c r="A269" s="184" t="s">
        <v>5595</v>
      </c>
      <c r="B269" s="185">
        <v>6</v>
      </c>
      <c r="C269" s="184" t="s">
        <v>5543</v>
      </c>
      <c r="D269" s="184" t="s">
        <v>4381</v>
      </c>
      <c r="E269" s="184" t="s">
        <v>18</v>
      </c>
      <c r="F269" s="185">
        <v>7</v>
      </c>
      <c r="G269" s="185">
        <v>1</v>
      </c>
      <c r="H269" s="185">
        <v>0</v>
      </c>
      <c r="I269" s="184" t="s">
        <v>3102</v>
      </c>
      <c r="J269" s="184"/>
      <c r="K269" s="183" t="s">
        <v>4511</v>
      </c>
      <c r="L269" s="183"/>
      <c r="M269" s="183" t="s">
        <v>3102</v>
      </c>
      <c r="N269" s="183" t="s">
        <v>3102</v>
      </c>
      <c r="O269" s="183"/>
      <c r="P269" s="183" t="s">
        <v>4210</v>
      </c>
      <c r="Q269" s="183" t="s">
        <v>4509</v>
      </c>
      <c r="R269" s="183">
        <f t="shared" si="14"/>
        <v>0</v>
      </c>
      <c r="S269" s="183">
        <f t="shared" si="15"/>
        <v>0</v>
      </c>
      <c r="T269" s="183">
        <f t="shared" si="16"/>
        <v>0</v>
      </c>
      <c r="U269" s="183">
        <f t="shared" si="17"/>
        <v>0</v>
      </c>
      <c r="V269" s="183">
        <f t="shared" si="18"/>
        <v>0</v>
      </c>
      <c r="W269" s="183">
        <f t="shared" si="19"/>
        <v>0</v>
      </c>
      <c r="X269" s="183">
        <f t="shared" si="20"/>
        <v>0</v>
      </c>
      <c r="Y269" s="183">
        <f t="shared" si="21"/>
        <v>0</v>
      </c>
      <c r="Z269" s="183">
        <f t="shared" si="22"/>
        <v>0</v>
      </c>
      <c r="AA269" s="183">
        <f t="shared" si="23"/>
        <v>0</v>
      </c>
      <c r="AB269" s="183" t="str">
        <f t="shared" si="24"/>
        <v/>
      </c>
      <c r="AC269" s="183" t="str">
        <f t="shared" si="25"/>
        <v/>
      </c>
      <c r="AD269" s="183" t="str">
        <f t="shared" si="26"/>
        <v/>
      </c>
      <c r="AE269" s="183" t="str">
        <f t="shared" si="27"/>
        <v/>
      </c>
    </row>
    <row r="270" spans="1:31" ht="33.950000000000003" customHeight="1" x14ac:dyDescent="0.25">
      <c r="A270" s="184" t="s">
        <v>5595</v>
      </c>
      <c r="B270" s="185">
        <v>6</v>
      </c>
      <c r="C270" s="184" t="s">
        <v>5543</v>
      </c>
      <c r="D270" s="184" t="s">
        <v>4381</v>
      </c>
      <c r="E270" s="184" t="s">
        <v>18</v>
      </c>
      <c r="F270" s="185">
        <v>8</v>
      </c>
      <c r="G270" s="185">
        <v>1</v>
      </c>
      <c r="H270" s="185">
        <v>0</v>
      </c>
      <c r="I270" s="184" t="s">
        <v>3123</v>
      </c>
      <c r="J270" s="184"/>
      <c r="K270" s="183" t="s">
        <v>4510</v>
      </c>
      <c r="L270" s="183"/>
      <c r="M270" s="183" t="s">
        <v>3123</v>
      </c>
      <c r="N270" s="183" t="s">
        <v>3123</v>
      </c>
      <c r="O270" s="183"/>
      <c r="P270" s="183" t="s">
        <v>4210</v>
      </c>
      <c r="Q270" s="183" t="s">
        <v>4509</v>
      </c>
      <c r="R270" s="183">
        <f t="shared" si="14"/>
        <v>0</v>
      </c>
      <c r="S270" s="183">
        <f t="shared" si="15"/>
        <v>0</v>
      </c>
      <c r="T270" s="183">
        <f t="shared" si="16"/>
        <v>0</v>
      </c>
      <c r="U270" s="183">
        <f t="shared" si="17"/>
        <v>0</v>
      </c>
      <c r="V270" s="183">
        <f t="shared" si="18"/>
        <v>0</v>
      </c>
      <c r="W270" s="183">
        <f t="shared" si="19"/>
        <v>0</v>
      </c>
      <c r="X270" s="183">
        <f t="shared" si="20"/>
        <v>0</v>
      </c>
      <c r="Y270" s="183">
        <f t="shared" si="21"/>
        <v>0</v>
      </c>
      <c r="Z270" s="183">
        <f t="shared" si="22"/>
        <v>0</v>
      </c>
      <c r="AA270" s="183">
        <f t="shared" si="23"/>
        <v>0</v>
      </c>
      <c r="AB270" s="183" t="str">
        <f t="shared" si="24"/>
        <v/>
      </c>
      <c r="AC270" s="183" t="str">
        <f t="shared" si="25"/>
        <v/>
      </c>
      <c r="AD270" s="183" t="str">
        <f t="shared" si="26"/>
        <v/>
      </c>
      <c r="AE270" s="183" t="str">
        <f t="shared" si="27"/>
        <v/>
      </c>
    </row>
    <row r="271" spans="1:31" ht="33.950000000000003" customHeight="1" x14ac:dyDescent="0.25">
      <c r="A271" s="184" t="s">
        <v>5595</v>
      </c>
      <c r="B271" s="185">
        <v>6</v>
      </c>
      <c r="C271" s="184" t="s">
        <v>5543</v>
      </c>
      <c r="D271" s="184" t="s">
        <v>4378</v>
      </c>
      <c r="E271" s="184" t="s">
        <v>18</v>
      </c>
      <c r="F271" s="185">
        <v>1</v>
      </c>
      <c r="G271" s="185">
        <v>0</v>
      </c>
      <c r="H271" s="185">
        <v>1</v>
      </c>
      <c r="I271" s="184"/>
      <c r="J271" s="184" t="s">
        <v>3113</v>
      </c>
      <c r="K271" s="183"/>
      <c r="L271" s="183" t="s">
        <v>5601</v>
      </c>
      <c r="M271" s="183" t="s">
        <v>3113</v>
      </c>
      <c r="N271" s="183" t="s">
        <v>4788</v>
      </c>
      <c r="O271" s="183"/>
      <c r="P271" s="183" t="s">
        <v>4210</v>
      </c>
      <c r="Q271" s="183" t="s">
        <v>4495</v>
      </c>
      <c r="R271" s="183">
        <f t="shared" si="14"/>
        <v>0</v>
      </c>
      <c r="S271" s="183">
        <f t="shared" si="15"/>
        <v>0</v>
      </c>
      <c r="T271" s="183">
        <f t="shared" si="16"/>
        <v>0</v>
      </c>
      <c r="U271" s="183">
        <f t="shared" si="17"/>
        <v>0</v>
      </c>
      <c r="V271" s="183">
        <f t="shared" si="18"/>
        <v>0</v>
      </c>
      <c r="W271" s="183">
        <f t="shared" si="19"/>
        <v>0</v>
      </c>
      <c r="X271" s="183">
        <f t="shared" si="20"/>
        <v>0</v>
      </c>
      <c r="Y271" s="183">
        <f t="shared" si="21"/>
        <v>0</v>
      </c>
      <c r="Z271" s="183">
        <f t="shared" si="22"/>
        <v>0</v>
      </c>
      <c r="AA271" s="183">
        <f t="shared" si="23"/>
        <v>0</v>
      </c>
      <c r="AB271" s="183" t="str">
        <f t="shared" si="24"/>
        <v/>
      </c>
      <c r="AC271" s="183" t="str">
        <f t="shared" si="25"/>
        <v/>
      </c>
      <c r="AD271" s="183" t="str">
        <f t="shared" si="26"/>
        <v/>
      </c>
      <c r="AE271" s="183" t="str">
        <f t="shared" si="27"/>
        <v/>
      </c>
    </row>
    <row r="272" spans="1:31" ht="33.950000000000003" customHeight="1" x14ac:dyDescent="0.25">
      <c r="A272" s="184" t="s">
        <v>5595</v>
      </c>
      <c r="B272" s="185">
        <v>6</v>
      </c>
      <c r="C272" s="184" t="s">
        <v>5543</v>
      </c>
      <c r="D272" s="184" t="s">
        <v>4378</v>
      </c>
      <c r="E272" s="184" t="s">
        <v>18</v>
      </c>
      <c r="F272" s="185">
        <v>2</v>
      </c>
      <c r="G272" s="185">
        <v>0</v>
      </c>
      <c r="H272" s="185">
        <v>1</v>
      </c>
      <c r="I272" s="184"/>
      <c r="J272" s="184" t="s">
        <v>5599</v>
      </c>
      <c r="K272" s="183"/>
      <c r="L272" s="183" t="s">
        <v>5600</v>
      </c>
      <c r="M272" s="183" t="s">
        <v>5599</v>
      </c>
      <c r="N272" s="183" t="s">
        <v>3115</v>
      </c>
      <c r="O272" s="183"/>
      <c r="P272" s="183" t="s">
        <v>4210</v>
      </c>
      <c r="Q272" s="183" t="s">
        <v>4495</v>
      </c>
      <c r="R272" s="183">
        <f t="shared" si="14"/>
        <v>0</v>
      </c>
      <c r="S272" s="183">
        <f t="shared" si="15"/>
        <v>0</v>
      </c>
      <c r="T272" s="183">
        <f t="shared" si="16"/>
        <v>0</v>
      </c>
      <c r="U272" s="183">
        <f t="shared" si="17"/>
        <v>0</v>
      </c>
      <c r="V272" s="183">
        <f t="shared" si="18"/>
        <v>0</v>
      </c>
      <c r="W272" s="183">
        <f t="shared" si="19"/>
        <v>0</v>
      </c>
      <c r="X272" s="183">
        <f t="shared" si="20"/>
        <v>0</v>
      </c>
      <c r="Y272" s="183">
        <f t="shared" si="21"/>
        <v>0</v>
      </c>
      <c r="Z272" s="183">
        <f t="shared" si="22"/>
        <v>0</v>
      </c>
      <c r="AA272" s="183">
        <f t="shared" si="23"/>
        <v>0</v>
      </c>
      <c r="AB272" s="183" t="str">
        <f t="shared" si="24"/>
        <v/>
      </c>
      <c r="AC272" s="183" t="str">
        <f t="shared" si="25"/>
        <v/>
      </c>
      <c r="AD272" s="183" t="str">
        <f t="shared" si="26"/>
        <v/>
      </c>
      <c r="AE272" s="183" t="str">
        <f t="shared" si="27"/>
        <v/>
      </c>
    </row>
    <row r="273" spans="1:31" ht="33.950000000000003" customHeight="1" x14ac:dyDescent="0.25">
      <c r="A273" s="184" t="s">
        <v>5595</v>
      </c>
      <c r="B273" s="185">
        <v>6</v>
      </c>
      <c r="C273" s="184" t="s">
        <v>5543</v>
      </c>
      <c r="D273" s="184" t="s">
        <v>4378</v>
      </c>
      <c r="E273" s="184" t="s">
        <v>18</v>
      </c>
      <c r="F273" s="185">
        <v>3</v>
      </c>
      <c r="G273" s="185">
        <v>0</v>
      </c>
      <c r="H273" s="185">
        <v>1</v>
      </c>
      <c r="I273" s="184"/>
      <c r="J273" s="184" t="s">
        <v>5552</v>
      </c>
      <c r="K273" s="183"/>
      <c r="L273" s="183" t="s">
        <v>5553</v>
      </c>
      <c r="M273" s="183" t="s">
        <v>5552</v>
      </c>
      <c r="N273" s="183" t="s">
        <v>3149</v>
      </c>
      <c r="O273" s="183"/>
      <c r="P273" s="183" t="s">
        <v>4210</v>
      </c>
      <c r="Q273" s="183" t="s">
        <v>4495</v>
      </c>
      <c r="R273" s="183">
        <f t="shared" si="14"/>
        <v>0</v>
      </c>
      <c r="S273" s="183">
        <f t="shared" si="15"/>
        <v>0</v>
      </c>
      <c r="T273" s="183">
        <f t="shared" si="16"/>
        <v>0</v>
      </c>
      <c r="U273" s="183">
        <f t="shared" si="17"/>
        <v>0</v>
      </c>
      <c r="V273" s="183">
        <f t="shared" si="18"/>
        <v>0</v>
      </c>
      <c r="W273" s="183">
        <f t="shared" si="19"/>
        <v>0</v>
      </c>
      <c r="X273" s="183">
        <f t="shared" si="20"/>
        <v>0</v>
      </c>
      <c r="Y273" s="183">
        <f t="shared" si="21"/>
        <v>0</v>
      </c>
      <c r="Z273" s="183">
        <f t="shared" si="22"/>
        <v>0</v>
      </c>
      <c r="AA273" s="183">
        <f t="shared" si="23"/>
        <v>0</v>
      </c>
      <c r="AB273" s="183" t="str">
        <f t="shared" si="24"/>
        <v/>
      </c>
      <c r="AC273" s="183" t="str">
        <f t="shared" si="25"/>
        <v/>
      </c>
      <c r="AD273" s="183" t="str">
        <f t="shared" si="26"/>
        <v/>
      </c>
      <c r="AE273" s="183" t="str">
        <f t="shared" si="27"/>
        <v/>
      </c>
    </row>
    <row r="274" spans="1:31" ht="33.950000000000003" customHeight="1" x14ac:dyDescent="0.25">
      <c r="A274" s="184" t="s">
        <v>5595</v>
      </c>
      <c r="B274" s="185">
        <v>6</v>
      </c>
      <c r="C274" s="184" t="s">
        <v>5543</v>
      </c>
      <c r="D274" s="184" t="s">
        <v>4378</v>
      </c>
      <c r="E274" s="184" t="s">
        <v>18</v>
      </c>
      <c r="F274" s="185">
        <v>4</v>
      </c>
      <c r="G274" s="185">
        <v>0</v>
      </c>
      <c r="H274" s="185">
        <v>1</v>
      </c>
      <c r="I274" s="184"/>
      <c r="J274" s="184" t="s">
        <v>5597</v>
      </c>
      <c r="K274" s="183"/>
      <c r="L274" s="183" t="s">
        <v>5598</v>
      </c>
      <c r="M274" s="183" t="s">
        <v>5597</v>
      </c>
      <c r="N274" s="183" t="s">
        <v>3333</v>
      </c>
      <c r="O274" s="183"/>
      <c r="P274" s="183" t="s">
        <v>4210</v>
      </c>
      <c r="Q274" s="183" t="s">
        <v>4495</v>
      </c>
      <c r="R274" s="183">
        <f t="shared" si="14"/>
        <v>0</v>
      </c>
      <c r="S274" s="183">
        <f t="shared" si="15"/>
        <v>0</v>
      </c>
      <c r="T274" s="183">
        <f t="shared" si="16"/>
        <v>0</v>
      </c>
      <c r="U274" s="183">
        <f t="shared" si="17"/>
        <v>0</v>
      </c>
      <c r="V274" s="183">
        <f t="shared" si="18"/>
        <v>0</v>
      </c>
      <c r="W274" s="183">
        <f t="shared" si="19"/>
        <v>0</v>
      </c>
      <c r="X274" s="183">
        <f t="shared" si="20"/>
        <v>0</v>
      </c>
      <c r="Y274" s="183">
        <f t="shared" si="21"/>
        <v>0</v>
      </c>
      <c r="Z274" s="183">
        <f t="shared" si="22"/>
        <v>0</v>
      </c>
      <c r="AA274" s="183">
        <f t="shared" si="23"/>
        <v>0</v>
      </c>
      <c r="AB274" s="183" t="str">
        <f t="shared" si="24"/>
        <v/>
      </c>
      <c r="AC274" s="183" t="str">
        <f t="shared" si="25"/>
        <v/>
      </c>
      <c r="AD274" s="183" t="str">
        <f t="shared" si="26"/>
        <v/>
      </c>
      <c r="AE274" s="183" t="str">
        <f t="shared" si="27"/>
        <v/>
      </c>
    </row>
    <row r="275" spans="1:31" ht="33.950000000000003" customHeight="1" x14ac:dyDescent="0.25">
      <c r="A275" s="184" t="s">
        <v>5595</v>
      </c>
      <c r="B275" s="185">
        <v>6</v>
      </c>
      <c r="C275" s="184" t="s">
        <v>5543</v>
      </c>
      <c r="D275" s="184" t="s">
        <v>4378</v>
      </c>
      <c r="E275" s="184" t="s">
        <v>18</v>
      </c>
      <c r="F275" s="185">
        <v>5</v>
      </c>
      <c r="G275" s="185">
        <v>0</v>
      </c>
      <c r="H275" s="185">
        <v>1</v>
      </c>
      <c r="I275" s="184"/>
      <c r="J275" s="184" t="s">
        <v>504</v>
      </c>
      <c r="K275" s="183"/>
      <c r="L275" s="183" t="s">
        <v>5596</v>
      </c>
      <c r="M275" s="183" t="s">
        <v>504</v>
      </c>
      <c r="N275" s="183" t="s">
        <v>4630</v>
      </c>
      <c r="O275" s="183"/>
      <c r="P275" s="183" t="s">
        <v>4210</v>
      </c>
      <c r="Q275" s="183" t="s">
        <v>4495</v>
      </c>
      <c r="R275" s="183">
        <f t="shared" si="14"/>
        <v>0</v>
      </c>
      <c r="S275" s="183">
        <f t="shared" si="15"/>
        <v>0</v>
      </c>
      <c r="T275" s="183">
        <f t="shared" si="16"/>
        <v>0</v>
      </c>
      <c r="U275" s="183">
        <f t="shared" si="17"/>
        <v>0</v>
      </c>
      <c r="V275" s="183">
        <f t="shared" si="18"/>
        <v>0</v>
      </c>
      <c r="W275" s="183">
        <f t="shared" si="19"/>
        <v>0</v>
      </c>
      <c r="X275" s="183">
        <f t="shared" si="20"/>
        <v>0</v>
      </c>
      <c r="Y275" s="183">
        <f t="shared" si="21"/>
        <v>0</v>
      </c>
      <c r="Z275" s="183">
        <f t="shared" si="22"/>
        <v>0</v>
      </c>
      <c r="AA275" s="183">
        <f t="shared" si="23"/>
        <v>0</v>
      </c>
      <c r="AB275" s="183" t="str">
        <f t="shared" si="24"/>
        <v/>
      </c>
      <c r="AC275" s="183" t="str">
        <f t="shared" si="25"/>
        <v/>
      </c>
      <c r="AD275" s="183" t="str">
        <f t="shared" si="26"/>
        <v/>
      </c>
      <c r="AE275" s="183" t="str">
        <f t="shared" si="27"/>
        <v/>
      </c>
    </row>
    <row r="276" spans="1:31" ht="33.950000000000003" customHeight="1" x14ac:dyDescent="0.25">
      <c r="A276" s="184" t="s">
        <v>5595</v>
      </c>
      <c r="B276" s="185">
        <v>6</v>
      </c>
      <c r="C276" s="184" t="s">
        <v>5543</v>
      </c>
      <c r="D276" s="184" t="s">
        <v>4378</v>
      </c>
      <c r="E276" s="184" t="s">
        <v>18</v>
      </c>
      <c r="F276" s="185">
        <v>6</v>
      </c>
      <c r="G276" s="185">
        <v>0</v>
      </c>
      <c r="H276" s="185">
        <v>1</v>
      </c>
      <c r="I276" s="184"/>
      <c r="J276" s="184" t="s">
        <v>3587</v>
      </c>
      <c r="K276" s="183"/>
      <c r="L276" s="183" t="s">
        <v>4500</v>
      </c>
      <c r="M276" s="183" t="s">
        <v>3587</v>
      </c>
      <c r="N276" s="183" t="s">
        <v>3587</v>
      </c>
      <c r="O276" s="183"/>
      <c r="P276" s="183" t="s">
        <v>4210</v>
      </c>
      <c r="Q276" s="183" t="s">
        <v>4495</v>
      </c>
      <c r="R276" s="183">
        <f t="shared" si="14"/>
        <v>0</v>
      </c>
      <c r="S276" s="183">
        <f t="shared" si="15"/>
        <v>0</v>
      </c>
      <c r="T276" s="183">
        <f t="shared" si="16"/>
        <v>0</v>
      </c>
      <c r="U276" s="183">
        <f t="shared" si="17"/>
        <v>0</v>
      </c>
      <c r="V276" s="183">
        <f t="shared" si="18"/>
        <v>0</v>
      </c>
      <c r="W276" s="183">
        <f t="shared" si="19"/>
        <v>0</v>
      </c>
      <c r="X276" s="183">
        <f t="shared" si="20"/>
        <v>0</v>
      </c>
      <c r="Y276" s="183">
        <f t="shared" si="21"/>
        <v>0</v>
      </c>
      <c r="Z276" s="183">
        <f t="shared" si="22"/>
        <v>0</v>
      </c>
      <c r="AA276" s="183">
        <f t="shared" si="23"/>
        <v>0</v>
      </c>
      <c r="AB276" s="183" t="str">
        <f t="shared" si="24"/>
        <v/>
      </c>
      <c r="AC276" s="183" t="str">
        <f t="shared" si="25"/>
        <v/>
      </c>
      <c r="AD276" s="183" t="str">
        <f t="shared" si="26"/>
        <v/>
      </c>
      <c r="AE276" s="183" t="str">
        <f t="shared" si="27"/>
        <v/>
      </c>
    </row>
    <row r="277" spans="1:31" ht="33.950000000000003" customHeight="1" x14ac:dyDescent="0.25">
      <c r="A277" s="184" t="s">
        <v>5595</v>
      </c>
      <c r="B277" s="185">
        <v>6</v>
      </c>
      <c r="C277" s="184" t="s">
        <v>5543</v>
      </c>
      <c r="D277" s="184" t="s">
        <v>4378</v>
      </c>
      <c r="E277" s="184" t="s">
        <v>18</v>
      </c>
      <c r="F277" s="185">
        <v>7</v>
      </c>
      <c r="G277" s="185">
        <v>0</v>
      </c>
      <c r="H277" s="185">
        <v>1</v>
      </c>
      <c r="I277" s="184"/>
      <c r="J277" s="184" t="s">
        <v>4496</v>
      </c>
      <c r="K277" s="183"/>
      <c r="L277" s="183" t="s">
        <v>4497</v>
      </c>
      <c r="M277" s="183" t="s">
        <v>4496</v>
      </c>
      <c r="N277" s="183" t="s">
        <v>4496</v>
      </c>
      <c r="O277" s="183"/>
      <c r="P277" s="183" t="s">
        <v>4210</v>
      </c>
      <c r="Q277" s="183" t="s">
        <v>4495</v>
      </c>
      <c r="R277" s="183">
        <f t="shared" si="14"/>
        <v>0</v>
      </c>
      <c r="S277" s="183">
        <f t="shared" si="15"/>
        <v>0</v>
      </c>
      <c r="T277" s="183">
        <f t="shared" si="16"/>
        <v>0</v>
      </c>
      <c r="U277" s="183">
        <f t="shared" si="17"/>
        <v>0</v>
      </c>
      <c r="V277" s="183">
        <f t="shared" si="18"/>
        <v>0</v>
      </c>
      <c r="W277" s="183">
        <f t="shared" si="19"/>
        <v>0</v>
      </c>
      <c r="X277" s="183">
        <f t="shared" si="20"/>
        <v>0</v>
      </c>
      <c r="Y277" s="183">
        <f t="shared" si="21"/>
        <v>0</v>
      </c>
      <c r="Z277" s="183">
        <f t="shared" si="22"/>
        <v>0</v>
      </c>
      <c r="AA277" s="183">
        <f t="shared" si="23"/>
        <v>0</v>
      </c>
      <c r="AB277" s="183" t="str">
        <f t="shared" si="24"/>
        <v/>
      </c>
      <c r="AC277" s="183" t="str">
        <f t="shared" si="25"/>
        <v/>
      </c>
      <c r="AD277" s="183" t="str">
        <f t="shared" si="26"/>
        <v/>
      </c>
      <c r="AE277" s="183" t="str">
        <f t="shared" si="27"/>
        <v/>
      </c>
    </row>
    <row r="278" spans="1:31" ht="33.950000000000003" customHeight="1" x14ac:dyDescent="0.25">
      <c r="A278" s="184" t="s">
        <v>5580</v>
      </c>
      <c r="B278" s="185">
        <v>7</v>
      </c>
      <c r="C278" s="184" t="s">
        <v>5543</v>
      </c>
      <c r="D278" s="184" t="s">
        <v>4381</v>
      </c>
      <c r="E278" s="184" t="s">
        <v>18</v>
      </c>
      <c r="F278" s="185">
        <v>1</v>
      </c>
      <c r="G278" s="185">
        <v>1</v>
      </c>
      <c r="H278" s="185">
        <v>0</v>
      </c>
      <c r="I278" s="184" t="s">
        <v>5589</v>
      </c>
      <c r="J278" s="184"/>
      <c r="K278" s="183" t="s">
        <v>5594</v>
      </c>
      <c r="L278" s="183"/>
      <c r="M278" s="183" t="s">
        <v>5589</v>
      </c>
      <c r="N278" s="183" t="s">
        <v>4788</v>
      </c>
      <c r="O278" s="183"/>
      <c r="P278" s="183" t="s">
        <v>4210</v>
      </c>
      <c r="Q278" s="183" t="s">
        <v>4509</v>
      </c>
      <c r="R278" s="183">
        <f t="shared" si="14"/>
        <v>0</v>
      </c>
      <c r="S278" s="183">
        <f t="shared" si="15"/>
        <v>0</v>
      </c>
      <c r="T278" s="183">
        <f t="shared" si="16"/>
        <v>0</v>
      </c>
      <c r="U278" s="183">
        <f t="shared" si="17"/>
        <v>0</v>
      </c>
      <c r="V278" s="183">
        <f t="shared" si="18"/>
        <v>0</v>
      </c>
      <c r="W278" s="183">
        <f t="shared" si="19"/>
        <v>0</v>
      </c>
      <c r="X278" s="183">
        <f t="shared" si="20"/>
        <v>0</v>
      </c>
      <c r="Y278" s="183">
        <f t="shared" si="21"/>
        <v>0</v>
      </c>
      <c r="Z278" s="183">
        <f t="shared" si="22"/>
        <v>0</v>
      </c>
      <c r="AA278" s="183">
        <f t="shared" si="23"/>
        <v>0</v>
      </c>
      <c r="AB278" s="183" t="str">
        <f t="shared" si="24"/>
        <v/>
      </c>
      <c r="AC278" s="183" t="str">
        <f t="shared" si="25"/>
        <v/>
      </c>
      <c r="AD278" s="183" t="str">
        <f t="shared" si="26"/>
        <v/>
      </c>
      <c r="AE278" s="183" t="str">
        <f t="shared" si="27"/>
        <v/>
      </c>
    </row>
    <row r="279" spans="1:31" ht="33.950000000000003" customHeight="1" x14ac:dyDescent="0.25">
      <c r="A279" s="184" t="s">
        <v>5580</v>
      </c>
      <c r="B279" s="185">
        <v>7</v>
      </c>
      <c r="C279" s="184" t="s">
        <v>5543</v>
      </c>
      <c r="D279" s="184" t="s">
        <v>4381</v>
      </c>
      <c r="E279" s="184" t="s">
        <v>18</v>
      </c>
      <c r="F279" s="185">
        <v>2</v>
      </c>
      <c r="G279" s="185">
        <v>1</v>
      </c>
      <c r="H279" s="185">
        <v>0</v>
      </c>
      <c r="I279" s="184" t="s">
        <v>5587</v>
      </c>
      <c r="J279" s="184"/>
      <c r="K279" s="183" t="s">
        <v>5593</v>
      </c>
      <c r="L279" s="183"/>
      <c r="M279" s="183" t="s">
        <v>5587</v>
      </c>
      <c r="N279" s="183" t="s">
        <v>5586</v>
      </c>
      <c r="O279" s="183"/>
      <c r="P279" s="183" t="s">
        <v>4210</v>
      </c>
      <c r="Q279" s="183" t="s">
        <v>4509</v>
      </c>
      <c r="R279" s="183">
        <f t="shared" si="14"/>
        <v>0</v>
      </c>
      <c r="S279" s="183">
        <f t="shared" si="15"/>
        <v>0</v>
      </c>
      <c r="T279" s="183">
        <f t="shared" si="16"/>
        <v>0</v>
      </c>
      <c r="U279" s="183">
        <f t="shared" si="17"/>
        <v>0</v>
      </c>
      <c r="V279" s="183">
        <f t="shared" si="18"/>
        <v>0</v>
      </c>
      <c r="W279" s="183">
        <f t="shared" si="19"/>
        <v>0</v>
      </c>
      <c r="X279" s="183">
        <f t="shared" si="20"/>
        <v>0</v>
      </c>
      <c r="Y279" s="183">
        <f t="shared" si="21"/>
        <v>0</v>
      </c>
      <c r="Z279" s="183">
        <f t="shared" si="22"/>
        <v>0</v>
      </c>
      <c r="AA279" s="183">
        <f t="shared" si="23"/>
        <v>0</v>
      </c>
      <c r="AB279" s="183" t="str">
        <f t="shared" si="24"/>
        <v/>
      </c>
      <c r="AC279" s="183" t="str">
        <f t="shared" si="25"/>
        <v/>
      </c>
      <c r="AD279" s="183" t="str">
        <f t="shared" si="26"/>
        <v/>
      </c>
      <c r="AE279" s="183" t="str">
        <f t="shared" si="27"/>
        <v/>
      </c>
    </row>
    <row r="280" spans="1:31" ht="33.950000000000003" customHeight="1" x14ac:dyDescent="0.25">
      <c r="A280" s="184" t="s">
        <v>5580</v>
      </c>
      <c r="B280" s="185">
        <v>7</v>
      </c>
      <c r="C280" s="184" t="s">
        <v>5543</v>
      </c>
      <c r="D280" s="184" t="s">
        <v>4381</v>
      </c>
      <c r="E280" s="184" t="s">
        <v>18</v>
      </c>
      <c r="F280" s="185">
        <v>3</v>
      </c>
      <c r="G280" s="185">
        <v>1</v>
      </c>
      <c r="H280" s="185">
        <v>0</v>
      </c>
      <c r="I280" s="184" t="s">
        <v>5584</v>
      </c>
      <c r="J280" s="184"/>
      <c r="K280" s="183" t="s">
        <v>5592</v>
      </c>
      <c r="L280" s="183"/>
      <c r="M280" s="183" t="s">
        <v>5584</v>
      </c>
      <c r="N280" s="183" t="s">
        <v>3015</v>
      </c>
      <c r="O280" s="183"/>
      <c r="P280" s="183" t="s">
        <v>4210</v>
      </c>
      <c r="Q280" s="183" t="s">
        <v>4509</v>
      </c>
      <c r="R280" s="183">
        <f t="shared" si="14"/>
        <v>0</v>
      </c>
      <c r="S280" s="183">
        <f t="shared" si="15"/>
        <v>0</v>
      </c>
      <c r="T280" s="183">
        <f t="shared" si="16"/>
        <v>0</v>
      </c>
      <c r="U280" s="183">
        <f t="shared" si="17"/>
        <v>0</v>
      </c>
      <c r="V280" s="183">
        <f t="shared" si="18"/>
        <v>0</v>
      </c>
      <c r="W280" s="183">
        <f t="shared" si="19"/>
        <v>0</v>
      </c>
      <c r="X280" s="183">
        <f t="shared" si="20"/>
        <v>0</v>
      </c>
      <c r="Y280" s="183">
        <f t="shared" si="21"/>
        <v>0</v>
      </c>
      <c r="Z280" s="183">
        <f t="shared" si="22"/>
        <v>0</v>
      </c>
      <c r="AA280" s="183">
        <f t="shared" si="23"/>
        <v>0</v>
      </c>
      <c r="AB280" s="183" t="str">
        <f t="shared" si="24"/>
        <v/>
      </c>
      <c r="AC280" s="183" t="str">
        <f t="shared" si="25"/>
        <v/>
      </c>
      <c r="AD280" s="183" t="str">
        <f t="shared" si="26"/>
        <v/>
      </c>
      <c r="AE280" s="183" t="str">
        <f t="shared" si="27"/>
        <v/>
      </c>
    </row>
    <row r="281" spans="1:31" ht="33.950000000000003" customHeight="1" x14ac:dyDescent="0.25">
      <c r="A281" s="184" t="s">
        <v>5580</v>
      </c>
      <c r="B281" s="185">
        <v>7</v>
      </c>
      <c r="C281" s="184" t="s">
        <v>5543</v>
      </c>
      <c r="D281" s="184" t="s">
        <v>4381</v>
      </c>
      <c r="E281" s="184" t="s">
        <v>18</v>
      </c>
      <c r="F281" s="185">
        <v>4</v>
      </c>
      <c r="G281" s="185">
        <v>1</v>
      </c>
      <c r="H281" s="185">
        <v>0</v>
      </c>
      <c r="I281" s="184" t="s">
        <v>5582</v>
      </c>
      <c r="J281" s="184"/>
      <c r="K281" s="183" t="s">
        <v>5591</v>
      </c>
      <c r="L281" s="183"/>
      <c r="M281" s="183" t="s">
        <v>5582</v>
      </c>
      <c r="N281" s="183" t="s">
        <v>5581</v>
      </c>
      <c r="O281" s="183"/>
      <c r="P281" s="183" t="s">
        <v>4210</v>
      </c>
      <c r="Q281" s="183" t="s">
        <v>4509</v>
      </c>
      <c r="R281" s="183">
        <f t="shared" si="14"/>
        <v>0</v>
      </c>
      <c r="S281" s="183">
        <f t="shared" si="15"/>
        <v>0</v>
      </c>
      <c r="T281" s="183">
        <f t="shared" si="16"/>
        <v>0</v>
      </c>
      <c r="U281" s="183">
        <f t="shared" si="17"/>
        <v>0</v>
      </c>
      <c r="V281" s="183">
        <f t="shared" si="18"/>
        <v>0</v>
      </c>
      <c r="W281" s="183">
        <f t="shared" si="19"/>
        <v>0</v>
      </c>
      <c r="X281" s="183">
        <f t="shared" si="20"/>
        <v>0</v>
      </c>
      <c r="Y281" s="183">
        <f t="shared" si="21"/>
        <v>0</v>
      </c>
      <c r="Z281" s="183">
        <f t="shared" si="22"/>
        <v>0</v>
      </c>
      <c r="AA281" s="183">
        <f t="shared" si="23"/>
        <v>0</v>
      </c>
      <c r="AB281" s="183" t="str">
        <f t="shared" si="24"/>
        <v/>
      </c>
      <c r="AC281" s="183" t="str">
        <f t="shared" si="25"/>
        <v/>
      </c>
      <c r="AD281" s="183" t="str">
        <f t="shared" si="26"/>
        <v/>
      </c>
      <c r="AE281" s="183" t="str">
        <f t="shared" si="27"/>
        <v/>
      </c>
    </row>
    <row r="282" spans="1:31" ht="33.950000000000003" customHeight="1" x14ac:dyDescent="0.25">
      <c r="A282" s="184" t="s">
        <v>5580</v>
      </c>
      <c r="B282" s="185">
        <v>7</v>
      </c>
      <c r="C282" s="184" t="s">
        <v>5543</v>
      </c>
      <c r="D282" s="184" t="s">
        <v>4381</v>
      </c>
      <c r="E282" s="184" t="s">
        <v>18</v>
      </c>
      <c r="F282" s="185">
        <v>5</v>
      </c>
      <c r="G282" s="185">
        <v>1</v>
      </c>
      <c r="H282" s="185">
        <v>0</v>
      </c>
      <c r="I282" s="184" t="s">
        <v>3163</v>
      </c>
      <c r="J282" s="184"/>
      <c r="K282" s="183" t="s">
        <v>5202</v>
      </c>
      <c r="L282" s="183"/>
      <c r="M282" s="183" t="s">
        <v>3163</v>
      </c>
      <c r="N282" s="183" t="s">
        <v>3163</v>
      </c>
      <c r="O282" s="183"/>
      <c r="P282" s="183" t="s">
        <v>4210</v>
      </c>
      <c r="Q282" s="183" t="s">
        <v>4509</v>
      </c>
      <c r="R282" s="183">
        <f t="shared" si="14"/>
        <v>0</v>
      </c>
      <c r="S282" s="183">
        <f t="shared" si="15"/>
        <v>0</v>
      </c>
      <c r="T282" s="183">
        <f t="shared" si="16"/>
        <v>0</v>
      </c>
      <c r="U282" s="183">
        <f t="shared" si="17"/>
        <v>0</v>
      </c>
      <c r="V282" s="183">
        <f t="shared" si="18"/>
        <v>0</v>
      </c>
      <c r="W282" s="183">
        <f t="shared" si="19"/>
        <v>0</v>
      </c>
      <c r="X282" s="183">
        <f t="shared" si="20"/>
        <v>0</v>
      </c>
      <c r="Y282" s="183">
        <f t="shared" si="21"/>
        <v>0</v>
      </c>
      <c r="Z282" s="183">
        <f t="shared" si="22"/>
        <v>0</v>
      </c>
      <c r="AA282" s="183">
        <f t="shared" si="23"/>
        <v>0</v>
      </c>
      <c r="AB282" s="183" t="str">
        <f t="shared" si="24"/>
        <v/>
      </c>
      <c r="AC282" s="183" t="str">
        <f t="shared" si="25"/>
        <v/>
      </c>
      <c r="AD282" s="183" t="str">
        <f t="shared" si="26"/>
        <v/>
      </c>
      <c r="AE282" s="183" t="str">
        <f t="shared" si="27"/>
        <v/>
      </c>
    </row>
    <row r="283" spans="1:31" ht="33.950000000000003" customHeight="1" x14ac:dyDescent="0.25">
      <c r="A283" s="184" t="s">
        <v>5580</v>
      </c>
      <c r="B283" s="185">
        <v>7</v>
      </c>
      <c r="C283" s="184" t="s">
        <v>5543</v>
      </c>
      <c r="D283" s="184" t="s">
        <v>4381</v>
      </c>
      <c r="E283" s="184" t="s">
        <v>18</v>
      </c>
      <c r="F283" s="185">
        <v>6</v>
      </c>
      <c r="G283" s="185">
        <v>1</v>
      </c>
      <c r="H283" s="185">
        <v>0</v>
      </c>
      <c r="I283" s="184" t="s">
        <v>4974</v>
      </c>
      <c r="J283" s="184"/>
      <c r="K283" s="183" t="s">
        <v>4982</v>
      </c>
      <c r="L283" s="183"/>
      <c r="M283" s="183" t="s">
        <v>4974</v>
      </c>
      <c r="N283" s="183" t="s">
        <v>4974</v>
      </c>
      <c r="O283" s="183"/>
      <c r="P283" s="183" t="s">
        <v>4210</v>
      </c>
      <c r="Q283" s="183" t="s">
        <v>4509</v>
      </c>
      <c r="R283" s="183">
        <f t="shared" si="14"/>
        <v>0</v>
      </c>
      <c r="S283" s="183">
        <f t="shared" si="15"/>
        <v>0</v>
      </c>
      <c r="T283" s="183">
        <f t="shared" si="16"/>
        <v>0</v>
      </c>
      <c r="U283" s="183">
        <f t="shared" si="17"/>
        <v>0</v>
      </c>
      <c r="V283" s="183">
        <f t="shared" si="18"/>
        <v>0</v>
      </c>
      <c r="W283" s="183">
        <f t="shared" si="19"/>
        <v>0</v>
      </c>
      <c r="X283" s="183">
        <f t="shared" si="20"/>
        <v>0</v>
      </c>
      <c r="Y283" s="183">
        <f t="shared" si="21"/>
        <v>0</v>
      </c>
      <c r="Z283" s="183">
        <f t="shared" si="22"/>
        <v>0</v>
      </c>
      <c r="AA283" s="183">
        <f t="shared" si="23"/>
        <v>0</v>
      </c>
      <c r="AB283" s="183" t="str">
        <f t="shared" si="24"/>
        <v/>
      </c>
      <c r="AC283" s="183" t="str">
        <f t="shared" si="25"/>
        <v/>
      </c>
      <c r="AD283" s="183" t="str">
        <f t="shared" si="26"/>
        <v/>
      </c>
      <c r="AE283" s="183" t="str">
        <f t="shared" si="27"/>
        <v/>
      </c>
    </row>
    <row r="284" spans="1:31" ht="33.950000000000003" customHeight="1" x14ac:dyDescent="0.25">
      <c r="A284" s="184" t="s">
        <v>5580</v>
      </c>
      <c r="B284" s="185">
        <v>7</v>
      </c>
      <c r="C284" s="184" t="s">
        <v>5543</v>
      </c>
      <c r="D284" s="184" t="s">
        <v>4381</v>
      </c>
      <c r="E284" s="184" t="s">
        <v>18</v>
      </c>
      <c r="F284" s="185">
        <v>7</v>
      </c>
      <c r="G284" s="185">
        <v>1</v>
      </c>
      <c r="H284" s="185">
        <v>0</v>
      </c>
      <c r="I284" s="184" t="s">
        <v>3102</v>
      </c>
      <c r="J284" s="184"/>
      <c r="K284" s="183" t="s">
        <v>4511</v>
      </c>
      <c r="L284" s="183"/>
      <c r="M284" s="183" t="s">
        <v>3102</v>
      </c>
      <c r="N284" s="183" t="s">
        <v>3102</v>
      </c>
      <c r="O284" s="183"/>
      <c r="P284" s="183" t="s">
        <v>4210</v>
      </c>
      <c r="Q284" s="183" t="s">
        <v>4509</v>
      </c>
      <c r="R284" s="183">
        <f t="shared" si="14"/>
        <v>0</v>
      </c>
      <c r="S284" s="183">
        <f t="shared" si="15"/>
        <v>0</v>
      </c>
      <c r="T284" s="183">
        <f t="shared" si="16"/>
        <v>0</v>
      </c>
      <c r="U284" s="183">
        <f t="shared" si="17"/>
        <v>0</v>
      </c>
      <c r="V284" s="183">
        <f t="shared" si="18"/>
        <v>0</v>
      </c>
      <c r="W284" s="183">
        <f t="shared" si="19"/>
        <v>0</v>
      </c>
      <c r="X284" s="183">
        <f t="shared" si="20"/>
        <v>0</v>
      </c>
      <c r="Y284" s="183">
        <f t="shared" si="21"/>
        <v>0</v>
      </c>
      <c r="Z284" s="183">
        <f t="shared" si="22"/>
        <v>0</v>
      </c>
      <c r="AA284" s="183">
        <f t="shared" si="23"/>
        <v>0</v>
      </c>
      <c r="AB284" s="183" t="str">
        <f t="shared" si="24"/>
        <v/>
      </c>
      <c r="AC284" s="183" t="str">
        <f t="shared" si="25"/>
        <v/>
      </c>
      <c r="AD284" s="183" t="str">
        <f t="shared" si="26"/>
        <v/>
      </c>
      <c r="AE284" s="183" t="str">
        <f t="shared" si="27"/>
        <v/>
      </c>
    </row>
    <row r="285" spans="1:31" ht="33.950000000000003" customHeight="1" x14ac:dyDescent="0.25">
      <c r="A285" s="184" t="s">
        <v>5580</v>
      </c>
      <c r="B285" s="185">
        <v>7</v>
      </c>
      <c r="C285" s="184" t="s">
        <v>5543</v>
      </c>
      <c r="D285" s="184" t="s">
        <v>4381</v>
      </c>
      <c r="E285" s="184" t="s">
        <v>18</v>
      </c>
      <c r="F285" s="185">
        <v>8</v>
      </c>
      <c r="G285" s="185">
        <v>1</v>
      </c>
      <c r="H285" s="185">
        <v>0</v>
      </c>
      <c r="I285" s="184" t="s">
        <v>3123</v>
      </c>
      <c r="J285" s="184"/>
      <c r="K285" s="183" t="s">
        <v>4510</v>
      </c>
      <c r="L285" s="183"/>
      <c r="M285" s="183" t="s">
        <v>3123</v>
      </c>
      <c r="N285" s="183" t="s">
        <v>3123</v>
      </c>
      <c r="O285" s="183"/>
      <c r="P285" s="183" t="s">
        <v>4210</v>
      </c>
      <c r="Q285" s="183" t="s">
        <v>4509</v>
      </c>
      <c r="R285" s="183">
        <f t="shared" si="14"/>
        <v>0</v>
      </c>
      <c r="S285" s="183">
        <f t="shared" si="15"/>
        <v>0</v>
      </c>
      <c r="T285" s="183">
        <f t="shared" si="16"/>
        <v>0</v>
      </c>
      <c r="U285" s="183">
        <f t="shared" si="17"/>
        <v>0</v>
      </c>
      <c r="V285" s="183">
        <f t="shared" si="18"/>
        <v>0</v>
      </c>
      <c r="W285" s="183">
        <f t="shared" si="19"/>
        <v>0</v>
      </c>
      <c r="X285" s="183">
        <f t="shared" si="20"/>
        <v>0</v>
      </c>
      <c r="Y285" s="183">
        <f t="shared" si="21"/>
        <v>0</v>
      </c>
      <c r="Z285" s="183">
        <f t="shared" si="22"/>
        <v>0</v>
      </c>
      <c r="AA285" s="183">
        <f t="shared" si="23"/>
        <v>0</v>
      </c>
      <c r="AB285" s="183" t="str">
        <f t="shared" si="24"/>
        <v/>
      </c>
      <c r="AC285" s="183" t="str">
        <f t="shared" si="25"/>
        <v/>
      </c>
      <c r="AD285" s="183" t="str">
        <f t="shared" si="26"/>
        <v/>
      </c>
      <c r="AE285" s="183" t="str">
        <f t="shared" si="27"/>
        <v/>
      </c>
    </row>
    <row r="286" spans="1:31" ht="33.950000000000003" customHeight="1" x14ac:dyDescent="0.25">
      <c r="A286" s="184" t="s">
        <v>5580</v>
      </c>
      <c r="B286" s="185">
        <v>7</v>
      </c>
      <c r="C286" s="184" t="s">
        <v>5543</v>
      </c>
      <c r="D286" s="184" t="s">
        <v>4378</v>
      </c>
      <c r="E286" s="184" t="s">
        <v>18</v>
      </c>
      <c r="F286" s="185">
        <v>1</v>
      </c>
      <c r="G286" s="185">
        <v>0</v>
      </c>
      <c r="H286" s="185">
        <v>1</v>
      </c>
      <c r="I286" s="184"/>
      <c r="J286" s="184" t="s">
        <v>5589</v>
      </c>
      <c r="K286" s="183"/>
      <c r="L286" s="183" t="s">
        <v>5590</v>
      </c>
      <c r="M286" s="183" t="s">
        <v>5589</v>
      </c>
      <c r="N286" s="183" t="s">
        <v>4788</v>
      </c>
      <c r="O286" s="183"/>
      <c r="P286" s="183" t="s">
        <v>4210</v>
      </c>
      <c r="Q286" s="183" t="s">
        <v>4495</v>
      </c>
      <c r="R286" s="183">
        <f t="shared" si="14"/>
        <v>0</v>
      </c>
      <c r="S286" s="183">
        <f t="shared" si="15"/>
        <v>0</v>
      </c>
      <c r="T286" s="183">
        <f t="shared" si="16"/>
        <v>0</v>
      </c>
      <c r="U286" s="183">
        <f t="shared" si="17"/>
        <v>0</v>
      </c>
      <c r="V286" s="183">
        <f t="shared" si="18"/>
        <v>0</v>
      </c>
      <c r="W286" s="183">
        <f t="shared" si="19"/>
        <v>0</v>
      </c>
      <c r="X286" s="183">
        <f t="shared" si="20"/>
        <v>0</v>
      </c>
      <c r="Y286" s="183">
        <f t="shared" si="21"/>
        <v>0</v>
      </c>
      <c r="Z286" s="183">
        <f t="shared" si="22"/>
        <v>0</v>
      </c>
      <c r="AA286" s="183">
        <f t="shared" si="23"/>
        <v>0</v>
      </c>
      <c r="AB286" s="183" t="str">
        <f t="shared" si="24"/>
        <v/>
      </c>
      <c r="AC286" s="183" t="str">
        <f t="shared" si="25"/>
        <v/>
      </c>
      <c r="AD286" s="183" t="str">
        <f t="shared" si="26"/>
        <v/>
      </c>
      <c r="AE286" s="183" t="str">
        <f t="shared" si="27"/>
        <v/>
      </c>
    </row>
    <row r="287" spans="1:31" ht="33.950000000000003" customHeight="1" x14ac:dyDescent="0.25">
      <c r="A287" s="184" t="s">
        <v>5580</v>
      </c>
      <c r="B287" s="185">
        <v>7</v>
      </c>
      <c r="C287" s="184" t="s">
        <v>5543</v>
      </c>
      <c r="D287" s="184" t="s">
        <v>4378</v>
      </c>
      <c r="E287" s="184" t="s">
        <v>18</v>
      </c>
      <c r="F287" s="185">
        <v>2</v>
      </c>
      <c r="G287" s="185">
        <v>0</v>
      </c>
      <c r="H287" s="185">
        <v>1</v>
      </c>
      <c r="I287" s="184"/>
      <c r="J287" s="184" t="s">
        <v>5587</v>
      </c>
      <c r="K287" s="183"/>
      <c r="L287" s="183" t="s">
        <v>5588</v>
      </c>
      <c r="M287" s="183" t="s">
        <v>5587</v>
      </c>
      <c r="N287" s="183" t="s">
        <v>5586</v>
      </c>
      <c r="O287" s="183"/>
      <c r="P287" s="183" t="s">
        <v>4210</v>
      </c>
      <c r="Q287" s="183" t="s">
        <v>4495</v>
      </c>
      <c r="R287" s="183">
        <f t="shared" si="14"/>
        <v>0</v>
      </c>
      <c r="S287" s="183">
        <f t="shared" si="15"/>
        <v>0</v>
      </c>
      <c r="T287" s="183">
        <f t="shared" si="16"/>
        <v>0</v>
      </c>
      <c r="U287" s="183">
        <f t="shared" si="17"/>
        <v>0</v>
      </c>
      <c r="V287" s="183">
        <f t="shared" si="18"/>
        <v>0</v>
      </c>
      <c r="W287" s="183">
        <f t="shared" si="19"/>
        <v>0</v>
      </c>
      <c r="X287" s="183">
        <f t="shared" si="20"/>
        <v>0</v>
      </c>
      <c r="Y287" s="183">
        <f t="shared" si="21"/>
        <v>0</v>
      </c>
      <c r="Z287" s="183">
        <f t="shared" si="22"/>
        <v>0</v>
      </c>
      <c r="AA287" s="183">
        <f t="shared" si="23"/>
        <v>0</v>
      </c>
      <c r="AB287" s="183" t="str">
        <f t="shared" si="24"/>
        <v/>
      </c>
      <c r="AC287" s="183" t="str">
        <f t="shared" si="25"/>
        <v/>
      </c>
      <c r="AD287" s="183" t="str">
        <f t="shared" si="26"/>
        <v/>
      </c>
      <c r="AE287" s="183" t="str">
        <f t="shared" si="27"/>
        <v/>
      </c>
    </row>
    <row r="288" spans="1:31" ht="33.950000000000003" customHeight="1" x14ac:dyDescent="0.25">
      <c r="A288" s="184" t="s">
        <v>5580</v>
      </c>
      <c r="B288" s="185">
        <v>7</v>
      </c>
      <c r="C288" s="184" t="s">
        <v>5543</v>
      </c>
      <c r="D288" s="184" t="s">
        <v>4378</v>
      </c>
      <c r="E288" s="184" t="s">
        <v>18</v>
      </c>
      <c r="F288" s="185">
        <v>3</v>
      </c>
      <c r="G288" s="185">
        <v>0</v>
      </c>
      <c r="H288" s="185">
        <v>1</v>
      </c>
      <c r="I288" s="184"/>
      <c r="J288" s="184" t="s">
        <v>5584</v>
      </c>
      <c r="K288" s="183"/>
      <c r="L288" s="183" t="s">
        <v>5585</v>
      </c>
      <c r="M288" s="183" t="s">
        <v>5584</v>
      </c>
      <c r="N288" s="183" t="s">
        <v>3015</v>
      </c>
      <c r="O288" s="183"/>
      <c r="P288" s="183" t="s">
        <v>4210</v>
      </c>
      <c r="Q288" s="183" t="s">
        <v>4495</v>
      </c>
      <c r="R288" s="183">
        <f t="shared" si="14"/>
        <v>0</v>
      </c>
      <c r="S288" s="183">
        <f t="shared" si="15"/>
        <v>0</v>
      </c>
      <c r="T288" s="183">
        <f t="shared" si="16"/>
        <v>0</v>
      </c>
      <c r="U288" s="183">
        <f t="shared" si="17"/>
        <v>0</v>
      </c>
      <c r="V288" s="183">
        <f t="shared" si="18"/>
        <v>0</v>
      </c>
      <c r="W288" s="183">
        <f t="shared" si="19"/>
        <v>0</v>
      </c>
      <c r="X288" s="183">
        <f t="shared" si="20"/>
        <v>0</v>
      </c>
      <c r="Y288" s="183">
        <f t="shared" si="21"/>
        <v>0</v>
      </c>
      <c r="Z288" s="183">
        <f t="shared" si="22"/>
        <v>0</v>
      </c>
      <c r="AA288" s="183">
        <f t="shared" si="23"/>
        <v>0</v>
      </c>
      <c r="AB288" s="183" t="str">
        <f t="shared" si="24"/>
        <v/>
      </c>
      <c r="AC288" s="183" t="str">
        <f t="shared" si="25"/>
        <v/>
      </c>
      <c r="AD288" s="183" t="str">
        <f t="shared" si="26"/>
        <v/>
      </c>
      <c r="AE288" s="183" t="str">
        <f t="shared" si="27"/>
        <v/>
      </c>
    </row>
    <row r="289" spans="1:31" ht="33.950000000000003" customHeight="1" x14ac:dyDescent="0.25">
      <c r="A289" s="184" t="s">
        <v>5580</v>
      </c>
      <c r="B289" s="185">
        <v>7</v>
      </c>
      <c r="C289" s="184" t="s">
        <v>5543</v>
      </c>
      <c r="D289" s="184" t="s">
        <v>4378</v>
      </c>
      <c r="E289" s="184" t="s">
        <v>18</v>
      </c>
      <c r="F289" s="185">
        <v>4</v>
      </c>
      <c r="G289" s="185">
        <v>0</v>
      </c>
      <c r="H289" s="185">
        <v>1</v>
      </c>
      <c r="I289" s="184"/>
      <c r="J289" s="184" t="s">
        <v>5582</v>
      </c>
      <c r="K289" s="183"/>
      <c r="L289" s="183" t="s">
        <v>5583</v>
      </c>
      <c r="M289" s="183" t="s">
        <v>5582</v>
      </c>
      <c r="N289" s="183" t="s">
        <v>5581</v>
      </c>
      <c r="O289" s="183"/>
      <c r="P289" s="183" t="s">
        <v>4210</v>
      </c>
      <c r="Q289" s="183" t="s">
        <v>4495</v>
      </c>
      <c r="R289" s="183">
        <f t="shared" si="14"/>
        <v>0</v>
      </c>
      <c r="S289" s="183">
        <f t="shared" si="15"/>
        <v>0</v>
      </c>
      <c r="T289" s="183">
        <f t="shared" si="16"/>
        <v>0</v>
      </c>
      <c r="U289" s="183">
        <f t="shared" si="17"/>
        <v>0</v>
      </c>
      <c r="V289" s="183">
        <f t="shared" si="18"/>
        <v>0</v>
      </c>
      <c r="W289" s="183">
        <f t="shared" si="19"/>
        <v>0</v>
      </c>
      <c r="X289" s="183">
        <f t="shared" si="20"/>
        <v>0</v>
      </c>
      <c r="Y289" s="183">
        <f t="shared" si="21"/>
        <v>0</v>
      </c>
      <c r="Z289" s="183">
        <f t="shared" si="22"/>
        <v>0</v>
      </c>
      <c r="AA289" s="183">
        <f t="shared" si="23"/>
        <v>0</v>
      </c>
      <c r="AB289" s="183" t="str">
        <f t="shared" si="24"/>
        <v/>
      </c>
      <c r="AC289" s="183" t="str">
        <f t="shared" si="25"/>
        <v/>
      </c>
      <c r="AD289" s="183" t="str">
        <f t="shared" si="26"/>
        <v/>
      </c>
      <c r="AE289" s="183" t="str">
        <f t="shared" si="27"/>
        <v/>
      </c>
    </row>
    <row r="290" spans="1:31" ht="33.950000000000003" customHeight="1" x14ac:dyDescent="0.25">
      <c r="A290" s="184" t="s">
        <v>5580</v>
      </c>
      <c r="B290" s="185">
        <v>7</v>
      </c>
      <c r="C290" s="184" t="s">
        <v>5543</v>
      </c>
      <c r="D290" s="184" t="s">
        <v>4378</v>
      </c>
      <c r="E290" s="184" t="s">
        <v>18</v>
      </c>
      <c r="F290" s="185">
        <v>5</v>
      </c>
      <c r="G290" s="185">
        <v>0</v>
      </c>
      <c r="H290" s="185">
        <v>1</v>
      </c>
      <c r="I290" s="184"/>
      <c r="J290" s="184" t="s">
        <v>3163</v>
      </c>
      <c r="K290" s="183"/>
      <c r="L290" s="183" t="s">
        <v>5197</v>
      </c>
      <c r="M290" s="183" t="s">
        <v>3163</v>
      </c>
      <c r="N290" s="183" t="s">
        <v>3163</v>
      </c>
      <c r="O290" s="183"/>
      <c r="P290" s="183" t="s">
        <v>4210</v>
      </c>
      <c r="Q290" s="183" t="s">
        <v>4495</v>
      </c>
      <c r="R290" s="183">
        <f t="shared" si="14"/>
        <v>0</v>
      </c>
      <c r="S290" s="183">
        <f t="shared" si="15"/>
        <v>0</v>
      </c>
      <c r="T290" s="183">
        <f t="shared" si="16"/>
        <v>0</v>
      </c>
      <c r="U290" s="183">
        <f t="shared" si="17"/>
        <v>0</v>
      </c>
      <c r="V290" s="183">
        <f t="shared" si="18"/>
        <v>0</v>
      </c>
      <c r="W290" s="183">
        <f t="shared" si="19"/>
        <v>0</v>
      </c>
      <c r="X290" s="183">
        <f t="shared" si="20"/>
        <v>0</v>
      </c>
      <c r="Y290" s="183">
        <f t="shared" si="21"/>
        <v>0</v>
      </c>
      <c r="Z290" s="183">
        <f t="shared" si="22"/>
        <v>0</v>
      </c>
      <c r="AA290" s="183">
        <f t="shared" si="23"/>
        <v>0</v>
      </c>
      <c r="AB290" s="183" t="str">
        <f t="shared" si="24"/>
        <v/>
      </c>
      <c r="AC290" s="183" t="str">
        <f t="shared" si="25"/>
        <v/>
      </c>
      <c r="AD290" s="183" t="str">
        <f t="shared" si="26"/>
        <v/>
      </c>
      <c r="AE290" s="183" t="str">
        <f t="shared" si="27"/>
        <v/>
      </c>
    </row>
    <row r="291" spans="1:31" ht="33.950000000000003" customHeight="1" x14ac:dyDescent="0.25">
      <c r="A291" s="184" t="s">
        <v>5580</v>
      </c>
      <c r="B291" s="185">
        <v>7</v>
      </c>
      <c r="C291" s="184" t="s">
        <v>5543</v>
      </c>
      <c r="D291" s="184" t="s">
        <v>4378</v>
      </c>
      <c r="E291" s="184" t="s">
        <v>18</v>
      </c>
      <c r="F291" s="185">
        <v>6</v>
      </c>
      <c r="G291" s="185">
        <v>0</v>
      </c>
      <c r="H291" s="185">
        <v>1</v>
      </c>
      <c r="I291" s="184"/>
      <c r="J291" s="184" t="s">
        <v>3587</v>
      </c>
      <c r="K291" s="183"/>
      <c r="L291" s="183" t="s">
        <v>4500</v>
      </c>
      <c r="M291" s="183" t="s">
        <v>3587</v>
      </c>
      <c r="N291" s="183" t="s">
        <v>3587</v>
      </c>
      <c r="O291" s="183"/>
      <c r="P291" s="183" t="s">
        <v>4210</v>
      </c>
      <c r="Q291" s="183" t="s">
        <v>4495</v>
      </c>
      <c r="R291" s="183">
        <f t="shared" si="14"/>
        <v>0</v>
      </c>
      <c r="S291" s="183">
        <f t="shared" si="15"/>
        <v>0</v>
      </c>
      <c r="T291" s="183">
        <f t="shared" si="16"/>
        <v>0</v>
      </c>
      <c r="U291" s="183">
        <f t="shared" si="17"/>
        <v>0</v>
      </c>
      <c r="V291" s="183">
        <f t="shared" si="18"/>
        <v>0</v>
      </c>
      <c r="W291" s="183">
        <f t="shared" si="19"/>
        <v>0</v>
      </c>
      <c r="X291" s="183">
        <f t="shared" si="20"/>
        <v>0</v>
      </c>
      <c r="Y291" s="183">
        <f t="shared" si="21"/>
        <v>0</v>
      </c>
      <c r="Z291" s="183">
        <f t="shared" si="22"/>
        <v>0</v>
      </c>
      <c r="AA291" s="183">
        <f t="shared" si="23"/>
        <v>0</v>
      </c>
      <c r="AB291" s="183" t="str">
        <f t="shared" si="24"/>
        <v/>
      </c>
      <c r="AC291" s="183" t="str">
        <f t="shared" si="25"/>
        <v/>
      </c>
      <c r="AD291" s="183" t="str">
        <f t="shared" si="26"/>
        <v/>
      </c>
      <c r="AE291" s="183" t="str">
        <f t="shared" si="27"/>
        <v/>
      </c>
    </row>
    <row r="292" spans="1:31" ht="33.950000000000003" customHeight="1" x14ac:dyDescent="0.25">
      <c r="A292" s="184" t="s">
        <v>5580</v>
      </c>
      <c r="B292" s="185">
        <v>7</v>
      </c>
      <c r="C292" s="184" t="s">
        <v>5543</v>
      </c>
      <c r="D292" s="184" t="s">
        <v>4378</v>
      </c>
      <c r="E292" s="184" t="s">
        <v>18</v>
      </c>
      <c r="F292" s="185">
        <v>7</v>
      </c>
      <c r="G292" s="185">
        <v>0</v>
      </c>
      <c r="H292" s="185">
        <v>1</v>
      </c>
      <c r="I292" s="184"/>
      <c r="J292" s="184" t="s">
        <v>4496</v>
      </c>
      <c r="K292" s="183"/>
      <c r="L292" s="183" t="s">
        <v>4497</v>
      </c>
      <c r="M292" s="183" t="s">
        <v>4496</v>
      </c>
      <c r="N292" s="183" t="s">
        <v>4496</v>
      </c>
      <c r="O292" s="183"/>
      <c r="P292" s="183" t="s">
        <v>4210</v>
      </c>
      <c r="Q292" s="183" t="s">
        <v>4495</v>
      </c>
      <c r="R292" s="183">
        <f t="shared" si="14"/>
        <v>0</v>
      </c>
      <c r="S292" s="183">
        <f t="shared" si="15"/>
        <v>0</v>
      </c>
      <c r="T292" s="183">
        <f t="shared" si="16"/>
        <v>0</v>
      </c>
      <c r="U292" s="183">
        <f t="shared" si="17"/>
        <v>0</v>
      </c>
      <c r="V292" s="183">
        <f t="shared" si="18"/>
        <v>0</v>
      </c>
      <c r="W292" s="183">
        <f t="shared" si="19"/>
        <v>0</v>
      </c>
      <c r="X292" s="183">
        <f t="shared" si="20"/>
        <v>0</v>
      </c>
      <c r="Y292" s="183">
        <f t="shared" si="21"/>
        <v>0</v>
      </c>
      <c r="Z292" s="183">
        <f t="shared" si="22"/>
        <v>0</v>
      </c>
      <c r="AA292" s="183">
        <f t="shared" si="23"/>
        <v>0</v>
      </c>
      <c r="AB292" s="183" t="str">
        <f t="shared" si="24"/>
        <v/>
      </c>
      <c r="AC292" s="183" t="str">
        <f t="shared" si="25"/>
        <v/>
      </c>
      <c r="AD292" s="183" t="str">
        <f t="shared" si="26"/>
        <v/>
      </c>
      <c r="AE292" s="183" t="str">
        <f t="shared" si="27"/>
        <v/>
      </c>
    </row>
    <row r="293" spans="1:31" ht="33.950000000000003" customHeight="1" x14ac:dyDescent="0.25">
      <c r="A293" s="184" t="s">
        <v>5579</v>
      </c>
      <c r="B293" s="185">
        <v>8</v>
      </c>
      <c r="C293" s="184" t="s">
        <v>5543</v>
      </c>
      <c r="D293" s="184" t="s">
        <v>4381</v>
      </c>
      <c r="E293" s="184" t="s">
        <v>18</v>
      </c>
      <c r="F293" s="185">
        <v>1</v>
      </c>
      <c r="G293" s="185">
        <v>1</v>
      </c>
      <c r="H293" s="185">
        <v>0</v>
      </c>
      <c r="I293" s="184" t="s">
        <v>5298</v>
      </c>
      <c r="J293" s="184"/>
      <c r="K293" s="183" t="s">
        <v>5305</v>
      </c>
      <c r="L293" s="183"/>
      <c r="M293" s="183" t="s">
        <v>5298</v>
      </c>
      <c r="N293" s="183" t="s">
        <v>3335</v>
      </c>
      <c r="O293" s="183"/>
      <c r="P293" s="183" t="s">
        <v>4210</v>
      </c>
      <c r="Q293" s="183" t="s">
        <v>4509</v>
      </c>
      <c r="R293" s="183">
        <f t="shared" si="14"/>
        <v>0</v>
      </c>
      <c r="S293" s="183">
        <f t="shared" si="15"/>
        <v>0</v>
      </c>
      <c r="T293" s="183">
        <f t="shared" si="16"/>
        <v>0</v>
      </c>
      <c r="U293" s="183">
        <f t="shared" si="17"/>
        <v>0</v>
      </c>
      <c r="V293" s="183">
        <f t="shared" si="18"/>
        <v>0</v>
      </c>
      <c r="W293" s="183">
        <f t="shared" si="19"/>
        <v>0</v>
      </c>
      <c r="X293" s="183">
        <f t="shared" si="20"/>
        <v>0</v>
      </c>
      <c r="Y293" s="183">
        <f t="shared" si="21"/>
        <v>0</v>
      </c>
      <c r="Z293" s="183">
        <f t="shared" si="22"/>
        <v>0</v>
      </c>
      <c r="AA293" s="183">
        <f t="shared" si="23"/>
        <v>0</v>
      </c>
      <c r="AB293" s="183" t="str">
        <f t="shared" si="24"/>
        <v/>
      </c>
      <c r="AC293" s="183" t="str">
        <f t="shared" si="25"/>
        <v/>
      </c>
      <c r="AD293" s="183" t="str">
        <f t="shared" si="26"/>
        <v/>
      </c>
      <c r="AE293" s="183" t="str">
        <f t="shared" si="27"/>
        <v/>
      </c>
    </row>
    <row r="294" spans="1:31" ht="33.950000000000003" customHeight="1" x14ac:dyDescent="0.25">
      <c r="A294" s="184" t="s">
        <v>5579</v>
      </c>
      <c r="B294" s="185">
        <v>8</v>
      </c>
      <c r="C294" s="184" t="s">
        <v>5543</v>
      </c>
      <c r="D294" s="184" t="s">
        <v>4381</v>
      </c>
      <c r="E294" s="184" t="s">
        <v>18</v>
      </c>
      <c r="F294" s="185">
        <v>2</v>
      </c>
      <c r="G294" s="185">
        <v>1</v>
      </c>
      <c r="H294" s="185">
        <v>0</v>
      </c>
      <c r="I294" s="184" t="s">
        <v>5245</v>
      </c>
      <c r="J294" s="184"/>
      <c r="K294" s="183" t="s">
        <v>5250</v>
      </c>
      <c r="L294" s="183"/>
      <c r="M294" s="183" t="s">
        <v>5245</v>
      </c>
      <c r="N294" s="183" t="s">
        <v>5245</v>
      </c>
      <c r="O294" s="183"/>
      <c r="P294" s="183" t="s">
        <v>4210</v>
      </c>
      <c r="Q294" s="183" t="s">
        <v>4509</v>
      </c>
      <c r="R294" s="183">
        <f t="shared" si="14"/>
        <v>0</v>
      </c>
      <c r="S294" s="183">
        <f t="shared" si="15"/>
        <v>0</v>
      </c>
      <c r="T294" s="183">
        <f t="shared" si="16"/>
        <v>0</v>
      </c>
      <c r="U294" s="183">
        <f t="shared" si="17"/>
        <v>0</v>
      </c>
      <c r="V294" s="183">
        <f t="shared" si="18"/>
        <v>0</v>
      </c>
      <c r="W294" s="183">
        <f t="shared" si="19"/>
        <v>0</v>
      </c>
      <c r="X294" s="183">
        <f t="shared" si="20"/>
        <v>0</v>
      </c>
      <c r="Y294" s="183">
        <f t="shared" si="21"/>
        <v>0</v>
      </c>
      <c r="Z294" s="183">
        <f t="shared" si="22"/>
        <v>0</v>
      </c>
      <c r="AA294" s="183">
        <f t="shared" si="23"/>
        <v>0</v>
      </c>
      <c r="AB294" s="183" t="str">
        <f t="shared" si="24"/>
        <v/>
      </c>
      <c r="AC294" s="183" t="str">
        <f t="shared" si="25"/>
        <v/>
      </c>
      <c r="AD294" s="183" t="str">
        <f t="shared" si="26"/>
        <v/>
      </c>
      <c r="AE294" s="183" t="str">
        <f t="shared" si="27"/>
        <v/>
      </c>
    </row>
    <row r="295" spans="1:31" ht="33.950000000000003" customHeight="1" x14ac:dyDescent="0.25">
      <c r="A295" s="184" t="s">
        <v>5579</v>
      </c>
      <c r="B295" s="185">
        <v>8</v>
      </c>
      <c r="C295" s="184" t="s">
        <v>5543</v>
      </c>
      <c r="D295" s="184" t="s">
        <v>4381</v>
      </c>
      <c r="E295" s="184" t="s">
        <v>18</v>
      </c>
      <c r="F295" s="185">
        <v>3</v>
      </c>
      <c r="G295" s="185">
        <v>1</v>
      </c>
      <c r="H295" s="185">
        <v>0</v>
      </c>
      <c r="I295" s="184" t="s">
        <v>3612</v>
      </c>
      <c r="J295" s="184"/>
      <c r="K295" s="183" t="s">
        <v>4864</v>
      </c>
      <c r="L295" s="183"/>
      <c r="M295" s="183" t="s">
        <v>3612</v>
      </c>
      <c r="N295" s="183"/>
      <c r="O295" s="183"/>
      <c r="P295" s="183" t="s">
        <v>4210</v>
      </c>
      <c r="Q295" s="183" t="s">
        <v>4509</v>
      </c>
      <c r="R295" s="183">
        <f t="shared" si="14"/>
        <v>0</v>
      </c>
      <c r="S295" s="183">
        <f t="shared" si="15"/>
        <v>0</v>
      </c>
      <c r="T295" s="183">
        <f t="shared" si="16"/>
        <v>0</v>
      </c>
      <c r="U295" s="183">
        <f t="shared" si="17"/>
        <v>0</v>
      </c>
      <c r="V295" s="183">
        <f t="shared" si="18"/>
        <v>0</v>
      </c>
      <c r="W295" s="183">
        <f t="shared" si="19"/>
        <v>0</v>
      </c>
      <c r="X295" s="183">
        <f t="shared" si="20"/>
        <v>0</v>
      </c>
      <c r="Y295" s="183">
        <f t="shared" si="21"/>
        <v>0</v>
      </c>
      <c r="Z295" s="183">
        <f t="shared" si="22"/>
        <v>0</v>
      </c>
      <c r="AA295" s="183">
        <f t="shared" si="23"/>
        <v>0</v>
      </c>
      <c r="AB295" s="183" t="str">
        <f t="shared" si="24"/>
        <v/>
      </c>
      <c r="AC295" s="183" t="str">
        <f t="shared" si="25"/>
        <v/>
      </c>
      <c r="AD295" s="183" t="str">
        <f t="shared" si="26"/>
        <v/>
      </c>
      <c r="AE295" s="183" t="str">
        <f t="shared" si="27"/>
        <v/>
      </c>
    </row>
    <row r="296" spans="1:31" ht="33.950000000000003" customHeight="1" x14ac:dyDescent="0.25">
      <c r="A296" s="184" t="s">
        <v>5579</v>
      </c>
      <c r="B296" s="185">
        <v>8</v>
      </c>
      <c r="C296" s="184" t="s">
        <v>5543</v>
      </c>
      <c r="D296" s="184" t="s">
        <v>4381</v>
      </c>
      <c r="E296" s="184" t="s">
        <v>18</v>
      </c>
      <c r="F296" s="185">
        <v>4</v>
      </c>
      <c r="G296" s="185">
        <v>1</v>
      </c>
      <c r="H296" s="185">
        <v>0</v>
      </c>
      <c r="I296" s="184" t="s">
        <v>5237</v>
      </c>
      <c r="J296" s="184"/>
      <c r="K296" s="183" t="s">
        <v>5241</v>
      </c>
      <c r="L296" s="183"/>
      <c r="M296" s="183" t="s">
        <v>5237</v>
      </c>
      <c r="N296" s="183" t="s">
        <v>5237</v>
      </c>
      <c r="O296" s="183"/>
      <c r="P296" s="183" t="s">
        <v>4210</v>
      </c>
      <c r="Q296" s="183" t="s">
        <v>4509</v>
      </c>
      <c r="R296" s="183">
        <f t="shared" si="14"/>
        <v>0</v>
      </c>
      <c r="S296" s="183">
        <f t="shared" si="15"/>
        <v>0</v>
      </c>
      <c r="T296" s="183">
        <f t="shared" si="16"/>
        <v>0</v>
      </c>
      <c r="U296" s="183">
        <f t="shared" si="17"/>
        <v>0</v>
      </c>
      <c r="V296" s="183">
        <f t="shared" si="18"/>
        <v>0</v>
      </c>
      <c r="W296" s="183">
        <f t="shared" si="19"/>
        <v>0</v>
      </c>
      <c r="X296" s="183">
        <f t="shared" si="20"/>
        <v>0</v>
      </c>
      <c r="Y296" s="183">
        <f t="shared" si="21"/>
        <v>0</v>
      </c>
      <c r="Z296" s="183">
        <f t="shared" si="22"/>
        <v>0</v>
      </c>
      <c r="AA296" s="183">
        <f t="shared" si="23"/>
        <v>0</v>
      </c>
      <c r="AB296" s="183" t="str">
        <f t="shared" si="24"/>
        <v/>
      </c>
      <c r="AC296" s="183" t="str">
        <f t="shared" si="25"/>
        <v/>
      </c>
      <c r="AD296" s="183" t="str">
        <f t="shared" si="26"/>
        <v/>
      </c>
      <c r="AE296" s="183" t="str">
        <f t="shared" si="27"/>
        <v/>
      </c>
    </row>
    <row r="297" spans="1:31" ht="33.950000000000003" customHeight="1" x14ac:dyDescent="0.25">
      <c r="A297" s="184" t="s">
        <v>5579</v>
      </c>
      <c r="B297" s="185">
        <v>8</v>
      </c>
      <c r="C297" s="184" t="s">
        <v>5543</v>
      </c>
      <c r="D297" s="184" t="s">
        <v>4381</v>
      </c>
      <c r="E297" s="184" t="s">
        <v>18</v>
      </c>
      <c r="F297" s="185">
        <v>5</v>
      </c>
      <c r="G297" s="185">
        <v>1</v>
      </c>
      <c r="H297" s="185">
        <v>0</v>
      </c>
      <c r="I297" s="184" t="s">
        <v>3163</v>
      </c>
      <c r="J297" s="184"/>
      <c r="K297" s="183" t="s">
        <v>5202</v>
      </c>
      <c r="L297" s="183"/>
      <c r="M297" s="183" t="s">
        <v>3163</v>
      </c>
      <c r="N297" s="183" t="s">
        <v>3163</v>
      </c>
      <c r="O297" s="183"/>
      <c r="P297" s="183" t="s">
        <v>4210</v>
      </c>
      <c r="Q297" s="183" t="s">
        <v>4509</v>
      </c>
      <c r="R297" s="183">
        <f t="shared" si="14"/>
        <v>0</v>
      </c>
      <c r="S297" s="183">
        <f t="shared" si="15"/>
        <v>0</v>
      </c>
      <c r="T297" s="183">
        <f t="shared" si="16"/>
        <v>0</v>
      </c>
      <c r="U297" s="183">
        <f t="shared" si="17"/>
        <v>0</v>
      </c>
      <c r="V297" s="183">
        <f t="shared" si="18"/>
        <v>0</v>
      </c>
      <c r="W297" s="183">
        <f t="shared" si="19"/>
        <v>0</v>
      </c>
      <c r="X297" s="183">
        <f t="shared" si="20"/>
        <v>0</v>
      </c>
      <c r="Y297" s="183">
        <f t="shared" si="21"/>
        <v>0</v>
      </c>
      <c r="Z297" s="183">
        <f t="shared" si="22"/>
        <v>0</v>
      </c>
      <c r="AA297" s="183">
        <f t="shared" si="23"/>
        <v>0</v>
      </c>
      <c r="AB297" s="183" t="str">
        <f t="shared" si="24"/>
        <v/>
      </c>
      <c r="AC297" s="183" t="str">
        <f t="shared" si="25"/>
        <v/>
      </c>
      <c r="AD297" s="183" t="str">
        <f t="shared" si="26"/>
        <v/>
      </c>
      <c r="AE297" s="183" t="str">
        <f t="shared" si="27"/>
        <v/>
      </c>
    </row>
    <row r="298" spans="1:31" ht="33.950000000000003" customHeight="1" x14ac:dyDescent="0.25">
      <c r="A298" s="184" t="s">
        <v>5579</v>
      </c>
      <c r="B298" s="185">
        <v>8</v>
      </c>
      <c r="C298" s="184" t="s">
        <v>5543</v>
      </c>
      <c r="D298" s="184" t="s">
        <v>4381</v>
      </c>
      <c r="E298" s="184" t="s">
        <v>18</v>
      </c>
      <c r="F298" s="185">
        <v>6</v>
      </c>
      <c r="G298" s="185">
        <v>1</v>
      </c>
      <c r="H298" s="185">
        <v>0</v>
      </c>
      <c r="I298" s="184" t="s">
        <v>3169</v>
      </c>
      <c r="J298" s="184"/>
      <c r="K298" s="183" t="s">
        <v>4981</v>
      </c>
      <c r="L298" s="183"/>
      <c r="M298" s="183" t="s">
        <v>3169</v>
      </c>
      <c r="N298" s="183" t="s">
        <v>3169</v>
      </c>
      <c r="O298" s="183"/>
      <c r="P298" s="183" t="s">
        <v>4210</v>
      </c>
      <c r="Q298" s="183" t="s">
        <v>4509</v>
      </c>
      <c r="R298" s="183">
        <f t="shared" si="14"/>
        <v>0</v>
      </c>
      <c r="S298" s="183">
        <f t="shared" si="15"/>
        <v>0</v>
      </c>
      <c r="T298" s="183">
        <f t="shared" si="16"/>
        <v>0</v>
      </c>
      <c r="U298" s="183">
        <f t="shared" si="17"/>
        <v>0</v>
      </c>
      <c r="V298" s="183">
        <f t="shared" si="18"/>
        <v>0</v>
      </c>
      <c r="W298" s="183">
        <f t="shared" si="19"/>
        <v>0</v>
      </c>
      <c r="X298" s="183">
        <f t="shared" si="20"/>
        <v>0</v>
      </c>
      <c r="Y298" s="183">
        <f t="shared" si="21"/>
        <v>0</v>
      </c>
      <c r="Z298" s="183">
        <f t="shared" si="22"/>
        <v>0</v>
      </c>
      <c r="AA298" s="183">
        <f t="shared" si="23"/>
        <v>0</v>
      </c>
      <c r="AB298" s="183" t="str">
        <f t="shared" si="24"/>
        <v/>
      </c>
      <c r="AC298" s="183" t="str">
        <f t="shared" si="25"/>
        <v/>
      </c>
      <c r="AD298" s="183" t="str">
        <f t="shared" si="26"/>
        <v/>
      </c>
      <c r="AE298" s="183" t="str">
        <f t="shared" si="27"/>
        <v/>
      </c>
    </row>
    <row r="299" spans="1:31" ht="33.950000000000003" customHeight="1" x14ac:dyDescent="0.25">
      <c r="A299" s="184" t="s">
        <v>5579</v>
      </c>
      <c r="B299" s="185">
        <v>8</v>
      </c>
      <c r="C299" s="184" t="s">
        <v>5543</v>
      </c>
      <c r="D299" s="184" t="s">
        <v>4381</v>
      </c>
      <c r="E299" s="184" t="s">
        <v>18</v>
      </c>
      <c r="F299" s="185">
        <v>7</v>
      </c>
      <c r="G299" s="185">
        <v>1</v>
      </c>
      <c r="H299" s="185">
        <v>0</v>
      </c>
      <c r="I299" s="184" t="s">
        <v>3102</v>
      </c>
      <c r="J299" s="184"/>
      <c r="K299" s="183" t="s">
        <v>4511</v>
      </c>
      <c r="L299" s="183"/>
      <c r="M299" s="183" t="s">
        <v>3102</v>
      </c>
      <c r="N299" s="183" t="s">
        <v>3102</v>
      </c>
      <c r="O299" s="183"/>
      <c r="P299" s="183" t="s">
        <v>4210</v>
      </c>
      <c r="Q299" s="183" t="s">
        <v>4509</v>
      </c>
      <c r="R299" s="183">
        <f t="shared" si="14"/>
        <v>0</v>
      </c>
      <c r="S299" s="183">
        <f t="shared" si="15"/>
        <v>0</v>
      </c>
      <c r="T299" s="183">
        <f t="shared" si="16"/>
        <v>0</v>
      </c>
      <c r="U299" s="183">
        <f t="shared" si="17"/>
        <v>0</v>
      </c>
      <c r="V299" s="183">
        <f t="shared" si="18"/>
        <v>0</v>
      </c>
      <c r="W299" s="183">
        <f t="shared" si="19"/>
        <v>0</v>
      </c>
      <c r="X299" s="183">
        <f t="shared" si="20"/>
        <v>0</v>
      </c>
      <c r="Y299" s="183">
        <f t="shared" si="21"/>
        <v>0</v>
      </c>
      <c r="Z299" s="183">
        <f t="shared" si="22"/>
        <v>0</v>
      </c>
      <c r="AA299" s="183">
        <f t="shared" si="23"/>
        <v>0</v>
      </c>
      <c r="AB299" s="183" t="str">
        <f t="shared" si="24"/>
        <v/>
      </c>
      <c r="AC299" s="183" t="str">
        <f t="shared" si="25"/>
        <v/>
      </c>
      <c r="AD299" s="183" t="str">
        <f t="shared" si="26"/>
        <v/>
      </c>
      <c r="AE299" s="183" t="str">
        <f t="shared" si="27"/>
        <v/>
      </c>
    </row>
    <row r="300" spans="1:31" ht="33.950000000000003" customHeight="1" x14ac:dyDescent="0.25">
      <c r="A300" s="184" t="s">
        <v>5579</v>
      </c>
      <c r="B300" s="185">
        <v>8</v>
      </c>
      <c r="C300" s="184" t="s">
        <v>5543</v>
      </c>
      <c r="D300" s="184" t="s">
        <v>4381</v>
      </c>
      <c r="E300" s="184" t="s">
        <v>18</v>
      </c>
      <c r="F300" s="185">
        <v>8</v>
      </c>
      <c r="G300" s="185">
        <v>1</v>
      </c>
      <c r="H300" s="185">
        <v>0</v>
      </c>
      <c r="I300" s="184" t="s">
        <v>3123</v>
      </c>
      <c r="J300" s="184"/>
      <c r="K300" s="183" t="s">
        <v>4510</v>
      </c>
      <c r="L300" s="183"/>
      <c r="M300" s="183" t="s">
        <v>3123</v>
      </c>
      <c r="N300" s="183" t="s">
        <v>3123</v>
      </c>
      <c r="O300" s="183"/>
      <c r="P300" s="183" t="s">
        <v>4210</v>
      </c>
      <c r="Q300" s="183" t="s">
        <v>4509</v>
      </c>
      <c r="R300" s="183">
        <f t="shared" si="14"/>
        <v>0</v>
      </c>
      <c r="S300" s="183">
        <f t="shared" si="15"/>
        <v>0</v>
      </c>
      <c r="T300" s="183">
        <f t="shared" si="16"/>
        <v>0</v>
      </c>
      <c r="U300" s="183">
        <f t="shared" si="17"/>
        <v>0</v>
      </c>
      <c r="V300" s="183">
        <f t="shared" si="18"/>
        <v>0</v>
      </c>
      <c r="W300" s="183">
        <f t="shared" si="19"/>
        <v>0</v>
      </c>
      <c r="X300" s="183">
        <f t="shared" si="20"/>
        <v>0</v>
      </c>
      <c r="Y300" s="183">
        <f t="shared" si="21"/>
        <v>0</v>
      </c>
      <c r="Z300" s="183">
        <f t="shared" si="22"/>
        <v>0</v>
      </c>
      <c r="AA300" s="183">
        <f t="shared" si="23"/>
        <v>0</v>
      </c>
      <c r="AB300" s="183" t="str">
        <f t="shared" si="24"/>
        <v/>
      </c>
      <c r="AC300" s="183" t="str">
        <f t="shared" si="25"/>
        <v/>
      </c>
      <c r="AD300" s="183" t="str">
        <f t="shared" si="26"/>
        <v/>
      </c>
      <c r="AE300" s="183" t="str">
        <f t="shared" si="27"/>
        <v/>
      </c>
    </row>
    <row r="301" spans="1:31" ht="33.950000000000003" customHeight="1" x14ac:dyDescent="0.25">
      <c r="A301" s="184" t="s">
        <v>5579</v>
      </c>
      <c r="B301" s="185">
        <v>8</v>
      </c>
      <c r="C301" s="184" t="s">
        <v>5543</v>
      </c>
      <c r="D301" s="184" t="s">
        <v>4378</v>
      </c>
      <c r="E301" s="184" t="s">
        <v>18</v>
      </c>
      <c r="F301" s="185">
        <v>1</v>
      </c>
      <c r="G301" s="185">
        <v>0</v>
      </c>
      <c r="H301" s="185">
        <v>1</v>
      </c>
      <c r="I301" s="184"/>
      <c r="J301" s="184" t="s">
        <v>5298</v>
      </c>
      <c r="K301" s="183"/>
      <c r="L301" s="183" t="s">
        <v>5299</v>
      </c>
      <c r="M301" s="183" t="s">
        <v>5298</v>
      </c>
      <c r="N301" s="183" t="s">
        <v>3335</v>
      </c>
      <c r="O301" s="183"/>
      <c r="P301" s="183" t="s">
        <v>4210</v>
      </c>
      <c r="Q301" s="183" t="s">
        <v>4495</v>
      </c>
      <c r="R301" s="183">
        <f t="shared" si="14"/>
        <v>0</v>
      </c>
      <c r="S301" s="183">
        <f t="shared" si="15"/>
        <v>0</v>
      </c>
      <c r="T301" s="183">
        <f t="shared" si="16"/>
        <v>0</v>
      </c>
      <c r="U301" s="183">
        <f t="shared" si="17"/>
        <v>0</v>
      </c>
      <c r="V301" s="183">
        <f t="shared" si="18"/>
        <v>0</v>
      </c>
      <c r="W301" s="183">
        <f t="shared" si="19"/>
        <v>0</v>
      </c>
      <c r="X301" s="183">
        <f t="shared" si="20"/>
        <v>0</v>
      </c>
      <c r="Y301" s="183">
        <f t="shared" si="21"/>
        <v>0</v>
      </c>
      <c r="Z301" s="183">
        <f t="shared" si="22"/>
        <v>0</v>
      </c>
      <c r="AA301" s="183">
        <f t="shared" si="23"/>
        <v>0</v>
      </c>
      <c r="AB301" s="183" t="str">
        <f t="shared" si="24"/>
        <v/>
      </c>
      <c r="AC301" s="183" t="str">
        <f t="shared" si="25"/>
        <v/>
      </c>
      <c r="AD301" s="183" t="str">
        <f t="shared" si="26"/>
        <v/>
      </c>
      <c r="AE301" s="183" t="str">
        <f t="shared" si="27"/>
        <v/>
      </c>
    </row>
    <row r="302" spans="1:31" ht="33.950000000000003" customHeight="1" x14ac:dyDescent="0.25">
      <c r="A302" s="184" t="s">
        <v>5579</v>
      </c>
      <c r="B302" s="185">
        <v>8</v>
      </c>
      <c r="C302" s="184" t="s">
        <v>5543</v>
      </c>
      <c r="D302" s="184" t="s">
        <v>4378</v>
      </c>
      <c r="E302" s="184" t="s">
        <v>18</v>
      </c>
      <c r="F302" s="185">
        <v>2</v>
      </c>
      <c r="G302" s="185">
        <v>0</v>
      </c>
      <c r="H302" s="185">
        <v>1</v>
      </c>
      <c r="I302" s="184"/>
      <c r="J302" s="184" t="s">
        <v>5245</v>
      </c>
      <c r="K302" s="183"/>
      <c r="L302" s="183" t="s">
        <v>5246</v>
      </c>
      <c r="M302" s="183" t="s">
        <v>5245</v>
      </c>
      <c r="N302" s="183" t="s">
        <v>5245</v>
      </c>
      <c r="O302" s="183"/>
      <c r="P302" s="183" t="s">
        <v>4210</v>
      </c>
      <c r="Q302" s="183" t="s">
        <v>4495</v>
      </c>
      <c r="R302" s="183">
        <f t="shared" si="14"/>
        <v>0</v>
      </c>
      <c r="S302" s="183">
        <f t="shared" si="15"/>
        <v>0</v>
      </c>
      <c r="T302" s="183">
        <f t="shared" si="16"/>
        <v>0</v>
      </c>
      <c r="U302" s="183">
        <f t="shared" si="17"/>
        <v>0</v>
      </c>
      <c r="V302" s="183">
        <f t="shared" si="18"/>
        <v>0</v>
      </c>
      <c r="W302" s="183">
        <f t="shared" si="19"/>
        <v>0</v>
      </c>
      <c r="X302" s="183">
        <f t="shared" si="20"/>
        <v>0</v>
      </c>
      <c r="Y302" s="183">
        <f t="shared" si="21"/>
        <v>0</v>
      </c>
      <c r="Z302" s="183">
        <f t="shared" si="22"/>
        <v>0</v>
      </c>
      <c r="AA302" s="183">
        <f t="shared" si="23"/>
        <v>0</v>
      </c>
      <c r="AB302" s="183" t="str">
        <f t="shared" si="24"/>
        <v/>
      </c>
      <c r="AC302" s="183" t="str">
        <f t="shared" si="25"/>
        <v/>
      </c>
      <c r="AD302" s="183" t="str">
        <f t="shared" si="26"/>
        <v/>
      </c>
      <c r="AE302" s="183" t="str">
        <f t="shared" si="27"/>
        <v/>
      </c>
    </row>
    <row r="303" spans="1:31" ht="33.950000000000003" customHeight="1" x14ac:dyDescent="0.25">
      <c r="A303" s="184" t="s">
        <v>5579</v>
      </c>
      <c r="B303" s="185">
        <v>8</v>
      </c>
      <c r="C303" s="184" t="s">
        <v>5543</v>
      </c>
      <c r="D303" s="184" t="s">
        <v>4378</v>
      </c>
      <c r="E303" s="184" t="s">
        <v>18</v>
      </c>
      <c r="F303" s="185">
        <v>3</v>
      </c>
      <c r="G303" s="185">
        <v>0</v>
      </c>
      <c r="H303" s="185">
        <v>1</v>
      </c>
      <c r="I303" s="184"/>
      <c r="J303" s="184" t="s">
        <v>3612</v>
      </c>
      <c r="K303" s="183"/>
      <c r="L303" s="183" t="s">
        <v>4854</v>
      </c>
      <c r="M303" s="183" t="s">
        <v>3612</v>
      </c>
      <c r="N303" s="183"/>
      <c r="O303" s="183"/>
      <c r="P303" s="183" t="s">
        <v>4210</v>
      </c>
      <c r="Q303" s="183" t="s">
        <v>4495</v>
      </c>
      <c r="R303" s="183">
        <f t="shared" si="14"/>
        <v>0</v>
      </c>
      <c r="S303" s="183">
        <f t="shared" si="15"/>
        <v>0</v>
      </c>
      <c r="T303" s="183">
        <f t="shared" si="16"/>
        <v>0</v>
      </c>
      <c r="U303" s="183">
        <f t="shared" si="17"/>
        <v>0</v>
      </c>
      <c r="V303" s="183">
        <f t="shared" si="18"/>
        <v>0</v>
      </c>
      <c r="W303" s="183">
        <f t="shared" si="19"/>
        <v>0</v>
      </c>
      <c r="X303" s="183">
        <f t="shared" si="20"/>
        <v>0</v>
      </c>
      <c r="Y303" s="183">
        <f t="shared" si="21"/>
        <v>0</v>
      </c>
      <c r="Z303" s="183">
        <f t="shared" si="22"/>
        <v>0</v>
      </c>
      <c r="AA303" s="183">
        <f t="shared" si="23"/>
        <v>0</v>
      </c>
      <c r="AB303" s="183" t="str">
        <f t="shared" si="24"/>
        <v/>
      </c>
      <c r="AC303" s="183" t="str">
        <f t="shared" si="25"/>
        <v/>
      </c>
      <c r="AD303" s="183" t="str">
        <f t="shared" si="26"/>
        <v/>
      </c>
      <c r="AE303" s="183" t="str">
        <f t="shared" si="27"/>
        <v/>
      </c>
    </row>
    <row r="304" spans="1:31" ht="33.950000000000003" customHeight="1" x14ac:dyDescent="0.25">
      <c r="A304" s="184" t="s">
        <v>5579</v>
      </c>
      <c r="B304" s="185">
        <v>8</v>
      </c>
      <c r="C304" s="184" t="s">
        <v>5543</v>
      </c>
      <c r="D304" s="184" t="s">
        <v>4378</v>
      </c>
      <c r="E304" s="184" t="s">
        <v>18</v>
      </c>
      <c r="F304" s="185">
        <v>4</v>
      </c>
      <c r="G304" s="185">
        <v>0</v>
      </c>
      <c r="H304" s="185">
        <v>1</v>
      </c>
      <c r="I304" s="184"/>
      <c r="J304" s="184" t="s">
        <v>5237</v>
      </c>
      <c r="K304" s="183"/>
      <c r="L304" s="183" t="s">
        <v>5238</v>
      </c>
      <c r="M304" s="183" t="s">
        <v>5237</v>
      </c>
      <c r="N304" s="183" t="s">
        <v>5237</v>
      </c>
      <c r="O304" s="183"/>
      <c r="P304" s="183" t="s">
        <v>4210</v>
      </c>
      <c r="Q304" s="183" t="s">
        <v>4495</v>
      </c>
      <c r="R304" s="183">
        <f t="shared" si="14"/>
        <v>0</v>
      </c>
      <c r="S304" s="183">
        <f t="shared" si="15"/>
        <v>0</v>
      </c>
      <c r="T304" s="183">
        <f t="shared" si="16"/>
        <v>0</v>
      </c>
      <c r="U304" s="183">
        <f t="shared" si="17"/>
        <v>0</v>
      </c>
      <c r="V304" s="183">
        <f t="shared" si="18"/>
        <v>0</v>
      </c>
      <c r="W304" s="183">
        <f t="shared" si="19"/>
        <v>0</v>
      </c>
      <c r="X304" s="183">
        <f t="shared" si="20"/>
        <v>0</v>
      </c>
      <c r="Y304" s="183">
        <f t="shared" si="21"/>
        <v>0</v>
      </c>
      <c r="Z304" s="183">
        <f t="shared" si="22"/>
        <v>0</v>
      </c>
      <c r="AA304" s="183">
        <f t="shared" si="23"/>
        <v>0</v>
      </c>
      <c r="AB304" s="183" t="str">
        <f t="shared" si="24"/>
        <v/>
      </c>
      <c r="AC304" s="183" t="str">
        <f t="shared" si="25"/>
        <v/>
      </c>
      <c r="AD304" s="183" t="str">
        <f t="shared" si="26"/>
        <v/>
      </c>
      <c r="AE304" s="183" t="str">
        <f t="shared" si="27"/>
        <v/>
      </c>
    </row>
    <row r="305" spans="1:31" ht="33.950000000000003" customHeight="1" x14ac:dyDescent="0.25">
      <c r="A305" s="184" t="s">
        <v>5579</v>
      </c>
      <c r="B305" s="185">
        <v>8</v>
      </c>
      <c r="C305" s="184" t="s">
        <v>5543</v>
      </c>
      <c r="D305" s="184" t="s">
        <v>4378</v>
      </c>
      <c r="E305" s="184" t="s">
        <v>18</v>
      </c>
      <c r="F305" s="185">
        <v>5</v>
      </c>
      <c r="G305" s="185">
        <v>0</v>
      </c>
      <c r="H305" s="185">
        <v>1</v>
      </c>
      <c r="I305" s="184"/>
      <c r="J305" s="184" t="s">
        <v>3163</v>
      </c>
      <c r="K305" s="183"/>
      <c r="L305" s="183" t="s">
        <v>5197</v>
      </c>
      <c r="M305" s="183" t="s">
        <v>3163</v>
      </c>
      <c r="N305" s="183" t="s">
        <v>3163</v>
      </c>
      <c r="O305" s="183"/>
      <c r="P305" s="183" t="s">
        <v>4210</v>
      </c>
      <c r="Q305" s="183" t="s">
        <v>4495</v>
      </c>
      <c r="R305" s="183">
        <f t="shared" si="14"/>
        <v>0</v>
      </c>
      <c r="S305" s="183">
        <f t="shared" si="15"/>
        <v>0</v>
      </c>
      <c r="T305" s="183">
        <f t="shared" si="16"/>
        <v>0</v>
      </c>
      <c r="U305" s="183">
        <f t="shared" si="17"/>
        <v>0</v>
      </c>
      <c r="V305" s="183">
        <f t="shared" si="18"/>
        <v>0</v>
      </c>
      <c r="W305" s="183">
        <f t="shared" si="19"/>
        <v>0</v>
      </c>
      <c r="X305" s="183">
        <f t="shared" si="20"/>
        <v>0</v>
      </c>
      <c r="Y305" s="183">
        <f t="shared" si="21"/>
        <v>0</v>
      </c>
      <c r="Z305" s="183">
        <f t="shared" si="22"/>
        <v>0</v>
      </c>
      <c r="AA305" s="183">
        <f t="shared" si="23"/>
        <v>0</v>
      </c>
      <c r="AB305" s="183" t="str">
        <f t="shared" si="24"/>
        <v/>
      </c>
      <c r="AC305" s="183" t="str">
        <f t="shared" si="25"/>
        <v/>
      </c>
      <c r="AD305" s="183" t="str">
        <f t="shared" si="26"/>
        <v/>
      </c>
      <c r="AE305" s="183" t="str">
        <f t="shared" si="27"/>
        <v/>
      </c>
    </row>
    <row r="306" spans="1:31" ht="33.950000000000003" customHeight="1" x14ac:dyDescent="0.25">
      <c r="A306" s="184" t="s">
        <v>5579</v>
      </c>
      <c r="B306" s="185">
        <v>8</v>
      </c>
      <c r="C306" s="184" t="s">
        <v>5543</v>
      </c>
      <c r="D306" s="184" t="s">
        <v>4378</v>
      </c>
      <c r="E306" s="184" t="s">
        <v>18</v>
      </c>
      <c r="F306" s="185">
        <v>6</v>
      </c>
      <c r="G306" s="185">
        <v>0</v>
      </c>
      <c r="H306" s="185">
        <v>1</v>
      </c>
      <c r="I306" s="184"/>
      <c r="J306" s="184" t="s">
        <v>3587</v>
      </c>
      <c r="K306" s="183"/>
      <c r="L306" s="183" t="s">
        <v>4500</v>
      </c>
      <c r="M306" s="183" t="s">
        <v>3587</v>
      </c>
      <c r="N306" s="183" t="s">
        <v>3587</v>
      </c>
      <c r="O306" s="183"/>
      <c r="P306" s="183" t="s">
        <v>4210</v>
      </c>
      <c r="Q306" s="183" t="s">
        <v>4495</v>
      </c>
      <c r="R306" s="183">
        <f t="shared" si="14"/>
        <v>0</v>
      </c>
      <c r="S306" s="183">
        <f t="shared" si="15"/>
        <v>0</v>
      </c>
      <c r="T306" s="183">
        <f t="shared" si="16"/>
        <v>0</v>
      </c>
      <c r="U306" s="183">
        <f t="shared" si="17"/>
        <v>0</v>
      </c>
      <c r="V306" s="183">
        <f t="shared" si="18"/>
        <v>0</v>
      </c>
      <c r="W306" s="183">
        <f t="shared" si="19"/>
        <v>0</v>
      </c>
      <c r="X306" s="183">
        <f t="shared" si="20"/>
        <v>0</v>
      </c>
      <c r="Y306" s="183">
        <f t="shared" si="21"/>
        <v>0</v>
      </c>
      <c r="Z306" s="183">
        <f t="shared" si="22"/>
        <v>0</v>
      </c>
      <c r="AA306" s="183">
        <f t="shared" si="23"/>
        <v>0</v>
      </c>
      <c r="AB306" s="183" t="str">
        <f t="shared" si="24"/>
        <v/>
      </c>
      <c r="AC306" s="183" t="str">
        <f t="shared" si="25"/>
        <v/>
      </c>
      <c r="AD306" s="183" t="str">
        <f t="shared" si="26"/>
        <v/>
      </c>
      <c r="AE306" s="183" t="str">
        <f t="shared" si="27"/>
        <v/>
      </c>
    </row>
    <row r="307" spans="1:31" ht="33.950000000000003" customHeight="1" x14ac:dyDescent="0.25">
      <c r="A307" s="184" t="s">
        <v>5579</v>
      </c>
      <c r="B307" s="185">
        <v>8</v>
      </c>
      <c r="C307" s="184" t="s">
        <v>5543</v>
      </c>
      <c r="D307" s="184" t="s">
        <v>4378</v>
      </c>
      <c r="E307" s="184" t="s">
        <v>18</v>
      </c>
      <c r="F307" s="185">
        <v>7</v>
      </c>
      <c r="G307" s="185">
        <v>0</v>
      </c>
      <c r="H307" s="185">
        <v>1</v>
      </c>
      <c r="I307" s="184"/>
      <c r="J307" s="184" t="s">
        <v>4496</v>
      </c>
      <c r="K307" s="183"/>
      <c r="L307" s="183" t="s">
        <v>4497</v>
      </c>
      <c r="M307" s="183" t="s">
        <v>4496</v>
      </c>
      <c r="N307" s="183" t="s">
        <v>4496</v>
      </c>
      <c r="O307" s="183"/>
      <c r="P307" s="183" t="s">
        <v>4210</v>
      </c>
      <c r="Q307" s="183" t="s">
        <v>4495</v>
      </c>
      <c r="R307" s="183">
        <f t="shared" si="14"/>
        <v>0</v>
      </c>
      <c r="S307" s="183">
        <f t="shared" si="15"/>
        <v>0</v>
      </c>
      <c r="T307" s="183">
        <f t="shared" si="16"/>
        <v>0</v>
      </c>
      <c r="U307" s="183">
        <f t="shared" si="17"/>
        <v>0</v>
      </c>
      <c r="V307" s="183">
        <f t="shared" si="18"/>
        <v>0</v>
      </c>
      <c r="W307" s="183">
        <f t="shared" si="19"/>
        <v>0</v>
      </c>
      <c r="X307" s="183">
        <f t="shared" si="20"/>
        <v>0</v>
      </c>
      <c r="Y307" s="183">
        <f t="shared" si="21"/>
        <v>0</v>
      </c>
      <c r="Z307" s="183">
        <f t="shared" si="22"/>
        <v>0</v>
      </c>
      <c r="AA307" s="183">
        <f t="shared" si="23"/>
        <v>0</v>
      </c>
      <c r="AB307" s="183" t="str">
        <f t="shared" si="24"/>
        <v/>
      </c>
      <c r="AC307" s="183" t="str">
        <f t="shared" si="25"/>
        <v/>
      </c>
      <c r="AD307" s="183" t="str">
        <f t="shared" si="26"/>
        <v/>
      </c>
      <c r="AE307" s="183" t="str">
        <f t="shared" si="27"/>
        <v/>
      </c>
    </row>
    <row r="308" spans="1:31" ht="33.950000000000003" customHeight="1" x14ac:dyDescent="0.25">
      <c r="A308" s="184" t="s">
        <v>5563</v>
      </c>
      <c r="B308" s="185">
        <v>9</v>
      </c>
      <c r="C308" s="184" t="s">
        <v>5543</v>
      </c>
      <c r="D308" s="184" t="s">
        <v>4381</v>
      </c>
      <c r="E308" s="184" t="s">
        <v>18</v>
      </c>
      <c r="F308" s="185">
        <v>1</v>
      </c>
      <c r="G308" s="185">
        <v>1</v>
      </c>
      <c r="H308" s="185">
        <v>0</v>
      </c>
      <c r="I308" s="184" t="s">
        <v>5573</v>
      </c>
      <c r="J308" s="184"/>
      <c r="K308" s="183" t="s">
        <v>5578</v>
      </c>
      <c r="L308" s="183"/>
      <c r="M308" s="183" t="s">
        <v>5573</v>
      </c>
      <c r="N308" s="183" t="s">
        <v>5572</v>
      </c>
      <c r="O308" s="183"/>
      <c r="P308" s="183" t="s">
        <v>4210</v>
      </c>
      <c r="Q308" s="183" t="s">
        <v>4509</v>
      </c>
      <c r="R308" s="183">
        <f t="shared" si="14"/>
        <v>0</v>
      </c>
      <c r="S308" s="183">
        <f t="shared" si="15"/>
        <v>0</v>
      </c>
      <c r="T308" s="183">
        <f t="shared" si="16"/>
        <v>0</v>
      </c>
      <c r="U308" s="183">
        <f t="shared" si="17"/>
        <v>0</v>
      </c>
      <c r="V308" s="183">
        <f t="shared" si="18"/>
        <v>0</v>
      </c>
      <c r="W308" s="183">
        <f t="shared" si="19"/>
        <v>0</v>
      </c>
      <c r="X308" s="183">
        <f t="shared" si="20"/>
        <v>0</v>
      </c>
      <c r="Y308" s="183">
        <f t="shared" si="21"/>
        <v>0</v>
      </c>
      <c r="Z308" s="183">
        <f t="shared" si="22"/>
        <v>0</v>
      </c>
      <c r="AA308" s="183">
        <f t="shared" si="23"/>
        <v>0</v>
      </c>
      <c r="AB308" s="183" t="str">
        <f t="shared" si="24"/>
        <v/>
      </c>
      <c r="AC308" s="183" t="str">
        <f t="shared" si="25"/>
        <v/>
      </c>
      <c r="AD308" s="183" t="str">
        <f t="shared" si="26"/>
        <v/>
      </c>
      <c r="AE308" s="183" t="str">
        <f t="shared" si="27"/>
        <v/>
      </c>
    </row>
    <row r="309" spans="1:31" ht="33.950000000000003" customHeight="1" x14ac:dyDescent="0.25">
      <c r="A309" s="184" t="s">
        <v>5563</v>
      </c>
      <c r="B309" s="185">
        <v>9</v>
      </c>
      <c r="C309" s="184" t="s">
        <v>5543</v>
      </c>
      <c r="D309" s="184" t="s">
        <v>4381</v>
      </c>
      <c r="E309" s="184" t="s">
        <v>18</v>
      </c>
      <c r="F309" s="185">
        <v>2</v>
      </c>
      <c r="G309" s="185">
        <v>1</v>
      </c>
      <c r="H309" s="185">
        <v>0</v>
      </c>
      <c r="I309" s="184" t="s">
        <v>5570</v>
      </c>
      <c r="J309" s="184"/>
      <c r="K309" s="183" t="s">
        <v>5577</v>
      </c>
      <c r="L309" s="183"/>
      <c r="M309" s="183" t="s">
        <v>5570</v>
      </c>
      <c r="N309" s="183" t="s">
        <v>4754</v>
      </c>
      <c r="O309" s="183"/>
      <c r="P309" s="183" t="s">
        <v>4210</v>
      </c>
      <c r="Q309" s="183" t="s">
        <v>4509</v>
      </c>
      <c r="R309" s="183">
        <f t="shared" si="14"/>
        <v>0</v>
      </c>
      <c r="S309" s="183">
        <f t="shared" si="15"/>
        <v>0</v>
      </c>
      <c r="T309" s="183">
        <f t="shared" si="16"/>
        <v>0</v>
      </c>
      <c r="U309" s="183">
        <f t="shared" si="17"/>
        <v>0</v>
      </c>
      <c r="V309" s="183">
        <f t="shared" si="18"/>
        <v>0</v>
      </c>
      <c r="W309" s="183">
        <f t="shared" si="19"/>
        <v>0</v>
      </c>
      <c r="X309" s="183">
        <f t="shared" si="20"/>
        <v>0</v>
      </c>
      <c r="Y309" s="183">
        <f t="shared" si="21"/>
        <v>0</v>
      </c>
      <c r="Z309" s="183">
        <f t="shared" si="22"/>
        <v>0</v>
      </c>
      <c r="AA309" s="183">
        <f t="shared" si="23"/>
        <v>0</v>
      </c>
      <c r="AB309" s="183" t="str">
        <f t="shared" si="24"/>
        <v/>
      </c>
      <c r="AC309" s="183" t="str">
        <f t="shared" si="25"/>
        <v/>
      </c>
      <c r="AD309" s="183" t="str">
        <f t="shared" si="26"/>
        <v/>
      </c>
      <c r="AE309" s="183" t="str">
        <f t="shared" si="27"/>
        <v/>
      </c>
    </row>
    <row r="310" spans="1:31" ht="33.950000000000003" customHeight="1" x14ac:dyDescent="0.25">
      <c r="A310" s="184" t="s">
        <v>5563</v>
      </c>
      <c r="B310" s="185">
        <v>9</v>
      </c>
      <c r="C310" s="184" t="s">
        <v>5543</v>
      </c>
      <c r="D310" s="184" t="s">
        <v>4381</v>
      </c>
      <c r="E310" s="184" t="s">
        <v>18</v>
      </c>
      <c r="F310" s="185">
        <v>3</v>
      </c>
      <c r="G310" s="185">
        <v>1</v>
      </c>
      <c r="H310" s="185">
        <v>0</v>
      </c>
      <c r="I310" s="184" t="s">
        <v>5568</v>
      </c>
      <c r="J310" s="184"/>
      <c r="K310" s="183" t="s">
        <v>5576</v>
      </c>
      <c r="L310" s="183"/>
      <c r="M310" s="183" t="s">
        <v>5568</v>
      </c>
      <c r="N310" s="183" t="s">
        <v>5567</v>
      </c>
      <c r="O310" s="183"/>
      <c r="P310" s="183" t="s">
        <v>4210</v>
      </c>
      <c r="Q310" s="183" t="s">
        <v>4509</v>
      </c>
      <c r="R310" s="183">
        <f t="shared" si="14"/>
        <v>0</v>
      </c>
      <c r="S310" s="183">
        <f t="shared" si="15"/>
        <v>0</v>
      </c>
      <c r="T310" s="183">
        <f t="shared" si="16"/>
        <v>0</v>
      </c>
      <c r="U310" s="183">
        <f t="shared" si="17"/>
        <v>0</v>
      </c>
      <c r="V310" s="183">
        <f t="shared" si="18"/>
        <v>0</v>
      </c>
      <c r="W310" s="183">
        <f t="shared" si="19"/>
        <v>0</v>
      </c>
      <c r="X310" s="183">
        <f t="shared" si="20"/>
        <v>0</v>
      </c>
      <c r="Y310" s="183">
        <f t="shared" si="21"/>
        <v>0</v>
      </c>
      <c r="Z310" s="183">
        <f t="shared" si="22"/>
        <v>0</v>
      </c>
      <c r="AA310" s="183">
        <f t="shared" si="23"/>
        <v>0</v>
      </c>
      <c r="AB310" s="183" t="str">
        <f t="shared" si="24"/>
        <v/>
      </c>
      <c r="AC310" s="183" t="str">
        <f t="shared" si="25"/>
        <v/>
      </c>
      <c r="AD310" s="183" t="str">
        <f t="shared" si="26"/>
        <v/>
      </c>
      <c r="AE310" s="183" t="str">
        <f t="shared" si="27"/>
        <v/>
      </c>
    </row>
    <row r="311" spans="1:31" ht="33.950000000000003" customHeight="1" x14ac:dyDescent="0.25">
      <c r="A311" s="184" t="s">
        <v>5563</v>
      </c>
      <c r="B311" s="185">
        <v>9</v>
      </c>
      <c r="C311" s="184" t="s">
        <v>5543</v>
      </c>
      <c r="D311" s="184" t="s">
        <v>4381</v>
      </c>
      <c r="E311" s="184" t="s">
        <v>18</v>
      </c>
      <c r="F311" s="185">
        <v>4</v>
      </c>
      <c r="G311" s="185">
        <v>1</v>
      </c>
      <c r="H311" s="185">
        <v>0</v>
      </c>
      <c r="I311" s="184" t="s">
        <v>5101</v>
      </c>
      <c r="J311" s="184"/>
      <c r="K311" s="183" t="s">
        <v>5103</v>
      </c>
      <c r="L311" s="183"/>
      <c r="M311" s="183" t="s">
        <v>5101</v>
      </c>
      <c r="N311" s="183" t="s">
        <v>5101</v>
      </c>
      <c r="O311" s="183"/>
      <c r="P311" s="183" t="s">
        <v>4210</v>
      </c>
      <c r="Q311" s="183" t="s">
        <v>4509</v>
      </c>
      <c r="R311" s="183">
        <f t="shared" si="14"/>
        <v>0</v>
      </c>
      <c r="S311" s="183">
        <f t="shared" si="15"/>
        <v>0</v>
      </c>
      <c r="T311" s="183">
        <f t="shared" si="16"/>
        <v>0</v>
      </c>
      <c r="U311" s="183">
        <f t="shared" si="17"/>
        <v>0</v>
      </c>
      <c r="V311" s="183">
        <f t="shared" si="18"/>
        <v>0</v>
      </c>
      <c r="W311" s="183">
        <f t="shared" si="19"/>
        <v>0</v>
      </c>
      <c r="X311" s="183">
        <f t="shared" si="20"/>
        <v>0</v>
      </c>
      <c r="Y311" s="183">
        <f t="shared" si="21"/>
        <v>0</v>
      </c>
      <c r="Z311" s="183">
        <f t="shared" si="22"/>
        <v>0</v>
      </c>
      <c r="AA311" s="183">
        <f t="shared" si="23"/>
        <v>0</v>
      </c>
      <c r="AB311" s="183" t="str">
        <f t="shared" si="24"/>
        <v/>
      </c>
      <c r="AC311" s="183" t="str">
        <f t="shared" si="25"/>
        <v/>
      </c>
      <c r="AD311" s="183" t="str">
        <f t="shared" si="26"/>
        <v/>
      </c>
      <c r="AE311" s="183" t="str">
        <f t="shared" si="27"/>
        <v/>
      </c>
    </row>
    <row r="312" spans="1:31" ht="33.950000000000003" customHeight="1" x14ac:dyDescent="0.25">
      <c r="A312" s="184" t="s">
        <v>5563</v>
      </c>
      <c r="B312" s="185">
        <v>9</v>
      </c>
      <c r="C312" s="184" t="s">
        <v>5543</v>
      </c>
      <c r="D312" s="184" t="s">
        <v>4381</v>
      </c>
      <c r="E312" s="184" t="s">
        <v>18</v>
      </c>
      <c r="F312" s="185">
        <v>5</v>
      </c>
      <c r="G312" s="185">
        <v>1</v>
      </c>
      <c r="H312" s="185">
        <v>0</v>
      </c>
      <c r="I312" s="184" t="s">
        <v>5565</v>
      </c>
      <c r="J312" s="184"/>
      <c r="K312" s="183" t="s">
        <v>5575</v>
      </c>
      <c r="L312" s="183"/>
      <c r="M312" s="183" t="s">
        <v>5565</v>
      </c>
      <c r="N312" s="183" t="s">
        <v>5564</v>
      </c>
      <c r="O312" s="183"/>
      <c r="P312" s="183" t="s">
        <v>4210</v>
      </c>
      <c r="Q312" s="183" t="s">
        <v>4509</v>
      </c>
      <c r="R312" s="183">
        <f t="shared" si="14"/>
        <v>0</v>
      </c>
      <c r="S312" s="183">
        <f t="shared" si="15"/>
        <v>0</v>
      </c>
      <c r="T312" s="183">
        <f t="shared" si="16"/>
        <v>0</v>
      </c>
      <c r="U312" s="183">
        <f t="shared" si="17"/>
        <v>0</v>
      </c>
      <c r="V312" s="183">
        <f t="shared" si="18"/>
        <v>0</v>
      </c>
      <c r="W312" s="183">
        <f t="shared" si="19"/>
        <v>0</v>
      </c>
      <c r="X312" s="183">
        <f t="shared" si="20"/>
        <v>0</v>
      </c>
      <c r="Y312" s="183">
        <f t="shared" si="21"/>
        <v>0</v>
      </c>
      <c r="Z312" s="183">
        <f t="shared" si="22"/>
        <v>0</v>
      </c>
      <c r="AA312" s="183">
        <f t="shared" si="23"/>
        <v>0</v>
      </c>
      <c r="AB312" s="183" t="str">
        <f t="shared" si="24"/>
        <v/>
      </c>
      <c r="AC312" s="183" t="str">
        <f t="shared" si="25"/>
        <v/>
      </c>
      <c r="AD312" s="183" t="str">
        <f t="shared" si="26"/>
        <v/>
      </c>
      <c r="AE312" s="183" t="str">
        <f t="shared" si="27"/>
        <v/>
      </c>
    </row>
    <row r="313" spans="1:31" ht="33.950000000000003" customHeight="1" x14ac:dyDescent="0.25">
      <c r="A313" s="184" t="s">
        <v>5563</v>
      </c>
      <c r="B313" s="185">
        <v>9</v>
      </c>
      <c r="C313" s="184" t="s">
        <v>5543</v>
      </c>
      <c r="D313" s="184" t="s">
        <v>4381</v>
      </c>
      <c r="E313" s="184" t="s">
        <v>18</v>
      </c>
      <c r="F313" s="185">
        <v>6</v>
      </c>
      <c r="G313" s="185">
        <v>1</v>
      </c>
      <c r="H313" s="185">
        <v>0</v>
      </c>
      <c r="I313" s="184" t="s">
        <v>3099</v>
      </c>
      <c r="J313" s="184"/>
      <c r="K313" s="183" t="s">
        <v>4559</v>
      </c>
      <c r="L313" s="183"/>
      <c r="M313" s="183" t="s">
        <v>3099</v>
      </c>
      <c r="N313" s="183" t="s">
        <v>3099</v>
      </c>
      <c r="O313" s="183"/>
      <c r="P313" s="183" t="s">
        <v>4210</v>
      </c>
      <c r="Q313" s="183" t="s">
        <v>4509</v>
      </c>
      <c r="R313" s="183">
        <f t="shared" si="14"/>
        <v>0</v>
      </c>
      <c r="S313" s="183">
        <f t="shared" si="15"/>
        <v>0</v>
      </c>
      <c r="T313" s="183">
        <f t="shared" si="16"/>
        <v>0</v>
      </c>
      <c r="U313" s="183">
        <f t="shared" si="17"/>
        <v>0</v>
      </c>
      <c r="V313" s="183">
        <f t="shared" si="18"/>
        <v>0</v>
      </c>
      <c r="W313" s="183">
        <f t="shared" si="19"/>
        <v>0</v>
      </c>
      <c r="X313" s="183">
        <f t="shared" si="20"/>
        <v>0</v>
      </c>
      <c r="Y313" s="183">
        <f t="shared" si="21"/>
        <v>0</v>
      </c>
      <c r="Z313" s="183">
        <f t="shared" si="22"/>
        <v>0</v>
      </c>
      <c r="AA313" s="183">
        <f t="shared" si="23"/>
        <v>0</v>
      </c>
      <c r="AB313" s="183" t="str">
        <f t="shared" si="24"/>
        <v/>
      </c>
      <c r="AC313" s="183" t="str">
        <f t="shared" si="25"/>
        <v/>
      </c>
      <c r="AD313" s="183" t="str">
        <f t="shared" si="26"/>
        <v/>
      </c>
      <c r="AE313" s="183" t="str">
        <f t="shared" si="27"/>
        <v/>
      </c>
    </row>
    <row r="314" spans="1:31" ht="33.950000000000003" customHeight="1" x14ac:dyDescent="0.25">
      <c r="A314" s="184" t="s">
        <v>5563</v>
      </c>
      <c r="B314" s="185">
        <v>9</v>
      </c>
      <c r="C314" s="184" t="s">
        <v>5543</v>
      </c>
      <c r="D314" s="184" t="s">
        <v>4381</v>
      </c>
      <c r="E314" s="184" t="s">
        <v>18</v>
      </c>
      <c r="F314" s="185">
        <v>7</v>
      </c>
      <c r="G314" s="185">
        <v>1</v>
      </c>
      <c r="H314" s="185">
        <v>0</v>
      </c>
      <c r="I314" s="184" t="s">
        <v>3102</v>
      </c>
      <c r="J314" s="184"/>
      <c r="K314" s="183" t="s">
        <v>4511</v>
      </c>
      <c r="L314" s="183"/>
      <c r="M314" s="183" t="s">
        <v>3102</v>
      </c>
      <c r="N314" s="183" t="s">
        <v>3102</v>
      </c>
      <c r="O314" s="183"/>
      <c r="P314" s="183" t="s">
        <v>4210</v>
      </c>
      <c r="Q314" s="183" t="s">
        <v>4509</v>
      </c>
      <c r="R314" s="183">
        <f t="shared" si="14"/>
        <v>0</v>
      </c>
      <c r="S314" s="183">
        <f t="shared" si="15"/>
        <v>0</v>
      </c>
      <c r="T314" s="183">
        <f t="shared" si="16"/>
        <v>0</v>
      </c>
      <c r="U314" s="183">
        <f t="shared" si="17"/>
        <v>0</v>
      </c>
      <c r="V314" s="183">
        <f t="shared" si="18"/>
        <v>0</v>
      </c>
      <c r="W314" s="183">
        <f t="shared" si="19"/>
        <v>0</v>
      </c>
      <c r="X314" s="183">
        <f t="shared" si="20"/>
        <v>0</v>
      </c>
      <c r="Y314" s="183">
        <f t="shared" si="21"/>
        <v>0</v>
      </c>
      <c r="Z314" s="183">
        <f t="shared" si="22"/>
        <v>0</v>
      </c>
      <c r="AA314" s="183">
        <f t="shared" si="23"/>
        <v>0</v>
      </c>
      <c r="AB314" s="183" t="str">
        <f t="shared" si="24"/>
        <v/>
      </c>
      <c r="AC314" s="183" t="str">
        <f t="shared" si="25"/>
        <v/>
      </c>
      <c r="AD314" s="183" t="str">
        <f t="shared" si="26"/>
        <v/>
      </c>
      <c r="AE314" s="183" t="str">
        <f t="shared" si="27"/>
        <v/>
      </c>
    </row>
    <row r="315" spans="1:31" ht="33.950000000000003" customHeight="1" x14ac:dyDescent="0.25">
      <c r="A315" s="184" t="s">
        <v>5563</v>
      </c>
      <c r="B315" s="185">
        <v>9</v>
      </c>
      <c r="C315" s="184" t="s">
        <v>5543</v>
      </c>
      <c r="D315" s="184" t="s">
        <v>4381</v>
      </c>
      <c r="E315" s="184" t="s">
        <v>18</v>
      </c>
      <c r="F315" s="185">
        <v>8</v>
      </c>
      <c r="G315" s="185">
        <v>1</v>
      </c>
      <c r="H315" s="185">
        <v>0</v>
      </c>
      <c r="I315" s="184" t="s">
        <v>3123</v>
      </c>
      <c r="J315" s="184"/>
      <c r="K315" s="183" t="s">
        <v>4510</v>
      </c>
      <c r="L315" s="183"/>
      <c r="M315" s="183" t="s">
        <v>3123</v>
      </c>
      <c r="N315" s="183" t="s">
        <v>3123</v>
      </c>
      <c r="O315" s="183"/>
      <c r="P315" s="183" t="s">
        <v>4210</v>
      </c>
      <c r="Q315" s="183" t="s">
        <v>4509</v>
      </c>
      <c r="R315" s="183">
        <f t="shared" si="14"/>
        <v>0</v>
      </c>
      <c r="S315" s="183">
        <f t="shared" si="15"/>
        <v>0</v>
      </c>
      <c r="T315" s="183">
        <f t="shared" si="16"/>
        <v>0</v>
      </c>
      <c r="U315" s="183">
        <f t="shared" si="17"/>
        <v>0</v>
      </c>
      <c r="V315" s="183">
        <f t="shared" si="18"/>
        <v>0</v>
      </c>
      <c r="W315" s="183">
        <f t="shared" si="19"/>
        <v>0</v>
      </c>
      <c r="X315" s="183">
        <f t="shared" si="20"/>
        <v>0</v>
      </c>
      <c r="Y315" s="183">
        <f t="shared" si="21"/>
        <v>0</v>
      </c>
      <c r="Z315" s="183">
        <f t="shared" si="22"/>
        <v>0</v>
      </c>
      <c r="AA315" s="183">
        <f t="shared" si="23"/>
        <v>0</v>
      </c>
      <c r="AB315" s="183" t="str">
        <f t="shared" si="24"/>
        <v/>
      </c>
      <c r="AC315" s="183" t="str">
        <f t="shared" si="25"/>
        <v/>
      </c>
      <c r="AD315" s="183" t="str">
        <f t="shared" si="26"/>
        <v/>
      </c>
      <c r="AE315" s="183" t="str">
        <f t="shared" si="27"/>
        <v/>
      </c>
    </row>
    <row r="316" spans="1:31" ht="33.950000000000003" customHeight="1" x14ac:dyDescent="0.25">
      <c r="A316" s="184" t="s">
        <v>5563</v>
      </c>
      <c r="B316" s="185">
        <v>9</v>
      </c>
      <c r="C316" s="184" t="s">
        <v>5543</v>
      </c>
      <c r="D316" s="184" t="s">
        <v>4378</v>
      </c>
      <c r="E316" s="184" t="s">
        <v>18</v>
      </c>
      <c r="F316" s="185">
        <v>1</v>
      </c>
      <c r="G316" s="185">
        <v>0</v>
      </c>
      <c r="H316" s="185">
        <v>1</v>
      </c>
      <c r="I316" s="184"/>
      <c r="J316" s="184" t="s">
        <v>5573</v>
      </c>
      <c r="K316" s="183"/>
      <c r="L316" s="183" t="s">
        <v>5574</v>
      </c>
      <c r="M316" s="183" t="s">
        <v>5573</v>
      </c>
      <c r="N316" s="183" t="s">
        <v>5572</v>
      </c>
      <c r="O316" s="183"/>
      <c r="P316" s="183" t="s">
        <v>4210</v>
      </c>
      <c r="Q316" s="183" t="s">
        <v>4495</v>
      </c>
      <c r="R316" s="183">
        <f t="shared" ref="R316:R379" si="28">IF(AND($A316=$B$20,$D316="PRO",$E316="POS"),1,0)</f>
        <v>0</v>
      </c>
      <c r="S316" s="183">
        <f t="shared" ref="S316:S379" si="29">IF(AND($A316=$B$20,$D316="CFA",$E316="POS"),1,0)</f>
        <v>0</v>
      </c>
      <c r="T316" s="183">
        <f t="shared" ref="T316:T379" si="30">IF($R316=0,0,IF(OR(AND($M316&lt;&gt;"",ISNUMBER(SEARCH($M316,$B$5))),AND($N316&lt;&gt;"",ISNUMBER(SEARCH($N316,$B$5))),AND($O316&lt;&gt;"",ISNUMBER(SEARCH($O316,$B$5)))),1,0))</f>
        <v>0</v>
      </c>
      <c r="U316" s="183">
        <f t="shared" ref="U316:U379" si="31">IF($R316=0,0,IF(OR(AND($M316&lt;&gt;"",ISNUMBER(SEARCH($M316,$B$5&amp;" "&amp;$B$10))),AND($N316&lt;&gt;"",ISNUMBER(SEARCH($N316,$B$5&amp;" "&amp;$B$10))),AND($O316&lt;&gt;"",ISNUMBER(SEARCH($O316,$B$5&amp;" "&amp;$B$10)))),1,0))</f>
        <v>0</v>
      </c>
      <c r="V316" s="183">
        <f t="shared" ref="V316:V379" si="32">IF($S316=0,0,IF(OR(AND($M316&lt;&gt;"",ISNUMBER(SEARCH($M316,$D$5))),AND($N316&lt;&gt;"",ISNUMBER(SEARCH($N316,$D$5))),AND($O316&lt;&gt;"",ISNUMBER(SEARCH($O316,$D$5)))),1,0))</f>
        <v>0</v>
      </c>
      <c r="W316" s="183">
        <f t="shared" ref="W316:W379" si="33">IF($S316=0,0,IF(OR(AND($M316&lt;&gt;"",ISNUMBER(SEARCH($M316,$D$5&amp;" "&amp;$D$10))),AND($N316&lt;&gt;"",ISNUMBER(SEARCH($N316,$D$5&amp;" "&amp;$D$10))),AND($O316&lt;&gt;"",ISNUMBER(SEARCH($O316,$D$5&amp;" "&amp;$D$10)))),1,0))</f>
        <v>0</v>
      </c>
      <c r="X316" s="183">
        <f t="shared" ref="X316:X379" si="34">IF($T316=1,$G316,0)</f>
        <v>0</v>
      </c>
      <c r="Y316" s="183">
        <f t="shared" ref="Y316:Y379" si="35">IF($U316=1,$G316,0)</f>
        <v>0</v>
      </c>
      <c r="Z316" s="183">
        <f t="shared" ref="Z316:Z379" si="36">IF($V316=1,$H316,0)</f>
        <v>0</v>
      </c>
      <c r="AA316" s="183">
        <f t="shared" ref="AA316:AA379" si="37">IF($W316=1,$H316,0)</f>
        <v>0</v>
      </c>
      <c r="AB316" s="183" t="str">
        <f t="shared" ref="AB316:AB379" si="38">IF(AND($R316=1,$T316=0),$F316+ROW()/100000,"")</f>
        <v/>
      </c>
      <c r="AC316" s="183" t="str">
        <f t="shared" ref="AC316:AC379" si="39">IF(AND($R316=1,$U316=0),$F316+ROW()/100000,"")</f>
        <v/>
      </c>
      <c r="AD316" s="183" t="str">
        <f t="shared" ref="AD316:AD379" si="40">IF(AND($S316=1,$V316=0),$F316+ROW()/100000,"")</f>
        <v/>
      </c>
      <c r="AE316" s="183" t="str">
        <f t="shared" ref="AE316:AE379" si="41">IF(AND($S316=1,$W316=0),$F316+ROW()/100000,"")</f>
        <v/>
      </c>
    </row>
    <row r="317" spans="1:31" ht="33.950000000000003" customHeight="1" x14ac:dyDescent="0.25">
      <c r="A317" s="184" t="s">
        <v>5563</v>
      </c>
      <c r="B317" s="185">
        <v>9</v>
      </c>
      <c r="C317" s="184" t="s">
        <v>5543</v>
      </c>
      <c r="D317" s="184" t="s">
        <v>4378</v>
      </c>
      <c r="E317" s="184" t="s">
        <v>18</v>
      </c>
      <c r="F317" s="185">
        <v>2</v>
      </c>
      <c r="G317" s="185">
        <v>0</v>
      </c>
      <c r="H317" s="185">
        <v>1</v>
      </c>
      <c r="I317" s="184"/>
      <c r="J317" s="184" t="s">
        <v>5570</v>
      </c>
      <c r="K317" s="183"/>
      <c r="L317" s="183" t="s">
        <v>5571</v>
      </c>
      <c r="M317" s="183" t="s">
        <v>5570</v>
      </c>
      <c r="N317" s="183" t="s">
        <v>4754</v>
      </c>
      <c r="O317" s="183"/>
      <c r="P317" s="183" t="s">
        <v>4210</v>
      </c>
      <c r="Q317" s="183" t="s">
        <v>4495</v>
      </c>
      <c r="R317" s="183">
        <f t="shared" si="28"/>
        <v>0</v>
      </c>
      <c r="S317" s="183">
        <f t="shared" si="29"/>
        <v>0</v>
      </c>
      <c r="T317" s="183">
        <f t="shared" si="30"/>
        <v>0</v>
      </c>
      <c r="U317" s="183">
        <f t="shared" si="31"/>
        <v>0</v>
      </c>
      <c r="V317" s="183">
        <f t="shared" si="32"/>
        <v>0</v>
      </c>
      <c r="W317" s="183">
        <f t="shared" si="33"/>
        <v>0</v>
      </c>
      <c r="X317" s="183">
        <f t="shared" si="34"/>
        <v>0</v>
      </c>
      <c r="Y317" s="183">
        <f t="shared" si="35"/>
        <v>0</v>
      </c>
      <c r="Z317" s="183">
        <f t="shared" si="36"/>
        <v>0</v>
      </c>
      <c r="AA317" s="183">
        <f t="shared" si="37"/>
        <v>0</v>
      </c>
      <c r="AB317" s="183" t="str">
        <f t="shared" si="38"/>
        <v/>
      </c>
      <c r="AC317" s="183" t="str">
        <f t="shared" si="39"/>
        <v/>
      </c>
      <c r="AD317" s="183" t="str">
        <f t="shared" si="40"/>
        <v/>
      </c>
      <c r="AE317" s="183" t="str">
        <f t="shared" si="41"/>
        <v/>
      </c>
    </row>
    <row r="318" spans="1:31" ht="33.950000000000003" customHeight="1" x14ac:dyDescent="0.25">
      <c r="A318" s="184" t="s">
        <v>5563</v>
      </c>
      <c r="B318" s="185">
        <v>9</v>
      </c>
      <c r="C318" s="184" t="s">
        <v>5543</v>
      </c>
      <c r="D318" s="184" t="s">
        <v>4378</v>
      </c>
      <c r="E318" s="184" t="s">
        <v>18</v>
      </c>
      <c r="F318" s="185">
        <v>3</v>
      </c>
      <c r="G318" s="185">
        <v>0</v>
      </c>
      <c r="H318" s="185">
        <v>1</v>
      </c>
      <c r="I318" s="184"/>
      <c r="J318" s="184" t="s">
        <v>5568</v>
      </c>
      <c r="K318" s="183"/>
      <c r="L318" s="183" t="s">
        <v>5569</v>
      </c>
      <c r="M318" s="183" t="s">
        <v>5568</v>
      </c>
      <c r="N318" s="183" t="s">
        <v>5567</v>
      </c>
      <c r="O318" s="183"/>
      <c r="P318" s="183" t="s">
        <v>4210</v>
      </c>
      <c r="Q318" s="183" t="s">
        <v>4495</v>
      </c>
      <c r="R318" s="183">
        <f t="shared" si="28"/>
        <v>0</v>
      </c>
      <c r="S318" s="183">
        <f t="shared" si="29"/>
        <v>0</v>
      </c>
      <c r="T318" s="183">
        <f t="shared" si="30"/>
        <v>0</v>
      </c>
      <c r="U318" s="183">
        <f t="shared" si="31"/>
        <v>0</v>
      </c>
      <c r="V318" s="183">
        <f t="shared" si="32"/>
        <v>0</v>
      </c>
      <c r="W318" s="183">
        <f t="shared" si="33"/>
        <v>0</v>
      </c>
      <c r="X318" s="183">
        <f t="shared" si="34"/>
        <v>0</v>
      </c>
      <c r="Y318" s="183">
        <f t="shared" si="35"/>
        <v>0</v>
      </c>
      <c r="Z318" s="183">
        <f t="shared" si="36"/>
        <v>0</v>
      </c>
      <c r="AA318" s="183">
        <f t="shared" si="37"/>
        <v>0</v>
      </c>
      <c r="AB318" s="183" t="str">
        <f t="shared" si="38"/>
        <v/>
      </c>
      <c r="AC318" s="183" t="str">
        <f t="shared" si="39"/>
        <v/>
      </c>
      <c r="AD318" s="183" t="str">
        <f t="shared" si="40"/>
        <v/>
      </c>
      <c r="AE318" s="183" t="str">
        <f t="shared" si="41"/>
        <v/>
      </c>
    </row>
    <row r="319" spans="1:31" ht="33.950000000000003" customHeight="1" x14ac:dyDescent="0.25">
      <c r="A319" s="184" t="s">
        <v>5563</v>
      </c>
      <c r="B319" s="185">
        <v>9</v>
      </c>
      <c r="C319" s="184" t="s">
        <v>5543</v>
      </c>
      <c r="D319" s="184" t="s">
        <v>4378</v>
      </c>
      <c r="E319" s="184" t="s">
        <v>18</v>
      </c>
      <c r="F319" s="185">
        <v>4</v>
      </c>
      <c r="G319" s="185">
        <v>0</v>
      </c>
      <c r="H319" s="185">
        <v>1</v>
      </c>
      <c r="I319" s="184"/>
      <c r="J319" s="184" t="s">
        <v>5101</v>
      </c>
      <c r="K319" s="183"/>
      <c r="L319" s="183" t="s">
        <v>5102</v>
      </c>
      <c r="M319" s="183" t="s">
        <v>5101</v>
      </c>
      <c r="N319" s="183" t="s">
        <v>5101</v>
      </c>
      <c r="O319" s="183"/>
      <c r="P319" s="183" t="s">
        <v>4210</v>
      </c>
      <c r="Q319" s="183" t="s">
        <v>4495</v>
      </c>
      <c r="R319" s="183">
        <f t="shared" si="28"/>
        <v>0</v>
      </c>
      <c r="S319" s="183">
        <f t="shared" si="29"/>
        <v>0</v>
      </c>
      <c r="T319" s="183">
        <f t="shared" si="30"/>
        <v>0</v>
      </c>
      <c r="U319" s="183">
        <f t="shared" si="31"/>
        <v>0</v>
      </c>
      <c r="V319" s="183">
        <f t="shared" si="32"/>
        <v>0</v>
      </c>
      <c r="W319" s="183">
        <f t="shared" si="33"/>
        <v>0</v>
      </c>
      <c r="X319" s="183">
        <f t="shared" si="34"/>
        <v>0</v>
      </c>
      <c r="Y319" s="183">
        <f t="shared" si="35"/>
        <v>0</v>
      </c>
      <c r="Z319" s="183">
        <f t="shared" si="36"/>
        <v>0</v>
      </c>
      <c r="AA319" s="183">
        <f t="shared" si="37"/>
        <v>0</v>
      </c>
      <c r="AB319" s="183" t="str">
        <f t="shared" si="38"/>
        <v/>
      </c>
      <c r="AC319" s="183" t="str">
        <f t="shared" si="39"/>
        <v/>
      </c>
      <c r="AD319" s="183" t="str">
        <f t="shared" si="40"/>
        <v/>
      </c>
      <c r="AE319" s="183" t="str">
        <f t="shared" si="41"/>
        <v/>
      </c>
    </row>
    <row r="320" spans="1:31" ht="33.950000000000003" customHeight="1" x14ac:dyDescent="0.25">
      <c r="A320" s="184" t="s">
        <v>5563</v>
      </c>
      <c r="B320" s="185">
        <v>9</v>
      </c>
      <c r="C320" s="184" t="s">
        <v>5543</v>
      </c>
      <c r="D320" s="184" t="s">
        <v>4378</v>
      </c>
      <c r="E320" s="184" t="s">
        <v>18</v>
      </c>
      <c r="F320" s="185">
        <v>5</v>
      </c>
      <c r="G320" s="185">
        <v>0</v>
      </c>
      <c r="H320" s="185">
        <v>1</v>
      </c>
      <c r="I320" s="184"/>
      <c r="J320" s="184" t="s">
        <v>5565</v>
      </c>
      <c r="K320" s="183"/>
      <c r="L320" s="183" t="s">
        <v>5566</v>
      </c>
      <c r="M320" s="183" t="s">
        <v>5565</v>
      </c>
      <c r="N320" s="183" t="s">
        <v>5564</v>
      </c>
      <c r="O320" s="183"/>
      <c r="P320" s="183" t="s">
        <v>4210</v>
      </c>
      <c r="Q320" s="183" t="s">
        <v>4495</v>
      </c>
      <c r="R320" s="183">
        <f t="shared" si="28"/>
        <v>0</v>
      </c>
      <c r="S320" s="183">
        <f t="shared" si="29"/>
        <v>0</v>
      </c>
      <c r="T320" s="183">
        <f t="shared" si="30"/>
        <v>0</v>
      </c>
      <c r="U320" s="183">
        <f t="shared" si="31"/>
        <v>0</v>
      </c>
      <c r="V320" s="183">
        <f t="shared" si="32"/>
        <v>0</v>
      </c>
      <c r="W320" s="183">
        <f t="shared" si="33"/>
        <v>0</v>
      </c>
      <c r="X320" s="183">
        <f t="shared" si="34"/>
        <v>0</v>
      </c>
      <c r="Y320" s="183">
        <f t="shared" si="35"/>
        <v>0</v>
      </c>
      <c r="Z320" s="183">
        <f t="shared" si="36"/>
        <v>0</v>
      </c>
      <c r="AA320" s="183">
        <f t="shared" si="37"/>
        <v>0</v>
      </c>
      <c r="AB320" s="183" t="str">
        <f t="shared" si="38"/>
        <v/>
      </c>
      <c r="AC320" s="183" t="str">
        <f t="shared" si="39"/>
        <v/>
      </c>
      <c r="AD320" s="183" t="str">
        <f t="shared" si="40"/>
        <v/>
      </c>
      <c r="AE320" s="183" t="str">
        <f t="shared" si="41"/>
        <v/>
      </c>
    </row>
    <row r="321" spans="1:31" ht="33.950000000000003" customHeight="1" x14ac:dyDescent="0.25">
      <c r="A321" s="184" t="s">
        <v>5563</v>
      </c>
      <c r="B321" s="185">
        <v>9</v>
      </c>
      <c r="C321" s="184" t="s">
        <v>5543</v>
      </c>
      <c r="D321" s="184" t="s">
        <v>4378</v>
      </c>
      <c r="E321" s="184" t="s">
        <v>18</v>
      </c>
      <c r="F321" s="185">
        <v>6</v>
      </c>
      <c r="G321" s="185">
        <v>0</v>
      </c>
      <c r="H321" s="185">
        <v>1</v>
      </c>
      <c r="I321" s="184"/>
      <c r="J321" s="184" t="s">
        <v>3587</v>
      </c>
      <c r="K321" s="183"/>
      <c r="L321" s="183" t="s">
        <v>4500</v>
      </c>
      <c r="M321" s="183" t="s">
        <v>3587</v>
      </c>
      <c r="N321" s="183" t="s">
        <v>3587</v>
      </c>
      <c r="O321" s="183"/>
      <c r="P321" s="183" t="s">
        <v>4210</v>
      </c>
      <c r="Q321" s="183" t="s">
        <v>4495</v>
      </c>
      <c r="R321" s="183">
        <f t="shared" si="28"/>
        <v>0</v>
      </c>
      <c r="S321" s="183">
        <f t="shared" si="29"/>
        <v>0</v>
      </c>
      <c r="T321" s="183">
        <f t="shared" si="30"/>
        <v>0</v>
      </c>
      <c r="U321" s="183">
        <f t="shared" si="31"/>
        <v>0</v>
      </c>
      <c r="V321" s="183">
        <f t="shared" si="32"/>
        <v>0</v>
      </c>
      <c r="W321" s="183">
        <f t="shared" si="33"/>
        <v>0</v>
      </c>
      <c r="X321" s="183">
        <f t="shared" si="34"/>
        <v>0</v>
      </c>
      <c r="Y321" s="183">
        <f t="shared" si="35"/>
        <v>0</v>
      </c>
      <c r="Z321" s="183">
        <f t="shared" si="36"/>
        <v>0</v>
      </c>
      <c r="AA321" s="183">
        <f t="shared" si="37"/>
        <v>0</v>
      </c>
      <c r="AB321" s="183" t="str">
        <f t="shared" si="38"/>
        <v/>
      </c>
      <c r="AC321" s="183" t="str">
        <f t="shared" si="39"/>
        <v/>
      </c>
      <c r="AD321" s="183" t="str">
        <f t="shared" si="40"/>
        <v/>
      </c>
      <c r="AE321" s="183" t="str">
        <f t="shared" si="41"/>
        <v/>
      </c>
    </row>
    <row r="322" spans="1:31" ht="33.950000000000003" customHeight="1" x14ac:dyDescent="0.25">
      <c r="A322" s="184" t="s">
        <v>5563</v>
      </c>
      <c r="B322" s="185">
        <v>9</v>
      </c>
      <c r="C322" s="184" t="s">
        <v>5543</v>
      </c>
      <c r="D322" s="184" t="s">
        <v>4378</v>
      </c>
      <c r="E322" s="184" t="s">
        <v>18</v>
      </c>
      <c r="F322" s="185">
        <v>7</v>
      </c>
      <c r="G322" s="185">
        <v>0</v>
      </c>
      <c r="H322" s="185">
        <v>1</v>
      </c>
      <c r="I322" s="184"/>
      <c r="J322" s="184" t="s">
        <v>4496</v>
      </c>
      <c r="K322" s="183"/>
      <c r="L322" s="183" t="s">
        <v>4497</v>
      </c>
      <c r="M322" s="183" t="s">
        <v>4496</v>
      </c>
      <c r="N322" s="183" t="s">
        <v>4496</v>
      </c>
      <c r="O322" s="183"/>
      <c r="P322" s="183" t="s">
        <v>4210</v>
      </c>
      <c r="Q322" s="183" t="s">
        <v>4495</v>
      </c>
      <c r="R322" s="183">
        <f t="shared" si="28"/>
        <v>0</v>
      </c>
      <c r="S322" s="183">
        <f t="shared" si="29"/>
        <v>0</v>
      </c>
      <c r="T322" s="183">
        <f t="shared" si="30"/>
        <v>0</v>
      </c>
      <c r="U322" s="183">
        <f t="shared" si="31"/>
        <v>0</v>
      </c>
      <c r="V322" s="183">
        <f t="shared" si="32"/>
        <v>0</v>
      </c>
      <c r="W322" s="183">
        <f t="shared" si="33"/>
        <v>0</v>
      </c>
      <c r="X322" s="183">
        <f t="shared" si="34"/>
        <v>0</v>
      </c>
      <c r="Y322" s="183">
        <f t="shared" si="35"/>
        <v>0</v>
      </c>
      <c r="Z322" s="183">
        <f t="shared" si="36"/>
        <v>0</v>
      </c>
      <c r="AA322" s="183">
        <f t="shared" si="37"/>
        <v>0</v>
      </c>
      <c r="AB322" s="183" t="str">
        <f t="shared" si="38"/>
        <v/>
      </c>
      <c r="AC322" s="183" t="str">
        <f t="shared" si="39"/>
        <v/>
      </c>
      <c r="AD322" s="183" t="str">
        <f t="shared" si="40"/>
        <v/>
      </c>
      <c r="AE322" s="183" t="str">
        <f t="shared" si="41"/>
        <v/>
      </c>
    </row>
    <row r="323" spans="1:31" ht="33.950000000000003" customHeight="1" x14ac:dyDescent="0.25">
      <c r="A323" s="184" t="s">
        <v>5544</v>
      </c>
      <c r="B323" s="185">
        <v>10</v>
      </c>
      <c r="C323" s="184" t="s">
        <v>5543</v>
      </c>
      <c r="D323" s="184" t="s">
        <v>4381</v>
      </c>
      <c r="E323" s="184" t="s">
        <v>18</v>
      </c>
      <c r="F323" s="185">
        <v>1</v>
      </c>
      <c r="G323" s="185">
        <v>1</v>
      </c>
      <c r="H323" s="185">
        <v>0</v>
      </c>
      <c r="I323" s="184" t="s">
        <v>5554</v>
      </c>
      <c r="J323" s="184"/>
      <c r="K323" s="183" t="s">
        <v>5562</v>
      </c>
      <c r="L323" s="183"/>
      <c r="M323" s="183" t="s">
        <v>5554</v>
      </c>
      <c r="N323" s="183" t="s">
        <v>5078</v>
      </c>
      <c r="O323" s="183"/>
      <c r="P323" s="183" t="s">
        <v>4210</v>
      </c>
      <c r="Q323" s="183" t="s">
        <v>4509</v>
      </c>
      <c r="R323" s="183">
        <f t="shared" si="28"/>
        <v>0</v>
      </c>
      <c r="S323" s="183">
        <f t="shared" si="29"/>
        <v>0</v>
      </c>
      <c r="T323" s="183">
        <f t="shared" si="30"/>
        <v>0</v>
      </c>
      <c r="U323" s="183">
        <f t="shared" si="31"/>
        <v>0</v>
      </c>
      <c r="V323" s="183">
        <f t="shared" si="32"/>
        <v>0</v>
      </c>
      <c r="W323" s="183">
        <f t="shared" si="33"/>
        <v>0</v>
      </c>
      <c r="X323" s="183">
        <f t="shared" si="34"/>
        <v>0</v>
      </c>
      <c r="Y323" s="183">
        <f t="shared" si="35"/>
        <v>0</v>
      </c>
      <c r="Z323" s="183">
        <f t="shared" si="36"/>
        <v>0</v>
      </c>
      <c r="AA323" s="183">
        <f t="shared" si="37"/>
        <v>0</v>
      </c>
      <c r="AB323" s="183" t="str">
        <f t="shared" si="38"/>
        <v/>
      </c>
      <c r="AC323" s="183" t="str">
        <f t="shared" si="39"/>
        <v/>
      </c>
      <c r="AD323" s="183" t="str">
        <f t="shared" si="40"/>
        <v/>
      </c>
      <c r="AE323" s="183" t="str">
        <f t="shared" si="41"/>
        <v/>
      </c>
    </row>
    <row r="324" spans="1:31" ht="33.950000000000003" customHeight="1" x14ac:dyDescent="0.25">
      <c r="A324" s="184" t="s">
        <v>5544</v>
      </c>
      <c r="B324" s="185">
        <v>10</v>
      </c>
      <c r="C324" s="184" t="s">
        <v>5543</v>
      </c>
      <c r="D324" s="184" t="s">
        <v>4381</v>
      </c>
      <c r="E324" s="184" t="s">
        <v>18</v>
      </c>
      <c r="F324" s="185">
        <v>2</v>
      </c>
      <c r="G324" s="185">
        <v>1</v>
      </c>
      <c r="H324" s="185">
        <v>0</v>
      </c>
      <c r="I324" s="184" t="s">
        <v>5552</v>
      </c>
      <c r="J324" s="184"/>
      <c r="K324" s="183" t="s">
        <v>5561</v>
      </c>
      <c r="L324" s="183"/>
      <c r="M324" s="183" t="s">
        <v>5552</v>
      </c>
      <c r="N324" s="183" t="s">
        <v>3149</v>
      </c>
      <c r="O324" s="183"/>
      <c r="P324" s="183" t="s">
        <v>4210</v>
      </c>
      <c r="Q324" s="183" t="s">
        <v>4509</v>
      </c>
      <c r="R324" s="183">
        <f t="shared" si="28"/>
        <v>0</v>
      </c>
      <c r="S324" s="183">
        <f t="shared" si="29"/>
        <v>0</v>
      </c>
      <c r="T324" s="183">
        <f t="shared" si="30"/>
        <v>0</v>
      </c>
      <c r="U324" s="183">
        <f t="shared" si="31"/>
        <v>0</v>
      </c>
      <c r="V324" s="183">
        <f t="shared" si="32"/>
        <v>0</v>
      </c>
      <c r="W324" s="183">
        <f t="shared" si="33"/>
        <v>0</v>
      </c>
      <c r="X324" s="183">
        <f t="shared" si="34"/>
        <v>0</v>
      </c>
      <c r="Y324" s="183">
        <f t="shared" si="35"/>
        <v>0</v>
      </c>
      <c r="Z324" s="183">
        <f t="shared" si="36"/>
        <v>0</v>
      </c>
      <c r="AA324" s="183">
        <f t="shared" si="37"/>
        <v>0</v>
      </c>
      <c r="AB324" s="183" t="str">
        <f t="shared" si="38"/>
        <v/>
      </c>
      <c r="AC324" s="183" t="str">
        <f t="shared" si="39"/>
        <v/>
      </c>
      <c r="AD324" s="183" t="str">
        <f t="shared" si="40"/>
        <v/>
      </c>
      <c r="AE324" s="183" t="str">
        <f t="shared" si="41"/>
        <v/>
      </c>
    </row>
    <row r="325" spans="1:31" ht="33.950000000000003" customHeight="1" x14ac:dyDescent="0.25">
      <c r="A325" s="184" t="s">
        <v>5544</v>
      </c>
      <c r="B325" s="185">
        <v>10</v>
      </c>
      <c r="C325" s="184" t="s">
        <v>5543</v>
      </c>
      <c r="D325" s="184" t="s">
        <v>4381</v>
      </c>
      <c r="E325" s="184" t="s">
        <v>18</v>
      </c>
      <c r="F325" s="185">
        <v>3</v>
      </c>
      <c r="G325" s="185">
        <v>1</v>
      </c>
      <c r="H325" s="185">
        <v>0</v>
      </c>
      <c r="I325" s="184" t="s">
        <v>5550</v>
      </c>
      <c r="J325" s="184"/>
      <c r="K325" s="183" t="s">
        <v>5560</v>
      </c>
      <c r="L325" s="183"/>
      <c r="M325" s="183" t="s">
        <v>5550</v>
      </c>
      <c r="N325" s="183" t="s">
        <v>5550</v>
      </c>
      <c r="O325" s="183"/>
      <c r="P325" s="183" t="s">
        <v>4210</v>
      </c>
      <c r="Q325" s="183" t="s">
        <v>4509</v>
      </c>
      <c r="R325" s="183">
        <f t="shared" si="28"/>
        <v>0</v>
      </c>
      <c r="S325" s="183">
        <f t="shared" si="29"/>
        <v>0</v>
      </c>
      <c r="T325" s="183">
        <f t="shared" si="30"/>
        <v>0</v>
      </c>
      <c r="U325" s="183">
        <f t="shared" si="31"/>
        <v>0</v>
      </c>
      <c r="V325" s="183">
        <f t="shared" si="32"/>
        <v>0</v>
      </c>
      <c r="W325" s="183">
        <f t="shared" si="33"/>
        <v>0</v>
      </c>
      <c r="X325" s="183">
        <f t="shared" si="34"/>
        <v>0</v>
      </c>
      <c r="Y325" s="183">
        <f t="shared" si="35"/>
        <v>0</v>
      </c>
      <c r="Z325" s="183">
        <f t="shared" si="36"/>
        <v>0</v>
      </c>
      <c r="AA325" s="183">
        <f t="shared" si="37"/>
        <v>0</v>
      </c>
      <c r="AB325" s="183" t="str">
        <f t="shared" si="38"/>
        <v/>
      </c>
      <c r="AC325" s="183" t="str">
        <f t="shared" si="39"/>
        <v/>
      </c>
      <c r="AD325" s="183" t="str">
        <f t="shared" si="40"/>
        <v/>
      </c>
      <c r="AE325" s="183" t="str">
        <f t="shared" si="41"/>
        <v/>
      </c>
    </row>
    <row r="326" spans="1:31" ht="33.950000000000003" customHeight="1" x14ac:dyDescent="0.25">
      <c r="A326" s="184" t="s">
        <v>5544</v>
      </c>
      <c r="B326" s="185">
        <v>10</v>
      </c>
      <c r="C326" s="184" t="s">
        <v>5543</v>
      </c>
      <c r="D326" s="184" t="s">
        <v>4381</v>
      </c>
      <c r="E326" s="184" t="s">
        <v>18</v>
      </c>
      <c r="F326" s="185">
        <v>4</v>
      </c>
      <c r="G326" s="185">
        <v>1</v>
      </c>
      <c r="H326" s="185">
        <v>0</v>
      </c>
      <c r="I326" s="184" t="s">
        <v>5548</v>
      </c>
      <c r="J326" s="184"/>
      <c r="K326" s="183" t="s">
        <v>5559</v>
      </c>
      <c r="L326" s="183"/>
      <c r="M326" s="183" t="s">
        <v>5548</v>
      </c>
      <c r="N326" s="183" t="s">
        <v>5547</v>
      </c>
      <c r="O326" s="183"/>
      <c r="P326" s="183" t="s">
        <v>4210</v>
      </c>
      <c r="Q326" s="183" t="s">
        <v>4509</v>
      </c>
      <c r="R326" s="183">
        <f t="shared" si="28"/>
        <v>0</v>
      </c>
      <c r="S326" s="183">
        <f t="shared" si="29"/>
        <v>0</v>
      </c>
      <c r="T326" s="183">
        <f t="shared" si="30"/>
        <v>0</v>
      </c>
      <c r="U326" s="183">
        <f t="shared" si="31"/>
        <v>0</v>
      </c>
      <c r="V326" s="183">
        <f t="shared" si="32"/>
        <v>0</v>
      </c>
      <c r="W326" s="183">
        <f t="shared" si="33"/>
        <v>0</v>
      </c>
      <c r="X326" s="183">
        <f t="shared" si="34"/>
        <v>0</v>
      </c>
      <c r="Y326" s="183">
        <f t="shared" si="35"/>
        <v>0</v>
      </c>
      <c r="Z326" s="183">
        <f t="shared" si="36"/>
        <v>0</v>
      </c>
      <c r="AA326" s="183">
        <f t="shared" si="37"/>
        <v>0</v>
      </c>
      <c r="AB326" s="183" t="str">
        <f t="shared" si="38"/>
        <v/>
      </c>
      <c r="AC326" s="183" t="str">
        <f t="shared" si="39"/>
        <v/>
      </c>
      <c r="AD326" s="183" t="str">
        <f t="shared" si="40"/>
        <v/>
      </c>
      <c r="AE326" s="183" t="str">
        <f t="shared" si="41"/>
        <v/>
      </c>
    </row>
    <row r="327" spans="1:31" ht="33.950000000000003" customHeight="1" x14ac:dyDescent="0.25">
      <c r="A327" s="184" t="s">
        <v>5544</v>
      </c>
      <c r="B327" s="185">
        <v>10</v>
      </c>
      <c r="C327" s="184" t="s">
        <v>5543</v>
      </c>
      <c r="D327" s="184" t="s">
        <v>4381</v>
      </c>
      <c r="E327" s="184" t="s">
        <v>18</v>
      </c>
      <c r="F327" s="185">
        <v>5</v>
      </c>
      <c r="G327" s="185">
        <v>1</v>
      </c>
      <c r="H327" s="185">
        <v>0</v>
      </c>
      <c r="I327" s="184" t="s">
        <v>5545</v>
      </c>
      <c r="J327" s="184"/>
      <c r="K327" s="183" t="s">
        <v>5558</v>
      </c>
      <c r="L327" s="183"/>
      <c r="M327" s="183" t="s">
        <v>5545</v>
      </c>
      <c r="N327" s="183" t="s">
        <v>5545</v>
      </c>
      <c r="O327" s="183"/>
      <c r="P327" s="183" t="s">
        <v>4210</v>
      </c>
      <c r="Q327" s="183" t="s">
        <v>4509</v>
      </c>
      <c r="R327" s="183">
        <f t="shared" si="28"/>
        <v>0</v>
      </c>
      <c r="S327" s="183">
        <f t="shared" si="29"/>
        <v>0</v>
      </c>
      <c r="T327" s="183">
        <f t="shared" si="30"/>
        <v>0</v>
      </c>
      <c r="U327" s="183">
        <f t="shared" si="31"/>
        <v>0</v>
      </c>
      <c r="V327" s="183">
        <f t="shared" si="32"/>
        <v>0</v>
      </c>
      <c r="W327" s="183">
        <f t="shared" si="33"/>
        <v>0</v>
      </c>
      <c r="X327" s="183">
        <f t="shared" si="34"/>
        <v>0</v>
      </c>
      <c r="Y327" s="183">
        <f t="shared" si="35"/>
        <v>0</v>
      </c>
      <c r="Z327" s="183">
        <f t="shared" si="36"/>
        <v>0</v>
      </c>
      <c r="AA327" s="183">
        <f t="shared" si="37"/>
        <v>0</v>
      </c>
      <c r="AB327" s="183" t="str">
        <f t="shared" si="38"/>
        <v/>
      </c>
      <c r="AC327" s="183" t="str">
        <f t="shared" si="39"/>
        <v/>
      </c>
      <c r="AD327" s="183" t="str">
        <f t="shared" si="40"/>
        <v/>
      </c>
      <c r="AE327" s="183" t="str">
        <f t="shared" si="41"/>
        <v/>
      </c>
    </row>
    <row r="328" spans="1:31" ht="33.950000000000003" customHeight="1" x14ac:dyDescent="0.25">
      <c r="A328" s="184" t="s">
        <v>5544</v>
      </c>
      <c r="B328" s="185">
        <v>10</v>
      </c>
      <c r="C328" s="184" t="s">
        <v>5543</v>
      </c>
      <c r="D328" s="184" t="s">
        <v>4381</v>
      </c>
      <c r="E328" s="184" t="s">
        <v>18</v>
      </c>
      <c r="F328" s="185">
        <v>6</v>
      </c>
      <c r="G328" s="185">
        <v>1</v>
      </c>
      <c r="H328" s="185">
        <v>0</v>
      </c>
      <c r="I328" s="184" t="s">
        <v>5556</v>
      </c>
      <c r="J328" s="184"/>
      <c r="K328" s="183" t="s">
        <v>5557</v>
      </c>
      <c r="L328" s="183"/>
      <c r="M328" s="183" t="s">
        <v>5556</v>
      </c>
      <c r="N328" s="183" t="s">
        <v>5556</v>
      </c>
      <c r="O328" s="183"/>
      <c r="P328" s="183" t="s">
        <v>4210</v>
      </c>
      <c r="Q328" s="183" t="s">
        <v>4509</v>
      </c>
      <c r="R328" s="183">
        <f t="shared" si="28"/>
        <v>0</v>
      </c>
      <c r="S328" s="183">
        <f t="shared" si="29"/>
        <v>0</v>
      </c>
      <c r="T328" s="183">
        <f t="shared" si="30"/>
        <v>0</v>
      </c>
      <c r="U328" s="183">
        <f t="shared" si="31"/>
        <v>0</v>
      </c>
      <c r="V328" s="183">
        <f t="shared" si="32"/>
        <v>0</v>
      </c>
      <c r="W328" s="183">
        <f t="shared" si="33"/>
        <v>0</v>
      </c>
      <c r="X328" s="183">
        <f t="shared" si="34"/>
        <v>0</v>
      </c>
      <c r="Y328" s="183">
        <f t="shared" si="35"/>
        <v>0</v>
      </c>
      <c r="Z328" s="183">
        <f t="shared" si="36"/>
        <v>0</v>
      </c>
      <c r="AA328" s="183">
        <f t="shared" si="37"/>
        <v>0</v>
      </c>
      <c r="AB328" s="183" t="str">
        <f t="shared" si="38"/>
        <v/>
      </c>
      <c r="AC328" s="183" t="str">
        <f t="shared" si="39"/>
        <v/>
      </c>
      <c r="AD328" s="183" t="str">
        <f t="shared" si="40"/>
        <v/>
      </c>
      <c r="AE328" s="183" t="str">
        <f t="shared" si="41"/>
        <v/>
      </c>
    </row>
    <row r="329" spans="1:31" ht="33.950000000000003" customHeight="1" x14ac:dyDescent="0.25">
      <c r="A329" s="184" t="s">
        <v>5544</v>
      </c>
      <c r="B329" s="185">
        <v>10</v>
      </c>
      <c r="C329" s="184" t="s">
        <v>5543</v>
      </c>
      <c r="D329" s="184" t="s">
        <v>4381</v>
      </c>
      <c r="E329" s="184" t="s">
        <v>18</v>
      </c>
      <c r="F329" s="185">
        <v>7</v>
      </c>
      <c r="G329" s="185">
        <v>1</v>
      </c>
      <c r="H329" s="185">
        <v>0</v>
      </c>
      <c r="I329" s="184" t="s">
        <v>3102</v>
      </c>
      <c r="J329" s="184"/>
      <c r="K329" s="183" t="s">
        <v>4511</v>
      </c>
      <c r="L329" s="183"/>
      <c r="M329" s="183" t="s">
        <v>3102</v>
      </c>
      <c r="N329" s="183" t="s">
        <v>3102</v>
      </c>
      <c r="O329" s="183"/>
      <c r="P329" s="183" t="s">
        <v>4210</v>
      </c>
      <c r="Q329" s="183" t="s">
        <v>4509</v>
      </c>
      <c r="R329" s="183">
        <f t="shared" si="28"/>
        <v>0</v>
      </c>
      <c r="S329" s="183">
        <f t="shared" si="29"/>
        <v>0</v>
      </c>
      <c r="T329" s="183">
        <f t="shared" si="30"/>
        <v>0</v>
      </c>
      <c r="U329" s="183">
        <f t="shared" si="31"/>
        <v>0</v>
      </c>
      <c r="V329" s="183">
        <f t="shared" si="32"/>
        <v>0</v>
      </c>
      <c r="W329" s="183">
        <f t="shared" si="33"/>
        <v>0</v>
      </c>
      <c r="X329" s="183">
        <f t="shared" si="34"/>
        <v>0</v>
      </c>
      <c r="Y329" s="183">
        <f t="shared" si="35"/>
        <v>0</v>
      </c>
      <c r="Z329" s="183">
        <f t="shared" si="36"/>
        <v>0</v>
      </c>
      <c r="AA329" s="183">
        <f t="shared" si="37"/>
        <v>0</v>
      </c>
      <c r="AB329" s="183" t="str">
        <f t="shared" si="38"/>
        <v/>
      </c>
      <c r="AC329" s="183" t="str">
        <f t="shared" si="39"/>
        <v/>
      </c>
      <c r="AD329" s="183" t="str">
        <f t="shared" si="40"/>
        <v/>
      </c>
      <c r="AE329" s="183" t="str">
        <f t="shared" si="41"/>
        <v/>
      </c>
    </row>
    <row r="330" spans="1:31" ht="33.950000000000003" customHeight="1" x14ac:dyDescent="0.25">
      <c r="A330" s="184" t="s">
        <v>5544</v>
      </c>
      <c r="B330" s="185">
        <v>10</v>
      </c>
      <c r="C330" s="184" t="s">
        <v>5543</v>
      </c>
      <c r="D330" s="184" t="s">
        <v>4381</v>
      </c>
      <c r="E330" s="184" t="s">
        <v>18</v>
      </c>
      <c r="F330" s="185">
        <v>8</v>
      </c>
      <c r="G330" s="185">
        <v>1</v>
      </c>
      <c r="H330" s="185">
        <v>0</v>
      </c>
      <c r="I330" s="184" t="s">
        <v>3123</v>
      </c>
      <c r="J330" s="184"/>
      <c r="K330" s="183" t="s">
        <v>4510</v>
      </c>
      <c r="L330" s="183"/>
      <c r="M330" s="183" t="s">
        <v>3123</v>
      </c>
      <c r="N330" s="183" t="s">
        <v>3123</v>
      </c>
      <c r="O330" s="183"/>
      <c r="P330" s="183" t="s">
        <v>4210</v>
      </c>
      <c r="Q330" s="183" t="s">
        <v>4509</v>
      </c>
      <c r="R330" s="183">
        <f t="shared" si="28"/>
        <v>0</v>
      </c>
      <c r="S330" s="183">
        <f t="shared" si="29"/>
        <v>0</v>
      </c>
      <c r="T330" s="183">
        <f t="shared" si="30"/>
        <v>0</v>
      </c>
      <c r="U330" s="183">
        <f t="shared" si="31"/>
        <v>0</v>
      </c>
      <c r="V330" s="183">
        <f t="shared" si="32"/>
        <v>0</v>
      </c>
      <c r="W330" s="183">
        <f t="shared" si="33"/>
        <v>0</v>
      </c>
      <c r="X330" s="183">
        <f t="shared" si="34"/>
        <v>0</v>
      </c>
      <c r="Y330" s="183">
        <f t="shared" si="35"/>
        <v>0</v>
      </c>
      <c r="Z330" s="183">
        <f t="shared" si="36"/>
        <v>0</v>
      </c>
      <c r="AA330" s="183">
        <f t="shared" si="37"/>
        <v>0</v>
      </c>
      <c r="AB330" s="183" t="str">
        <f t="shared" si="38"/>
        <v/>
      </c>
      <c r="AC330" s="183" t="str">
        <f t="shared" si="39"/>
        <v/>
      </c>
      <c r="AD330" s="183" t="str">
        <f t="shared" si="40"/>
        <v/>
      </c>
      <c r="AE330" s="183" t="str">
        <f t="shared" si="41"/>
        <v/>
      </c>
    </row>
    <row r="331" spans="1:31" ht="33.950000000000003" customHeight="1" x14ac:dyDescent="0.25">
      <c r="A331" s="184" t="s">
        <v>5544</v>
      </c>
      <c r="B331" s="185">
        <v>10</v>
      </c>
      <c r="C331" s="184" t="s">
        <v>5543</v>
      </c>
      <c r="D331" s="184" t="s">
        <v>4378</v>
      </c>
      <c r="E331" s="184" t="s">
        <v>18</v>
      </c>
      <c r="F331" s="185">
        <v>1</v>
      </c>
      <c r="G331" s="185">
        <v>0</v>
      </c>
      <c r="H331" s="185">
        <v>1</v>
      </c>
      <c r="I331" s="184"/>
      <c r="J331" s="184" t="s">
        <v>5554</v>
      </c>
      <c r="K331" s="183"/>
      <c r="L331" s="183" t="s">
        <v>5555</v>
      </c>
      <c r="M331" s="183" t="s">
        <v>5554</v>
      </c>
      <c r="N331" s="183" t="s">
        <v>5078</v>
      </c>
      <c r="O331" s="183"/>
      <c r="P331" s="183" t="s">
        <v>4210</v>
      </c>
      <c r="Q331" s="183" t="s">
        <v>4495</v>
      </c>
      <c r="R331" s="183">
        <f t="shared" si="28"/>
        <v>0</v>
      </c>
      <c r="S331" s="183">
        <f t="shared" si="29"/>
        <v>0</v>
      </c>
      <c r="T331" s="183">
        <f t="shared" si="30"/>
        <v>0</v>
      </c>
      <c r="U331" s="183">
        <f t="shared" si="31"/>
        <v>0</v>
      </c>
      <c r="V331" s="183">
        <f t="shared" si="32"/>
        <v>0</v>
      </c>
      <c r="W331" s="183">
        <f t="shared" si="33"/>
        <v>0</v>
      </c>
      <c r="X331" s="183">
        <f t="shared" si="34"/>
        <v>0</v>
      </c>
      <c r="Y331" s="183">
        <f t="shared" si="35"/>
        <v>0</v>
      </c>
      <c r="Z331" s="183">
        <f t="shared" si="36"/>
        <v>0</v>
      </c>
      <c r="AA331" s="183">
        <f t="shared" si="37"/>
        <v>0</v>
      </c>
      <c r="AB331" s="183" t="str">
        <f t="shared" si="38"/>
        <v/>
      </c>
      <c r="AC331" s="183" t="str">
        <f t="shared" si="39"/>
        <v/>
      </c>
      <c r="AD331" s="183" t="str">
        <f t="shared" si="40"/>
        <v/>
      </c>
      <c r="AE331" s="183" t="str">
        <f t="shared" si="41"/>
        <v/>
      </c>
    </row>
    <row r="332" spans="1:31" ht="33.950000000000003" customHeight="1" x14ac:dyDescent="0.25">
      <c r="A332" s="184" t="s">
        <v>5544</v>
      </c>
      <c r="B332" s="185">
        <v>10</v>
      </c>
      <c r="C332" s="184" t="s">
        <v>5543</v>
      </c>
      <c r="D332" s="184" t="s">
        <v>4378</v>
      </c>
      <c r="E332" s="184" t="s">
        <v>18</v>
      </c>
      <c r="F332" s="185">
        <v>2</v>
      </c>
      <c r="G332" s="185">
        <v>0</v>
      </c>
      <c r="H332" s="185">
        <v>1</v>
      </c>
      <c r="I332" s="184"/>
      <c r="J332" s="184" t="s">
        <v>5552</v>
      </c>
      <c r="K332" s="183"/>
      <c r="L332" s="183" t="s">
        <v>5553</v>
      </c>
      <c r="M332" s="183" t="s">
        <v>5552</v>
      </c>
      <c r="N332" s="183" t="s">
        <v>3149</v>
      </c>
      <c r="O332" s="183"/>
      <c r="P332" s="183" t="s">
        <v>4210</v>
      </c>
      <c r="Q332" s="183" t="s">
        <v>4495</v>
      </c>
      <c r="R332" s="183">
        <f t="shared" si="28"/>
        <v>0</v>
      </c>
      <c r="S332" s="183">
        <f t="shared" si="29"/>
        <v>0</v>
      </c>
      <c r="T332" s="183">
        <f t="shared" si="30"/>
        <v>0</v>
      </c>
      <c r="U332" s="183">
        <f t="shared" si="31"/>
        <v>0</v>
      </c>
      <c r="V332" s="183">
        <f t="shared" si="32"/>
        <v>0</v>
      </c>
      <c r="W332" s="183">
        <f t="shared" si="33"/>
        <v>0</v>
      </c>
      <c r="X332" s="183">
        <f t="shared" si="34"/>
        <v>0</v>
      </c>
      <c r="Y332" s="183">
        <f t="shared" si="35"/>
        <v>0</v>
      </c>
      <c r="Z332" s="183">
        <f t="shared" si="36"/>
        <v>0</v>
      </c>
      <c r="AA332" s="183">
        <f t="shared" si="37"/>
        <v>0</v>
      </c>
      <c r="AB332" s="183" t="str">
        <f t="shared" si="38"/>
        <v/>
      </c>
      <c r="AC332" s="183" t="str">
        <f t="shared" si="39"/>
        <v/>
      </c>
      <c r="AD332" s="183" t="str">
        <f t="shared" si="40"/>
        <v/>
      </c>
      <c r="AE332" s="183" t="str">
        <f t="shared" si="41"/>
        <v/>
      </c>
    </row>
    <row r="333" spans="1:31" ht="33.950000000000003" customHeight="1" x14ac:dyDescent="0.25">
      <c r="A333" s="184" t="s">
        <v>5544</v>
      </c>
      <c r="B333" s="185">
        <v>10</v>
      </c>
      <c r="C333" s="184" t="s">
        <v>5543</v>
      </c>
      <c r="D333" s="184" t="s">
        <v>4378</v>
      </c>
      <c r="E333" s="184" t="s">
        <v>18</v>
      </c>
      <c r="F333" s="185">
        <v>3</v>
      </c>
      <c r="G333" s="185">
        <v>0</v>
      </c>
      <c r="H333" s="185">
        <v>1</v>
      </c>
      <c r="I333" s="184"/>
      <c r="J333" s="184" t="s">
        <v>5550</v>
      </c>
      <c r="K333" s="183"/>
      <c r="L333" s="183" t="s">
        <v>5551</v>
      </c>
      <c r="M333" s="183" t="s">
        <v>5550</v>
      </c>
      <c r="N333" s="183" t="s">
        <v>5550</v>
      </c>
      <c r="O333" s="183"/>
      <c r="P333" s="183" t="s">
        <v>4210</v>
      </c>
      <c r="Q333" s="183" t="s">
        <v>4495</v>
      </c>
      <c r="R333" s="183">
        <f t="shared" si="28"/>
        <v>0</v>
      </c>
      <c r="S333" s="183">
        <f t="shared" si="29"/>
        <v>0</v>
      </c>
      <c r="T333" s="183">
        <f t="shared" si="30"/>
        <v>0</v>
      </c>
      <c r="U333" s="183">
        <f t="shared" si="31"/>
        <v>0</v>
      </c>
      <c r="V333" s="183">
        <f t="shared" si="32"/>
        <v>0</v>
      </c>
      <c r="W333" s="183">
        <f t="shared" si="33"/>
        <v>0</v>
      </c>
      <c r="X333" s="183">
        <f t="shared" si="34"/>
        <v>0</v>
      </c>
      <c r="Y333" s="183">
        <f t="shared" si="35"/>
        <v>0</v>
      </c>
      <c r="Z333" s="183">
        <f t="shared" si="36"/>
        <v>0</v>
      </c>
      <c r="AA333" s="183">
        <f t="shared" si="37"/>
        <v>0</v>
      </c>
      <c r="AB333" s="183" t="str">
        <f t="shared" si="38"/>
        <v/>
      </c>
      <c r="AC333" s="183" t="str">
        <f t="shared" si="39"/>
        <v/>
      </c>
      <c r="AD333" s="183" t="str">
        <f t="shared" si="40"/>
        <v/>
      </c>
      <c r="AE333" s="183" t="str">
        <f t="shared" si="41"/>
        <v/>
      </c>
    </row>
    <row r="334" spans="1:31" ht="33.950000000000003" customHeight="1" x14ac:dyDescent="0.25">
      <c r="A334" s="184" t="s">
        <v>5544</v>
      </c>
      <c r="B334" s="185">
        <v>10</v>
      </c>
      <c r="C334" s="184" t="s">
        <v>5543</v>
      </c>
      <c r="D334" s="184" t="s">
        <v>4378</v>
      </c>
      <c r="E334" s="184" t="s">
        <v>18</v>
      </c>
      <c r="F334" s="185">
        <v>4</v>
      </c>
      <c r="G334" s="185">
        <v>0</v>
      </c>
      <c r="H334" s="185">
        <v>1</v>
      </c>
      <c r="I334" s="184"/>
      <c r="J334" s="184" t="s">
        <v>5548</v>
      </c>
      <c r="K334" s="183"/>
      <c r="L334" s="183" t="s">
        <v>5549</v>
      </c>
      <c r="M334" s="183" t="s">
        <v>5548</v>
      </c>
      <c r="N334" s="183" t="s">
        <v>5547</v>
      </c>
      <c r="O334" s="183"/>
      <c r="P334" s="183" t="s">
        <v>4210</v>
      </c>
      <c r="Q334" s="183" t="s">
        <v>4495</v>
      </c>
      <c r="R334" s="183">
        <f t="shared" si="28"/>
        <v>0</v>
      </c>
      <c r="S334" s="183">
        <f t="shared" si="29"/>
        <v>0</v>
      </c>
      <c r="T334" s="183">
        <f t="shared" si="30"/>
        <v>0</v>
      </c>
      <c r="U334" s="183">
        <f t="shared" si="31"/>
        <v>0</v>
      </c>
      <c r="V334" s="183">
        <f t="shared" si="32"/>
        <v>0</v>
      </c>
      <c r="W334" s="183">
        <f t="shared" si="33"/>
        <v>0</v>
      </c>
      <c r="X334" s="183">
        <f t="shared" si="34"/>
        <v>0</v>
      </c>
      <c r="Y334" s="183">
        <f t="shared" si="35"/>
        <v>0</v>
      </c>
      <c r="Z334" s="183">
        <f t="shared" si="36"/>
        <v>0</v>
      </c>
      <c r="AA334" s="183">
        <f t="shared" si="37"/>
        <v>0</v>
      </c>
      <c r="AB334" s="183" t="str">
        <f t="shared" si="38"/>
        <v/>
      </c>
      <c r="AC334" s="183" t="str">
        <f t="shared" si="39"/>
        <v/>
      </c>
      <c r="AD334" s="183" t="str">
        <f t="shared" si="40"/>
        <v/>
      </c>
      <c r="AE334" s="183" t="str">
        <f t="shared" si="41"/>
        <v/>
      </c>
    </row>
    <row r="335" spans="1:31" ht="33.950000000000003" customHeight="1" x14ac:dyDescent="0.25">
      <c r="A335" s="184" t="s">
        <v>5544</v>
      </c>
      <c r="B335" s="185">
        <v>10</v>
      </c>
      <c r="C335" s="184" t="s">
        <v>5543</v>
      </c>
      <c r="D335" s="184" t="s">
        <v>4378</v>
      </c>
      <c r="E335" s="184" t="s">
        <v>18</v>
      </c>
      <c r="F335" s="185">
        <v>5</v>
      </c>
      <c r="G335" s="185">
        <v>0</v>
      </c>
      <c r="H335" s="185">
        <v>1</v>
      </c>
      <c r="I335" s="184"/>
      <c r="J335" s="184" t="s">
        <v>5545</v>
      </c>
      <c r="K335" s="183"/>
      <c r="L335" s="183" t="s">
        <v>5546</v>
      </c>
      <c r="M335" s="183" t="s">
        <v>5545</v>
      </c>
      <c r="N335" s="183" t="s">
        <v>5545</v>
      </c>
      <c r="O335" s="183"/>
      <c r="P335" s="183" t="s">
        <v>4210</v>
      </c>
      <c r="Q335" s="183" t="s">
        <v>4495</v>
      </c>
      <c r="R335" s="183">
        <f t="shared" si="28"/>
        <v>0</v>
      </c>
      <c r="S335" s="183">
        <f t="shared" si="29"/>
        <v>0</v>
      </c>
      <c r="T335" s="183">
        <f t="shared" si="30"/>
        <v>0</v>
      </c>
      <c r="U335" s="183">
        <f t="shared" si="31"/>
        <v>0</v>
      </c>
      <c r="V335" s="183">
        <f t="shared" si="32"/>
        <v>0</v>
      </c>
      <c r="W335" s="183">
        <f t="shared" si="33"/>
        <v>0</v>
      </c>
      <c r="X335" s="183">
        <f t="shared" si="34"/>
        <v>0</v>
      </c>
      <c r="Y335" s="183">
        <f t="shared" si="35"/>
        <v>0</v>
      </c>
      <c r="Z335" s="183">
        <f t="shared" si="36"/>
        <v>0</v>
      </c>
      <c r="AA335" s="183">
        <f t="shared" si="37"/>
        <v>0</v>
      </c>
      <c r="AB335" s="183" t="str">
        <f t="shared" si="38"/>
        <v/>
      </c>
      <c r="AC335" s="183" t="str">
        <f t="shared" si="39"/>
        <v/>
      </c>
      <c r="AD335" s="183" t="str">
        <f t="shared" si="40"/>
        <v/>
      </c>
      <c r="AE335" s="183" t="str">
        <f t="shared" si="41"/>
        <v/>
      </c>
    </row>
    <row r="336" spans="1:31" ht="33.950000000000003" customHeight="1" x14ac:dyDescent="0.25">
      <c r="A336" s="184" t="s">
        <v>5544</v>
      </c>
      <c r="B336" s="185">
        <v>10</v>
      </c>
      <c r="C336" s="184" t="s">
        <v>5543</v>
      </c>
      <c r="D336" s="184" t="s">
        <v>4378</v>
      </c>
      <c r="E336" s="184" t="s">
        <v>18</v>
      </c>
      <c r="F336" s="185">
        <v>6</v>
      </c>
      <c r="G336" s="185">
        <v>0</v>
      </c>
      <c r="H336" s="185">
        <v>1</v>
      </c>
      <c r="I336" s="184"/>
      <c r="J336" s="184" t="s">
        <v>3587</v>
      </c>
      <c r="K336" s="183"/>
      <c r="L336" s="183" t="s">
        <v>4500</v>
      </c>
      <c r="M336" s="183" t="s">
        <v>3587</v>
      </c>
      <c r="N336" s="183" t="s">
        <v>3587</v>
      </c>
      <c r="O336" s="183"/>
      <c r="P336" s="183" t="s">
        <v>4210</v>
      </c>
      <c r="Q336" s="183" t="s">
        <v>4495</v>
      </c>
      <c r="R336" s="183">
        <f t="shared" si="28"/>
        <v>0</v>
      </c>
      <c r="S336" s="183">
        <f t="shared" si="29"/>
        <v>0</v>
      </c>
      <c r="T336" s="183">
        <f t="shared" si="30"/>
        <v>0</v>
      </c>
      <c r="U336" s="183">
        <f t="shared" si="31"/>
        <v>0</v>
      </c>
      <c r="V336" s="183">
        <f t="shared" si="32"/>
        <v>0</v>
      </c>
      <c r="W336" s="183">
        <f t="shared" si="33"/>
        <v>0</v>
      </c>
      <c r="X336" s="183">
        <f t="shared" si="34"/>
        <v>0</v>
      </c>
      <c r="Y336" s="183">
        <f t="shared" si="35"/>
        <v>0</v>
      </c>
      <c r="Z336" s="183">
        <f t="shared" si="36"/>
        <v>0</v>
      </c>
      <c r="AA336" s="183">
        <f t="shared" si="37"/>
        <v>0</v>
      </c>
      <c r="AB336" s="183" t="str">
        <f t="shared" si="38"/>
        <v/>
      </c>
      <c r="AC336" s="183" t="str">
        <f t="shared" si="39"/>
        <v/>
      </c>
      <c r="AD336" s="183" t="str">
        <f t="shared" si="40"/>
        <v/>
      </c>
      <c r="AE336" s="183" t="str">
        <f t="shared" si="41"/>
        <v/>
      </c>
    </row>
    <row r="337" spans="1:31" ht="33.950000000000003" customHeight="1" x14ac:dyDescent="0.25">
      <c r="A337" s="184" t="s">
        <v>5544</v>
      </c>
      <c r="B337" s="185">
        <v>10</v>
      </c>
      <c r="C337" s="184" t="s">
        <v>5543</v>
      </c>
      <c r="D337" s="184" t="s">
        <v>4378</v>
      </c>
      <c r="E337" s="184" t="s">
        <v>18</v>
      </c>
      <c r="F337" s="185">
        <v>7</v>
      </c>
      <c r="G337" s="185">
        <v>0</v>
      </c>
      <c r="H337" s="185">
        <v>1</v>
      </c>
      <c r="I337" s="184"/>
      <c r="J337" s="184" t="s">
        <v>4496</v>
      </c>
      <c r="K337" s="183"/>
      <c r="L337" s="183" t="s">
        <v>4497</v>
      </c>
      <c r="M337" s="183" t="s">
        <v>4496</v>
      </c>
      <c r="N337" s="183" t="s">
        <v>4496</v>
      </c>
      <c r="O337" s="183"/>
      <c r="P337" s="183" t="s">
        <v>4210</v>
      </c>
      <c r="Q337" s="183" t="s">
        <v>4495</v>
      </c>
      <c r="R337" s="183">
        <f t="shared" si="28"/>
        <v>0</v>
      </c>
      <c r="S337" s="183">
        <f t="shared" si="29"/>
        <v>0</v>
      </c>
      <c r="T337" s="183">
        <f t="shared" si="30"/>
        <v>0</v>
      </c>
      <c r="U337" s="183">
        <f t="shared" si="31"/>
        <v>0</v>
      </c>
      <c r="V337" s="183">
        <f t="shared" si="32"/>
        <v>0</v>
      </c>
      <c r="W337" s="183">
        <f t="shared" si="33"/>
        <v>0</v>
      </c>
      <c r="X337" s="183">
        <f t="shared" si="34"/>
        <v>0</v>
      </c>
      <c r="Y337" s="183">
        <f t="shared" si="35"/>
        <v>0</v>
      </c>
      <c r="Z337" s="183">
        <f t="shared" si="36"/>
        <v>0</v>
      </c>
      <c r="AA337" s="183">
        <f t="shared" si="37"/>
        <v>0</v>
      </c>
      <c r="AB337" s="183" t="str">
        <f t="shared" si="38"/>
        <v/>
      </c>
      <c r="AC337" s="183" t="str">
        <f t="shared" si="39"/>
        <v/>
      </c>
      <c r="AD337" s="183" t="str">
        <f t="shared" si="40"/>
        <v/>
      </c>
      <c r="AE337" s="183" t="str">
        <f t="shared" si="41"/>
        <v/>
      </c>
    </row>
    <row r="338" spans="1:31" ht="33.950000000000003" customHeight="1" x14ac:dyDescent="0.25">
      <c r="A338" s="184" t="s">
        <v>5527</v>
      </c>
      <c r="B338" s="185">
        <v>11</v>
      </c>
      <c r="C338" s="184" t="s">
        <v>5418</v>
      </c>
      <c r="D338" s="184" t="s">
        <v>4381</v>
      </c>
      <c r="E338" s="184" t="s">
        <v>18</v>
      </c>
      <c r="F338" s="185">
        <v>1</v>
      </c>
      <c r="G338" s="185">
        <v>1</v>
      </c>
      <c r="H338" s="185">
        <v>0</v>
      </c>
      <c r="I338" s="184" t="s">
        <v>5535</v>
      </c>
      <c r="J338" s="184"/>
      <c r="K338" s="183" t="s">
        <v>5542</v>
      </c>
      <c r="L338" s="183"/>
      <c r="M338" s="183" t="s">
        <v>5535</v>
      </c>
      <c r="N338" s="183" t="s">
        <v>5535</v>
      </c>
      <c r="O338" s="183"/>
      <c r="P338" s="183" t="s">
        <v>5417</v>
      </c>
      <c r="Q338" s="183" t="s">
        <v>4509</v>
      </c>
      <c r="R338" s="183">
        <f t="shared" si="28"/>
        <v>0</v>
      </c>
      <c r="S338" s="183">
        <f t="shared" si="29"/>
        <v>0</v>
      </c>
      <c r="T338" s="183">
        <f t="shared" si="30"/>
        <v>0</v>
      </c>
      <c r="U338" s="183">
        <f t="shared" si="31"/>
        <v>0</v>
      </c>
      <c r="V338" s="183">
        <f t="shared" si="32"/>
        <v>0</v>
      </c>
      <c r="W338" s="183">
        <f t="shared" si="33"/>
        <v>0</v>
      </c>
      <c r="X338" s="183">
        <f t="shared" si="34"/>
        <v>0</v>
      </c>
      <c r="Y338" s="183">
        <f t="shared" si="35"/>
        <v>0</v>
      </c>
      <c r="Z338" s="183">
        <f t="shared" si="36"/>
        <v>0</v>
      </c>
      <c r="AA338" s="183">
        <f t="shared" si="37"/>
        <v>0</v>
      </c>
      <c r="AB338" s="183" t="str">
        <f t="shared" si="38"/>
        <v/>
      </c>
      <c r="AC338" s="183" t="str">
        <f t="shared" si="39"/>
        <v/>
      </c>
      <c r="AD338" s="183" t="str">
        <f t="shared" si="40"/>
        <v/>
      </c>
      <c r="AE338" s="183" t="str">
        <f t="shared" si="41"/>
        <v/>
      </c>
    </row>
    <row r="339" spans="1:31" ht="33.950000000000003" customHeight="1" x14ac:dyDescent="0.25">
      <c r="A339" s="184" t="s">
        <v>5527</v>
      </c>
      <c r="B339" s="185">
        <v>11</v>
      </c>
      <c r="C339" s="184" t="s">
        <v>5418</v>
      </c>
      <c r="D339" s="184" t="s">
        <v>4381</v>
      </c>
      <c r="E339" s="184" t="s">
        <v>18</v>
      </c>
      <c r="F339" s="185">
        <v>2</v>
      </c>
      <c r="G339" s="185">
        <v>1</v>
      </c>
      <c r="H339" s="185">
        <v>0</v>
      </c>
      <c r="I339" s="184" t="s">
        <v>5533</v>
      </c>
      <c r="J339" s="184"/>
      <c r="K339" s="183" t="s">
        <v>5541</v>
      </c>
      <c r="L339" s="183"/>
      <c r="M339" s="183" t="s">
        <v>5533</v>
      </c>
      <c r="N339" s="183" t="s">
        <v>5533</v>
      </c>
      <c r="O339" s="183"/>
      <c r="P339" s="183" t="s">
        <v>5417</v>
      </c>
      <c r="Q339" s="183" t="s">
        <v>4509</v>
      </c>
      <c r="R339" s="183">
        <f t="shared" si="28"/>
        <v>0</v>
      </c>
      <c r="S339" s="183">
        <f t="shared" si="29"/>
        <v>0</v>
      </c>
      <c r="T339" s="183">
        <f t="shared" si="30"/>
        <v>0</v>
      </c>
      <c r="U339" s="183">
        <f t="shared" si="31"/>
        <v>0</v>
      </c>
      <c r="V339" s="183">
        <f t="shared" si="32"/>
        <v>0</v>
      </c>
      <c r="W339" s="183">
        <f t="shared" si="33"/>
        <v>0</v>
      </c>
      <c r="X339" s="183">
        <f t="shared" si="34"/>
        <v>0</v>
      </c>
      <c r="Y339" s="183">
        <f t="shared" si="35"/>
        <v>0</v>
      </c>
      <c r="Z339" s="183">
        <f t="shared" si="36"/>
        <v>0</v>
      </c>
      <c r="AA339" s="183">
        <f t="shared" si="37"/>
        <v>0</v>
      </c>
      <c r="AB339" s="183" t="str">
        <f t="shared" si="38"/>
        <v/>
      </c>
      <c r="AC339" s="183" t="str">
        <f t="shared" si="39"/>
        <v/>
      </c>
      <c r="AD339" s="183" t="str">
        <f t="shared" si="40"/>
        <v/>
      </c>
      <c r="AE339" s="183" t="str">
        <f t="shared" si="41"/>
        <v/>
      </c>
    </row>
    <row r="340" spans="1:31" ht="33.950000000000003" customHeight="1" x14ac:dyDescent="0.25">
      <c r="A340" s="184" t="s">
        <v>5527</v>
      </c>
      <c r="B340" s="185">
        <v>11</v>
      </c>
      <c r="C340" s="184" t="s">
        <v>5418</v>
      </c>
      <c r="D340" s="184" t="s">
        <v>4381</v>
      </c>
      <c r="E340" s="184" t="s">
        <v>18</v>
      </c>
      <c r="F340" s="185">
        <v>3</v>
      </c>
      <c r="G340" s="185">
        <v>1</v>
      </c>
      <c r="H340" s="185">
        <v>0</v>
      </c>
      <c r="I340" s="184" t="s">
        <v>3087</v>
      </c>
      <c r="J340" s="184"/>
      <c r="K340" s="183" t="s">
        <v>4782</v>
      </c>
      <c r="L340" s="183"/>
      <c r="M340" s="183" t="s">
        <v>3087</v>
      </c>
      <c r="N340" s="183"/>
      <c r="O340" s="183"/>
      <c r="P340" s="183" t="s">
        <v>5417</v>
      </c>
      <c r="Q340" s="183" t="s">
        <v>4509</v>
      </c>
      <c r="R340" s="183">
        <f t="shared" si="28"/>
        <v>0</v>
      </c>
      <c r="S340" s="183">
        <f t="shared" si="29"/>
        <v>0</v>
      </c>
      <c r="T340" s="183">
        <f t="shared" si="30"/>
        <v>0</v>
      </c>
      <c r="U340" s="183">
        <f t="shared" si="31"/>
        <v>0</v>
      </c>
      <c r="V340" s="183">
        <f t="shared" si="32"/>
        <v>0</v>
      </c>
      <c r="W340" s="183">
        <f t="shared" si="33"/>
        <v>0</v>
      </c>
      <c r="X340" s="183">
        <f t="shared" si="34"/>
        <v>0</v>
      </c>
      <c r="Y340" s="183">
        <f t="shared" si="35"/>
        <v>0</v>
      </c>
      <c r="Z340" s="183">
        <f t="shared" si="36"/>
        <v>0</v>
      </c>
      <c r="AA340" s="183">
        <f t="shared" si="37"/>
        <v>0</v>
      </c>
      <c r="AB340" s="183" t="str">
        <f t="shared" si="38"/>
        <v/>
      </c>
      <c r="AC340" s="183" t="str">
        <f t="shared" si="39"/>
        <v/>
      </c>
      <c r="AD340" s="183" t="str">
        <f t="shared" si="40"/>
        <v/>
      </c>
      <c r="AE340" s="183" t="str">
        <f t="shared" si="41"/>
        <v/>
      </c>
    </row>
    <row r="341" spans="1:31" ht="33.950000000000003" customHeight="1" x14ac:dyDescent="0.25">
      <c r="A341" s="184" t="s">
        <v>5527</v>
      </c>
      <c r="B341" s="185">
        <v>11</v>
      </c>
      <c r="C341" s="184" t="s">
        <v>5418</v>
      </c>
      <c r="D341" s="184" t="s">
        <v>4381</v>
      </c>
      <c r="E341" s="184" t="s">
        <v>18</v>
      </c>
      <c r="F341" s="185">
        <v>4</v>
      </c>
      <c r="G341" s="185">
        <v>1</v>
      </c>
      <c r="H341" s="185">
        <v>0</v>
      </c>
      <c r="I341" s="184" t="s">
        <v>5531</v>
      </c>
      <c r="J341" s="184"/>
      <c r="K341" s="183" t="s">
        <v>5540</v>
      </c>
      <c r="L341" s="183"/>
      <c r="M341" s="183" t="s">
        <v>5531</v>
      </c>
      <c r="N341" s="183" t="s">
        <v>5530</v>
      </c>
      <c r="O341" s="183"/>
      <c r="P341" s="183" t="s">
        <v>5417</v>
      </c>
      <c r="Q341" s="183" t="s">
        <v>4509</v>
      </c>
      <c r="R341" s="183">
        <f t="shared" si="28"/>
        <v>0</v>
      </c>
      <c r="S341" s="183">
        <f t="shared" si="29"/>
        <v>0</v>
      </c>
      <c r="T341" s="183">
        <f t="shared" si="30"/>
        <v>0</v>
      </c>
      <c r="U341" s="183">
        <f t="shared" si="31"/>
        <v>0</v>
      </c>
      <c r="V341" s="183">
        <f t="shared" si="32"/>
        <v>0</v>
      </c>
      <c r="W341" s="183">
        <f t="shared" si="33"/>
        <v>0</v>
      </c>
      <c r="X341" s="183">
        <f t="shared" si="34"/>
        <v>0</v>
      </c>
      <c r="Y341" s="183">
        <f t="shared" si="35"/>
        <v>0</v>
      </c>
      <c r="Z341" s="183">
        <f t="shared" si="36"/>
        <v>0</v>
      </c>
      <c r="AA341" s="183">
        <f t="shared" si="37"/>
        <v>0</v>
      </c>
      <c r="AB341" s="183" t="str">
        <f t="shared" si="38"/>
        <v/>
      </c>
      <c r="AC341" s="183" t="str">
        <f t="shared" si="39"/>
        <v/>
      </c>
      <c r="AD341" s="183" t="str">
        <f t="shared" si="40"/>
        <v/>
      </c>
      <c r="AE341" s="183" t="str">
        <f t="shared" si="41"/>
        <v/>
      </c>
    </row>
    <row r="342" spans="1:31" ht="33.950000000000003" customHeight="1" x14ac:dyDescent="0.25">
      <c r="A342" s="184" t="s">
        <v>5527</v>
      </c>
      <c r="B342" s="185">
        <v>11</v>
      </c>
      <c r="C342" s="184" t="s">
        <v>5418</v>
      </c>
      <c r="D342" s="184" t="s">
        <v>4381</v>
      </c>
      <c r="E342" s="184" t="s">
        <v>18</v>
      </c>
      <c r="F342" s="185">
        <v>5</v>
      </c>
      <c r="G342" s="185">
        <v>1</v>
      </c>
      <c r="H342" s="185">
        <v>0</v>
      </c>
      <c r="I342" s="184" t="s">
        <v>5528</v>
      </c>
      <c r="J342" s="184"/>
      <c r="K342" s="183" t="s">
        <v>5539</v>
      </c>
      <c r="L342" s="183"/>
      <c r="M342" s="183" t="s">
        <v>5528</v>
      </c>
      <c r="N342" s="183"/>
      <c r="O342" s="183"/>
      <c r="P342" s="183" t="s">
        <v>5417</v>
      </c>
      <c r="Q342" s="183" t="s">
        <v>4509</v>
      </c>
      <c r="R342" s="183">
        <f t="shared" si="28"/>
        <v>0</v>
      </c>
      <c r="S342" s="183">
        <f t="shared" si="29"/>
        <v>0</v>
      </c>
      <c r="T342" s="183">
        <f t="shared" si="30"/>
        <v>0</v>
      </c>
      <c r="U342" s="183">
        <f t="shared" si="31"/>
        <v>0</v>
      </c>
      <c r="V342" s="183">
        <f t="shared" si="32"/>
        <v>0</v>
      </c>
      <c r="W342" s="183">
        <f t="shared" si="33"/>
        <v>0</v>
      </c>
      <c r="X342" s="183">
        <f t="shared" si="34"/>
        <v>0</v>
      </c>
      <c r="Y342" s="183">
        <f t="shared" si="35"/>
        <v>0</v>
      </c>
      <c r="Z342" s="183">
        <f t="shared" si="36"/>
        <v>0</v>
      </c>
      <c r="AA342" s="183">
        <f t="shared" si="37"/>
        <v>0</v>
      </c>
      <c r="AB342" s="183" t="str">
        <f t="shared" si="38"/>
        <v/>
      </c>
      <c r="AC342" s="183" t="str">
        <f t="shared" si="39"/>
        <v/>
      </c>
      <c r="AD342" s="183" t="str">
        <f t="shared" si="40"/>
        <v/>
      </c>
      <c r="AE342" s="183" t="str">
        <f t="shared" si="41"/>
        <v/>
      </c>
    </row>
    <row r="343" spans="1:31" ht="33.950000000000003" customHeight="1" x14ac:dyDescent="0.25">
      <c r="A343" s="184" t="s">
        <v>5527</v>
      </c>
      <c r="B343" s="185">
        <v>11</v>
      </c>
      <c r="C343" s="184" t="s">
        <v>5418</v>
      </c>
      <c r="D343" s="184" t="s">
        <v>4381</v>
      </c>
      <c r="E343" s="184" t="s">
        <v>18</v>
      </c>
      <c r="F343" s="185">
        <v>6</v>
      </c>
      <c r="G343" s="185">
        <v>1</v>
      </c>
      <c r="H343" s="185">
        <v>0</v>
      </c>
      <c r="I343" s="184" t="s">
        <v>5537</v>
      </c>
      <c r="J343" s="184"/>
      <c r="K343" s="183" t="s">
        <v>5538</v>
      </c>
      <c r="L343" s="183"/>
      <c r="M343" s="183" t="s">
        <v>5537</v>
      </c>
      <c r="N343" s="183"/>
      <c r="O343" s="183"/>
      <c r="P343" s="183" t="s">
        <v>5417</v>
      </c>
      <c r="Q343" s="183" t="s">
        <v>4509</v>
      </c>
      <c r="R343" s="183">
        <f t="shared" si="28"/>
        <v>0</v>
      </c>
      <c r="S343" s="183">
        <f t="shared" si="29"/>
        <v>0</v>
      </c>
      <c r="T343" s="183">
        <f t="shared" si="30"/>
        <v>0</v>
      </c>
      <c r="U343" s="183">
        <f t="shared" si="31"/>
        <v>0</v>
      </c>
      <c r="V343" s="183">
        <f t="shared" si="32"/>
        <v>0</v>
      </c>
      <c r="W343" s="183">
        <f t="shared" si="33"/>
        <v>0</v>
      </c>
      <c r="X343" s="183">
        <f t="shared" si="34"/>
        <v>0</v>
      </c>
      <c r="Y343" s="183">
        <f t="shared" si="35"/>
        <v>0</v>
      </c>
      <c r="Z343" s="183">
        <f t="shared" si="36"/>
        <v>0</v>
      </c>
      <c r="AA343" s="183">
        <f t="shared" si="37"/>
        <v>0</v>
      </c>
      <c r="AB343" s="183" t="str">
        <f t="shared" si="38"/>
        <v/>
      </c>
      <c r="AC343" s="183" t="str">
        <f t="shared" si="39"/>
        <v/>
      </c>
      <c r="AD343" s="183" t="str">
        <f t="shared" si="40"/>
        <v/>
      </c>
      <c r="AE343" s="183" t="str">
        <f t="shared" si="41"/>
        <v/>
      </c>
    </row>
    <row r="344" spans="1:31" ht="33.950000000000003" customHeight="1" x14ac:dyDescent="0.25">
      <c r="A344" s="184" t="s">
        <v>5527</v>
      </c>
      <c r="B344" s="185">
        <v>11</v>
      </c>
      <c r="C344" s="184" t="s">
        <v>5418</v>
      </c>
      <c r="D344" s="184" t="s">
        <v>4381</v>
      </c>
      <c r="E344" s="184" t="s">
        <v>18</v>
      </c>
      <c r="F344" s="185">
        <v>7</v>
      </c>
      <c r="G344" s="185">
        <v>1</v>
      </c>
      <c r="H344" s="185">
        <v>0</v>
      </c>
      <c r="I344" s="184" t="s">
        <v>3102</v>
      </c>
      <c r="J344" s="184"/>
      <c r="K344" s="183" t="s">
        <v>4511</v>
      </c>
      <c r="L344" s="183"/>
      <c r="M344" s="183" t="s">
        <v>3102</v>
      </c>
      <c r="N344" s="183" t="s">
        <v>3102</v>
      </c>
      <c r="O344" s="183"/>
      <c r="P344" s="183" t="s">
        <v>5417</v>
      </c>
      <c r="Q344" s="183" t="s">
        <v>4509</v>
      </c>
      <c r="R344" s="183">
        <f t="shared" si="28"/>
        <v>0</v>
      </c>
      <c r="S344" s="183">
        <f t="shared" si="29"/>
        <v>0</v>
      </c>
      <c r="T344" s="183">
        <f t="shared" si="30"/>
        <v>0</v>
      </c>
      <c r="U344" s="183">
        <f t="shared" si="31"/>
        <v>0</v>
      </c>
      <c r="V344" s="183">
        <f t="shared" si="32"/>
        <v>0</v>
      </c>
      <c r="W344" s="183">
        <f t="shared" si="33"/>
        <v>0</v>
      </c>
      <c r="X344" s="183">
        <f t="shared" si="34"/>
        <v>0</v>
      </c>
      <c r="Y344" s="183">
        <f t="shared" si="35"/>
        <v>0</v>
      </c>
      <c r="Z344" s="183">
        <f t="shared" si="36"/>
        <v>0</v>
      </c>
      <c r="AA344" s="183">
        <f t="shared" si="37"/>
        <v>0</v>
      </c>
      <c r="AB344" s="183" t="str">
        <f t="shared" si="38"/>
        <v/>
      </c>
      <c r="AC344" s="183" t="str">
        <f t="shared" si="39"/>
        <v/>
      </c>
      <c r="AD344" s="183" t="str">
        <f t="shared" si="40"/>
        <v/>
      </c>
      <c r="AE344" s="183" t="str">
        <f t="shared" si="41"/>
        <v/>
      </c>
    </row>
    <row r="345" spans="1:31" ht="33.950000000000003" customHeight="1" x14ac:dyDescent="0.25">
      <c r="A345" s="184" t="s">
        <v>5527</v>
      </c>
      <c r="B345" s="185">
        <v>11</v>
      </c>
      <c r="C345" s="184" t="s">
        <v>5418</v>
      </c>
      <c r="D345" s="184" t="s">
        <v>4381</v>
      </c>
      <c r="E345" s="184" t="s">
        <v>18</v>
      </c>
      <c r="F345" s="185">
        <v>8</v>
      </c>
      <c r="G345" s="185">
        <v>1</v>
      </c>
      <c r="H345" s="185">
        <v>0</v>
      </c>
      <c r="I345" s="184" t="s">
        <v>3123</v>
      </c>
      <c r="J345" s="184"/>
      <c r="K345" s="183" t="s">
        <v>4510</v>
      </c>
      <c r="L345" s="183"/>
      <c r="M345" s="183" t="s">
        <v>3123</v>
      </c>
      <c r="N345" s="183" t="s">
        <v>3123</v>
      </c>
      <c r="O345" s="183"/>
      <c r="P345" s="183" t="s">
        <v>5417</v>
      </c>
      <c r="Q345" s="183" t="s">
        <v>4509</v>
      </c>
      <c r="R345" s="183">
        <f t="shared" si="28"/>
        <v>0</v>
      </c>
      <c r="S345" s="183">
        <f t="shared" si="29"/>
        <v>0</v>
      </c>
      <c r="T345" s="183">
        <f t="shared" si="30"/>
        <v>0</v>
      </c>
      <c r="U345" s="183">
        <f t="shared" si="31"/>
        <v>0</v>
      </c>
      <c r="V345" s="183">
        <f t="shared" si="32"/>
        <v>0</v>
      </c>
      <c r="W345" s="183">
        <f t="shared" si="33"/>
        <v>0</v>
      </c>
      <c r="X345" s="183">
        <f t="shared" si="34"/>
        <v>0</v>
      </c>
      <c r="Y345" s="183">
        <f t="shared" si="35"/>
        <v>0</v>
      </c>
      <c r="Z345" s="183">
        <f t="shared" si="36"/>
        <v>0</v>
      </c>
      <c r="AA345" s="183">
        <f t="shared" si="37"/>
        <v>0</v>
      </c>
      <c r="AB345" s="183" t="str">
        <f t="shared" si="38"/>
        <v/>
      </c>
      <c r="AC345" s="183" t="str">
        <f t="shared" si="39"/>
        <v/>
      </c>
      <c r="AD345" s="183" t="str">
        <f t="shared" si="40"/>
        <v/>
      </c>
      <c r="AE345" s="183" t="str">
        <f t="shared" si="41"/>
        <v/>
      </c>
    </row>
    <row r="346" spans="1:31" ht="33.950000000000003" customHeight="1" x14ac:dyDescent="0.25">
      <c r="A346" s="184" t="s">
        <v>5527</v>
      </c>
      <c r="B346" s="185">
        <v>11</v>
      </c>
      <c r="C346" s="184" t="s">
        <v>5418</v>
      </c>
      <c r="D346" s="184" t="s">
        <v>4378</v>
      </c>
      <c r="E346" s="184" t="s">
        <v>18</v>
      </c>
      <c r="F346" s="185">
        <v>1</v>
      </c>
      <c r="G346" s="185">
        <v>0</v>
      </c>
      <c r="H346" s="185">
        <v>1</v>
      </c>
      <c r="I346" s="184"/>
      <c r="J346" s="184" t="s">
        <v>5535</v>
      </c>
      <c r="K346" s="183"/>
      <c r="L346" s="183" t="s">
        <v>5536</v>
      </c>
      <c r="M346" s="183" t="s">
        <v>5535</v>
      </c>
      <c r="N346" s="183" t="s">
        <v>5535</v>
      </c>
      <c r="O346" s="183"/>
      <c r="P346" s="183" t="s">
        <v>5417</v>
      </c>
      <c r="Q346" s="183" t="s">
        <v>4495</v>
      </c>
      <c r="R346" s="183">
        <f t="shared" si="28"/>
        <v>0</v>
      </c>
      <c r="S346" s="183">
        <f t="shared" si="29"/>
        <v>0</v>
      </c>
      <c r="T346" s="183">
        <f t="shared" si="30"/>
        <v>0</v>
      </c>
      <c r="U346" s="183">
        <f t="shared" si="31"/>
        <v>0</v>
      </c>
      <c r="V346" s="183">
        <f t="shared" si="32"/>
        <v>0</v>
      </c>
      <c r="W346" s="183">
        <f t="shared" si="33"/>
        <v>0</v>
      </c>
      <c r="X346" s="183">
        <f t="shared" si="34"/>
        <v>0</v>
      </c>
      <c r="Y346" s="183">
        <f t="shared" si="35"/>
        <v>0</v>
      </c>
      <c r="Z346" s="183">
        <f t="shared" si="36"/>
        <v>0</v>
      </c>
      <c r="AA346" s="183">
        <f t="shared" si="37"/>
        <v>0</v>
      </c>
      <c r="AB346" s="183" t="str">
        <f t="shared" si="38"/>
        <v/>
      </c>
      <c r="AC346" s="183" t="str">
        <f t="shared" si="39"/>
        <v/>
      </c>
      <c r="AD346" s="183" t="str">
        <f t="shared" si="40"/>
        <v/>
      </c>
      <c r="AE346" s="183" t="str">
        <f t="shared" si="41"/>
        <v/>
      </c>
    </row>
    <row r="347" spans="1:31" ht="33.950000000000003" customHeight="1" x14ac:dyDescent="0.25">
      <c r="A347" s="184" t="s">
        <v>5527</v>
      </c>
      <c r="B347" s="185">
        <v>11</v>
      </c>
      <c r="C347" s="184" t="s">
        <v>5418</v>
      </c>
      <c r="D347" s="184" t="s">
        <v>4378</v>
      </c>
      <c r="E347" s="184" t="s">
        <v>18</v>
      </c>
      <c r="F347" s="185">
        <v>2</v>
      </c>
      <c r="G347" s="185">
        <v>0</v>
      </c>
      <c r="H347" s="185">
        <v>1</v>
      </c>
      <c r="I347" s="184"/>
      <c r="J347" s="184" t="s">
        <v>5533</v>
      </c>
      <c r="K347" s="183"/>
      <c r="L347" s="183" t="s">
        <v>5534</v>
      </c>
      <c r="M347" s="183" t="s">
        <v>5533</v>
      </c>
      <c r="N347" s="183" t="s">
        <v>5533</v>
      </c>
      <c r="O347" s="183"/>
      <c r="P347" s="183" t="s">
        <v>5417</v>
      </c>
      <c r="Q347" s="183" t="s">
        <v>4495</v>
      </c>
      <c r="R347" s="183">
        <f t="shared" si="28"/>
        <v>0</v>
      </c>
      <c r="S347" s="183">
        <f t="shared" si="29"/>
        <v>0</v>
      </c>
      <c r="T347" s="183">
        <f t="shared" si="30"/>
        <v>0</v>
      </c>
      <c r="U347" s="183">
        <f t="shared" si="31"/>
        <v>0</v>
      </c>
      <c r="V347" s="183">
        <f t="shared" si="32"/>
        <v>0</v>
      </c>
      <c r="W347" s="183">
        <f t="shared" si="33"/>
        <v>0</v>
      </c>
      <c r="X347" s="183">
        <f t="shared" si="34"/>
        <v>0</v>
      </c>
      <c r="Y347" s="183">
        <f t="shared" si="35"/>
        <v>0</v>
      </c>
      <c r="Z347" s="183">
        <f t="shared" si="36"/>
        <v>0</v>
      </c>
      <c r="AA347" s="183">
        <f t="shared" si="37"/>
        <v>0</v>
      </c>
      <c r="AB347" s="183" t="str">
        <f t="shared" si="38"/>
        <v/>
      </c>
      <c r="AC347" s="183" t="str">
        <f t="shared" si="39"/>
        <v/>
      </c>
      <c r="AD347" s="183" t="str">
        <f t="shared" si="40"/>
        <v/>
      </c>
      <c r="AE347" s="183" t="str">
        <f t="shared" si="41"/>
        <v/>
      </c>
    </row>
    <row r="348" spans="1:31" ht="33.950000000000003" customHeight="1" x14ac:dyDescent="0.25">
      <c r="A348" s="184" t="s">
        <v>5527</v>
      </c>
      <c r="B348" s="185">
        <v>11</v>
      </c>
      <c r="C348" s="184" t="s">
        <v>5418</v>
      </c>
      <c r="D348" s="184" t="s">
        <v>4378</v>
      </c>
      <c r="E348" s="184" t="s">
        <v>18</v>
      </c>
      <c r="F348" s="185">
        <v>3</v>
      </c>
      <c r="G348" s="185">
        <v>0</v>
      </c>
      <c r="H348" s="185">
        <v>1</v>
      </c>
      <c r="I348" s="184"/>
      <c r="J348" s="184" t="s">
        <v>3087</v>
      </c>
      <c r="K348" s="183"/>
      <c r="L348" s="183" t="s">
        <v>4774</v>
      </c>
      <c r="M348" s="183" t="s">
        <v>3087</v>
      </c>
      <c r="N348" s="183"/>
      <c r="O348" s="183"/>
      <c r="P348" s="183" t="s">
        <v>5417</v>
      </c>
      <c r="Q348" s="183" t="s">
        <v>4495</v>
      </c>
      <c r="R348" s="183">
        <f t="shared" si="28"/>
        <v>0</v>
      </c>
      <c r="S348" s="183">
        <f t="shared" si="29"/>
        <v>0</v>
      </c>
      <c r="T348" s="183">
        <f t="shared" si="30"/>
        <v>0</v>
      </c>
      <c r="U348" s="183">
        <f t="shared" si="31"/>
        <v>0</v>
      </c>
      <c r="V348" s="183">
        <f t="shared" si="32"/>
        <v>0</v>
      </c>
      <c r="W348" s="183">
        <f t="shared" si="33"/>
        <v>0</v>
      </c>
      <c r="X348" s="183">
        <f t="shared" si="34"/>
        <v>0</v>
      </c>
      <c r="Y348" s="183">
        <f t="shared" si="35"/>
        <v>0</v>
      </c>
      <c r="Z348" s="183">
        <f t="shared" si="36"/>
        <v>0</v>
      </c>
      <c r="AA348" s="183">
        <f t="shared" si="37"/>
        <v>0</v>
      </c>
      <c r="AB348" s="183" t="str">
        <f t="shared" si="38"/>
        <v/>
      </c>
      <c r="AC348" s="183" t="str">
        <f t="shared" si="39"/>
        <v/>
      </c>
      <c r="AD348" s="183" t="str">
        <f t="shared" si="40"/>
        <v/>
      </c>
      <c r="AE348" s="183" t="str">
        <f t="shared" si="41"/>
        <v/>
      </c>
    </row>
    <row r="349" spans="1:31" ht="33.950000000000003" customHeight="1" x14ac:dyDescent="0.25">
      <c r="A349" s="184" t="s">
        <v>5527</v>
      </c>
      <c r="B349" s="185">
        <v>11</v>
      </c>
      <c r="C349" s="184" t="s">
        <v>5418</v>
      </c>
      <c r="D349" s="184" t="s">
        <v>4378</v>
      </c>
      <c r="E349" s="184" t="s">
        <v>18</v>
      </c>
      <c r="F349" s="185">
        <v>4</v>
      </c>
      <c r="G349" s="185">
        <v>0</v>
      </c>
      <c r="H349" s="185">
        <v>1</v>
      </c>
      <c r="I349" s="184"/>
      <c r="J349" s="184" t="s">
        <v>5531</v>
      </c>
      <c r="K349" s="183"/>
      <c r="L349" s="183" t="s">
        <v>5532</v>
      </c>
      <c r="M349" s="183" t="s">
        <v>5531</v>
      </c>
      <c r="N349" s="183" t="s">
        <v>5530</v>
      </c>
      <c r="O349" s="183"/>
      <c r="P349" s="183" t="s">
        <v>5417</v>
      </c>
      <c r="Q349" s="183" t="s">
        <v>4495</v>
      </c>
      <c r="R349" s="183">
        <f t="shared" si="28"/>
        <v>0</v>
      </c>
      <c r="S349" s="183">
        <f t="shared" si="29"/>
        <v>0</v>
      </c>
      <c r="T349" s="183">
        <f t="shared" si="30"/>
        <v>0</v>
      </c>
      <c r="U349" s="183">
        <f t="shared" si="31"/>
        <v>0</v>
      </c>
      <c r="V349" s="183">
        <f t="shared" si="32"/>
        <v>0</v>
      </c>
      <c r="W349" s="183">
        <f t="shared" si="33"/>
        <v>0</v>
      </c>
      <c r="X349" s="183">
        <f t="shared" si="34"/>
        <v>0</v>
      </c>
      <c r="Y349" s="183">
        <f t="shared" si="35"/>
        <v>0</v>
      </c>
      <c r="Z349" s="183">
        <f t="shared" si="36"/>
        <v>0</v>
      </c>
      <c r="AA349" s="183">
        <f t="shared" si="37"/>
        <v>0</v>
      </c>
      <c r="AB349" s="183" t="str">
        <f t="shared" si="38"/>
        <v/>
      </c>
      <c r="AC349" s="183" t="str">
        <f t="shared" si="39"/>
        <v/>
      </c>
      <c r="AD349" s="183" t="str">
        <f t="shared" si="40"/>
        <v/>
      </c>
      <c r="AE349" s="183" t="str">
        <f t="shared" si="41"/>
        <v/>
      </c>
    </row>
    <row r="350" spans="1:31" ht="33.950000000000003" customHeight="1" x14ac:dyDescent="0.25">
      <c r="A350" s="184" t="s">
        <v>5527</v>
      </c>
      <c r="B350" s="185">
        <v>11</v>
      </c>
      <c r="C350" s="184" t="s">
        <v>5418</v>
      </c>
      <c r="D350" s="184" t="s">
        <v>4378</v>
      </c>
      <c r="E350" s="184" t="s">
        <v>18</v>
      </c>
      <c r="F350" s="185">
        <v>5</v>
      </c>
      <c r="G350" s="185">
        <v>0</v>
      </c>
      <c r="H350" s="185">
        <v>1</v>
      </c>
      <c r="I350" s="184"/>
      <c r="J350" s="184" t="s">
        <v>5528</v>
      </c>
      <c r="K350" s="183"/>
      <c r="L350" s="183" t="s">
        <v>5529</v>
      </c>
      <c r="M350" s="183" t="s">
        <v>5528</v>
      </c>
      <c r="N350" s="183"/>
      <c r="O350" s="183"/>
      <c r="P350" s="183" t="s">
        <v>5417</v>
      </c>
      <c r="Q350" s="183" t="s">
        <v>4495</v>
      </c>
      <c r="R350" s="183">
        <f t="shared" si="28"/>
        <v>0</v>
      </c>
      <c r="S350" s="183">
        <f t="shared" si="29"/>
        <v>0</v>
      </c>
      <c r="T350" s="183">
        <f t="shared" si="30"/>
        <v>0</v>
      </c>
      <c r="U350" s="183">
        <f t="shared" si="31"/>
        <v>0</v>
      </c>
      <c r="V350" s="183">
        <f t="shared" si="32"/>
        <v>0</v>
      </c>
      <c r="W350" s="183">
        <f t="shared" si="33"/>
        <v>0</v>
      </c>
      <c r="X350" s="183">
        <f t="shared" si="34"/>
        <v>0</v>
      </c>
      <c r="Y350" s="183">
        <f t="shared" si="35"/>
        <v>0</v>
      </c>
      <c r="Z350" s="183">
        <f t="shared" si="36"/>
        <v>0</v>
      </c>
      <c r="AA350" s="183">
        <f t="shared" si="37"/>
        <v>0</v>
      </c>
      <c r="AB350" s="183" t="str">
        <f t="shared" si="38"/>
        <v/>
      </c>
      <c r="AC350" s="183" t="str">
        <f t="shared" si="39"/>
        <v/>
      </c>
      <c r="AD350" s="183" t="str">
        <f t="shared" si="40"/>
        <v/>
      </c>
      <c r="AE350" s="183" t="str">
        <f t="shared" si="41"/>
        <v/>
      </c>
    </row>
    <row r="351" spans="1:31" ht="33.950000000000003" customHeight="1" x14ac:dyDescent="0.25">
      <c r="A351" s="184" t="s">
        <v>5527</v>
      </c>
      <c r="B351" s="185">
        <v>11</v>
      </c>
      <c r="C351" s="184" t="s">
        <v>5418</v>
      </c>
      <c r="D351" s="184" t="s">
        <v>4378</v>
      </c>
      <c r="E351" s="184" t="s">
        <v>18</v>
      </c>
      <c r="F351" s="185">
        <v>6</v>
      </c>
      <c r="G351" s="185">
        <v>0</v>
      </c>
      <c r="H351" s="185">
        <v>1</v>
      </c>
      <c r="I351" s="184"/>
      <c r="J351" s="184" t="s">
        <v>3587</v>
      </c>
      <c r="K351" s="183"/>
      <c r="L351" s="183" t="s">
        <v>4500</v>
      </c>
      <c r="M351" s="183" t="s">
        <v>3587</v>
      </c>
      <c r="N351" s="183" t="s">
        <v>3587</v>
      </c>
      <c r="O351" s="183"/>
      <c r="P351" s="183" t="s">
        <v>5417</v>
      </c>
      <c r="Q351" s="183" t="s">
        <v>4495</v>
      </c>
      <c r="R351" s="183">
        <f t="shared" si="28"/>
        <v>0</v>
      </c>
      <c r="S351" s="183">
        <f t="shared" si="29"/>
        <v>0</v>
      </c>
      <c r="T351" s="183">
        <f t="shared" si="30"/>
        <v>0</v>
      </c>
      <c r="U351" s="183">
        <f t="shared" si="31"/>
        <v>0</v>
      </c>
      <c r="V351" s="183">
        <f t="shared" si="32"/>
        <v>0</v>
      </c>
      <c r="W351" s="183">
        <f t="shared" si="33"/>
        <v>0</v>
      </c>
      <c r="X351" s="183">
        <f t="shared" si="34"/>
        <v>0</v>
      </c>
      <c r="Y351" s="183">
        <f t="shared" si="35"/>
        <v>0</v>
      </c>
      <c r="Z351" s="183">
        <f t="shared" si="36"/>
        <v>0</v>
      </c>
      <c r="AA351" s="183">
        <f t="shared" si="37"/>
        <v>0</v>
      </c>
      <c r="AB351" s="183" t="str">
        <f t="shared" si="38"/>
        <v/>
      </c>
      <c r="AC351" s="183" t="str">
        <f t="shared" si="39"/>
        <v/>
      </c>
      <c r="AD351" s="183" t="str">
        <f t="shared" si="40"/>
        <v/>
      </c>
      <c r="AE351" s="183" t="str">
        <f t="shared" si="41"/>
        <v/>
      </c>
    </row>
    <row r="352" spans="1:31" ht="33.950000000000003" customHeight="1" x14ac:dyDescent="0.25">
      <c r="A352" s="184" t="s">
        <v>5527</v>
      </c>
      <c r="B352" s="185">
        <v>11</v>
      </c>
      <c r="C352" s="184" t="s">
        <v>5418</v>
      </c>
      <c r="D352" s="184" t="s">
        <v>4378</v>
      </c>
      <c r="E352" s="184" t="s">
        <v>18</v>
      </c>
      <c r="F352" s="185">
        <v>7</v>
      </c>
      <c r="G352" s="185">
        <v>0</v>
      </c>
      <c r="H352" s="185">
        <v>1</v>
      </c>
      <c r="I352" s="184"/>
      <c r="J352" s="184" t="s">
        <v>4496</v>
      </c>
      <c r="K352" s="183"/>
      <c r="L352" s="183" t="s">
        <v>4497</v>
      </c>
      <c r="M352" s="183" t="s">
        <v>4496</v>
      </c>
      <c r="N352" s="183" t="s">
        <v>4496</v>
      </c>
      <c r="O352" s="183"/>
      <c r="P352" s="183" t="s">
        <v>5417</v>
      </c>
      <c r="Q352" s="183" t="s">
        <v>4495</v>
      </c>
      <c r="R352" s="183">
        <f t="shared" si="28"/>
        <v>0</v>
      </c>
      <c r="S352" s="183">
        <f t="shared" si="29"/>
        <v>0</v>
      </c>
      <c r="T352" s="183">
        <f t="shared" si="30"/>
        <v>0</v>
      </c>
      <c r="U352" s="183">
        <f t="shared" si="31"/>
        <v>0</v>
      </c>
      <c r="V352" s="183">
        <f t="shared" si="32"/>
        <v>0</v>
      </c>
      <c r="W352" s="183">
        <f t="shared" si="33"/>
        <v>0</v>
      </c>
      <c r="X352" s="183">
        <f t="shared" si="34"/>
        <v>0</v>
      </c>
      <c r="Y352" s="183">
        <f t="shared" si="35"/>
        <v>0</v>
      </c>
      <c r="Z352" s="183">
        <f t="shared" si="36"/>
        <v>0</v>
      </c>
      <c r="AA352" s="183">
        <f t="shared" si="37"/>
        <v>0</v>
      </c>
      <c r="AB352" s="183" t="str">
        <f t="shared" si="38"/>
        <v/>
      </c>
      <c r="AC352" s="183" t="str">
        <f t="shared" si="39"/>
        <v/>
      </c>
      <c r="AD352" s="183" t="str">
        <f t="shared" si="40"/>
        <v/>
      </c>
      <c r="AE352" s="183" t="str">
        <f t="shared" si="41"/>
        <v/>
      </c>
    </row>
    <row r="353" spans="1:31" ht="33.950000000000003" customHeight="1" x14ac:dyDescent="0.25">
      <c r="A353" s="184" t="s">
        <v>5515</v>
      </c>
      <c r="B353" s="185">
        <v>12</v>
      </c>
      <c r="C353" s="184" t="s">
        <v>5418</v>
      </c>
      <c r="D353" s="184" t="s">
        <v>4381</v>
      </c>
      <c r="E353" s="184" t="s">
        <v>18</v>
      </c>
      <c r="F353" s="185">
        <v>1</v>
      </c>
      <c r="G353" s="185">
        <v>1</v>
      </c>
      <c r="H353" s="185">
        <v>0</v>
      </c>
      <c r="I353" s="184" t="s">
        <v>5521</v>
      </c>
      <c r="J353" s="184"/>
      <c r="K353" s="183" t="s">
        <v>5526</v>
      </c>
      <c r="L353" s="183"/>
      <c r="M353" s="183" t="s">
        <v>5521</v>
      </c>
      <c r="N353" s="183" t="s">
        <v>5521</v>
      </c>
      <c r="O353" s="183"/>
      <c r="P353" s="183" t="s">
        <v>5417</v>
      </c>
      <c r="Q353" s="183" t="s">
        <v>4509</v>
      </c>
      <c r="R353" s="183">
        <f t="shared" si="28"/>
        <v>0</v>
      </c>
      <c r="S353" s="183">
        <f t="shared" si="29"/>
        <v>0</v>
      </c>
      <c r="T353" s="183">
        <f t="shared" si="30"/>
        <v>0</v>
      </c>
      <c r="U353" s="183">
        <f t="shared" si="31"/>
        <v>0</v>
      </c>
      <c r="V353" s="183">
        <f t="shared" si="32"/>
        <v>0</v>
      </c>
      <c r="W353" s="183">
        <f t="shared" si="33"/>
        <v>0</v>
      </c>
      <c r="X353" s="183">
        <f t="shared" si="34"/>
        <v>0</v>
      </c>
      <c r="Y353" s="183">
        <f t="shared" si="35"/>
        <v>0</v>
      </c>
      <c r="Z353" s="183">
        <f t="shared" si="36"/>
        <v>0</v>
      </c>
      <c r="AA353" s="183">
        <f t="shared" si="37"/>
        <v>0</v>
      </c>
      <c r="AB353" s="183" t="str">
        <f t="shared" si="38"/>
        <v/>
      </c>
      <c r="AC353" s="183" t="str">
        <f t="shared" si="39"/>
        <v/>
      </c>
      <c r="AD353" s="183" t="str">
        <f t="shared" si="40"/>
        <v/>
      </c>
      <c r="AE353" s="183" t="str">
        <f t="shared" si="41"/>
        <v/>
      </c>
    </row>
    <row r="354" spans="1:31" ht="33.950000000000003" customHeight="1" x14ac:dyDescent="0.25">
      <c r="A354" s="184" t="s">
        <v>5515</v>
      </c>
      <c r="B354" s="185">
        <v>12</v>
      </c>
      <c r="C354" s="184" t="s">
        <v>5418</v>
      </c>
      <c r="D354" s="184" t="s">
        <v>4381</v>
      </c>
      <c r="E354" s="184" t="s">
        <v>18</v>
      </c>
      <c r="F354" s="185">
        <v>2</v>
      </c>
      <c r="G354" s="185">
        <v>1</v>
      </c>
      <c r="H354" s="185">
        <v>0</v>
      </c>
      <c r="I354" s="184" t="s">
        <v>5053</v>
      </c>
      <c r="J354" s="184"/>
      <c r="K354" s="183" t="s">
        <v>5525</v>
      </c>
      <c r="L354" s="183"/>
      <c r="M354" s="183" t="s">
        <v>5053</v>
      </c>
      <c r="N354" s="183" t="s">
        <v>5053</v>
      </c>
      <c r="O354" s="183"/>
      <c r="P354" s="183" t="s">
        <v>5417</v>
      </c>
      <c r="Q354" s="183" t="s">
        <v>4509</v>
      </c>
      <c r="R354" s="183">
        <f t="shared" si="28"/>
        <v>0</v>
      </c>
      <c r="S354" s="183">
        <f t="shared" si="29"/>
        <v>0</v>
      </c>
      <c r="T354" s="183">
        <f t="shared" si="30"/>
        <v>0</v>
      </c>
      <c r="U354" s="183">
        <f t="shared" si="31"/>
        <v>0</v>
      </c>
      <c r="V354" s="183">
        <f t="shared" si="32"/>
        <v>0</v>
      </c>
      <c r="W354" s="183">
        <f t="shared" si="33"/>
        <v>0</v>
      </c>
      <c r="X354" s="183">
        <f t="shared" si="34"/>
        <v>0</v>
      </c>
      <c r="Y354" s="183">
        <f t="shared" si="35"/>
        <v>0</v>
      </c>
      <c r="Z354" s="183">
        <f t="shared" si="36"/>
        <v>0</v>
      </c>
      <c r="AA354" s="183">
        <f t="shared" si="37"/>
        <v>0</v>
      </c>
      <c r="AB354" s="183" t="str">
        <f t="shared" si="38"/>
        <v/>
      </c>
      <c r="AC354" s="183" t="str">
        <f t="shared" si="39"/>
        <v/>
      </c>
      <c r="AD354" s="183" t="str">
        <f t="shared" si="40"/>
        <v/>
      </c>
      <c r="AE354" s="183" t="str">
        <f t="shared" si="41"/>
        <v/>
      </c>
    </row>
    <row r="355" spans="1:31" ht="33.950000000000003" customHeight="1" x14ac:dyDescent="0.25">
      <c r="A355" s="184" t="s">
        <v>5515</v>
      </c>
      <c r="B355" s="185">
        <v>12</v>
      </c>
      <c r="C355" s="184" t="s">
        <v>5418</v>
      </c>
      <c r="D355" s="184" t="s">
        <v>4381</v>
      </c>
      <c r="E355" s="184" t="s">
        <v>18</v>
      </c>
      <c r="F355" s="185">
        <v>3</v>
      </c>
      <c r="G355" s="185">
        <v>1</v>
      </c>
      <c r="H355" s="185">
        <v>0</v>
      </c>
      <c r="I355" s="184" t="s">
        <v>4855</v>
      </c>
      <c r="J355" s="184"/>
      <c r="K355" s="183" t="s">
        <v>4865</v>
      </c>
      <c r="L355" s="183"/>
      <c r="M355" s="183" t="s">
        <v>4855</v>
      </c>
      <c r="N355" s="183" t="s">
        <v>4855</v>
      </c>
      <c r="O355" s="183"/>
      <c r="P355" s="183" t="s">
        <v>5417</v>
      </c>
      <c r="Q355" s="183" t="s">
        <v>4509</v>
      </c>
      <c r="R355" s="183">
        <f t="shared" si="28"/>
        <v>0</v>
      </c>
      <c r="S355" s="183">
        <f t="shared" si="29"/>
        <v>0</v>
      </c>
      <c r="T355" s="183">
        <f t="shared" si="30"/>
        <v>0</v>
      </c>
      <c r="U355" s="183">
        <f t="shared" si="31"/>
        <v>0</v>
      </c>
      <c r="V355" s="183">
        <f t="shared" si="32"/>
        <v>0</v>
      </c>
      <c r="W355" s="183">
        <f t="shared" si="33"/>
        <v>0</v>
      </c>
      <c r="X355" s="183">
        <f t="shared" si="34"/>
        <v>0</v>
      </c>
      <c r="Y355" s="183">
        <f t="shared" si="35"/>
        <v>0</v>
      </c>
      <c r="Z355" s="183">
        <f t="shared" si="36"/>
        <v>0</v>
      </c>
      <c r="AA355" s="183">
        <f t="shared" si="37"/>
        <v>0</v>
      </c>
      <c r="AB355" s="183" t="str">
        <f t="shared" si="38"/>
        <v/>
      </c>
      <c r="AC355" s="183" t="str">
        <f t="shared" si="39"/>
        <v/>
      </c>
      <c r="AD355" s="183" t="str">
        <f t="shared" si="40"/>
        <v/>
      </c>
      <c r="AE355" s="183" t="str">
        <f t="shared" si="41"/>
        <v/>
      </c>
    </row>
    <row r="356" spans="1:31" ht="33.950000000000003" customHeight="1" x14ac:dyDescent="0.25">
      <c r="A356" s="184" t="s">
        <v>5515</v>
      </c>
      <c r="B356" s="185">
        <v>12</v>
      </c>
      <c r="C356" s="184" t="s">
        <v>5418</v>
      </c>
      <c r="D356" s="184" t="s">
        <v>4381</v>
      </c>
      <c r="E356" s="184" t="s">
        <v>18</v>
      </c>
      <c r="F356" s="185">
        <v>4</v>
      </c>
      <c r="G356" s="185">
        <v>1</v>
      </c>
      <c r="H356" s="185">
        <v>0</v>
      </c>
      <c r="I356" s="184" t="s">
        <v>5518</v>
      </c>
      <c r="J356" s="184"/>
      <c r="K356" s="183" t="s">
        <v>5524</v>
      </c>
      <c r="L356" s="183"/>
      <c r="M356" s="183" t="s">
        <v>5518</v>
      </c>
      <c r="N356" s="183" t="s">
        <v>5518</v>
      </c>
      <c r="O356" s="183"/>
      <c r="P356" s="183" t="s">
        <v>5417</v>
      </c>
      <c r="Q356" s="183" t="s">
        <v>4509</v>
      </c>
      <c r="R356" s="183">
        <f t="shared" si="28"/>
        <v>0</v>
      </c>
      <c r="S356" s="183">
        <f t="shared" si="29"/>
        <v>0</v>
      </c>
      <c r="T356" s="183">
        <f t="shared" si="30"/>
        <v>0</v>
      </c>
      <c r="U356" s="183">
        <f t="shared" si="31"/>
        <v>0</v>
      </c>
      <c r="V356" s="183">
        <f t="shared" si="32"/>
        <v>0</v>
      </c>
      <c r="W356" s="183">
        <f t="shared" si="33"/>
        <v>0</v>
      </c>
      <c r="X356" s="183">
        <f t="shared" si="34"/>
        <v>0</v>
      </c>
      <c r="Y356" s="183">
        <f t="shared" si="35"/>
        <v>0</v>
      </c>
      <c r="Z356" s="183">
        <f t="shared" si="36"/>
        <v>0</v>
      </c>
      <c r="AA356" s="183">
        <f t="shared" si="37"/>
        <v>0</v>
      </c>
      <c r="AB356" s="183" t="str">
        <f t="shared" si="38"/>
        <v/>
      </c>
      <c r="AC356" s="183" t="str">
        <f t="shared" si="39"/>
        <v/>
      </c>
      <c r="AD356" s="183" t="str">
        <f t="shared" si="40"/>
        <v/>
      </c>
      <c r="AE356" s="183" t="str">
        <f t="shared" si="41"/>
        <v/>
      </c>
    </row>
    <row r="357" spans="1:31" ht="33.950000000000003" customHeight="1" x14ac:dyDescent="0.25">
      <c r="A357" s="184" t="s">
        <v>5515</v>
      </c>
      <c r="B357" s="185">
        <v>12</v>
      </c>
      <c r="C357" s="184" t="s">
        <v>5418</v>
      </c>
      <c r="D357" s="184" t="s">
        <v>4381</v>
      </c>
      <c r="E357" s="184" t="s">
        <v>18</v>
      </c>
      <c r="F357" s="185">
        <v>5</v>
      </c>
      <c r="G357" s="185">
        <v>1</v>
      </c>
      <c r="H357" s="185">
        <v>0</v>
      </c>
      <c r="I357" s="184" t="s">
        <v>5516</v>
      </c>
      <c r="J357" s="184"/>
      <c r="K357" s="183" t="s">
        <v>5523</v>
      </c>
      <c r="L357" s="183"/>
      <c r="M357" s="183" t="s">
        <v>5516</v>
      </c>
      <c r="N357" s="183" t="s">
        <v>5516</v>
      </c>
      <c r="O357" s="183"/>
      <c r="P357" s="183" t="s">
        <v>5417</v>
      </c>
      <c r="Q357" s="183" t="s">
        <v>4509</v>
      </c>
      <c r="R357" s="183">
        <f t="shared" si="28"/>
        <v>0</v>
      </c>
      <c r="S357" s="183">
        <f t="shared" si="29"/>
        <v>0</v>
      </c>
      <c r="T357" s="183">
        <f t="shared" si="30"/>
        <v>0</v>
      </c>
      <c r="U357" s="183">
        <f t="shared" si="31"/>
        <v>0</v>
      </c>
      <c r="V357" s="183">
        <f t="shared" si="32"/>
        <v>0</v>
      </c>
      <c r="W357" s="183">
        <f t="shared" si="33"/>
        <v>0</v>
      </c>
      <c r="X357" s="183">
        <f t="shared" si="34"/>
        <v>0</v>
      </c>
      <c r="Y357" s="183">
        <f t="shared" si="35"/>
        <v>0</v>
      </c>
      <c r="Z357" s="183">
        <f t="shared" si="36"/>
        <v>0</v>
      </c>
      <c r="AA357" s="183">
        <f t="shared" si="37"/>
        <v>0</v>
      </c>
      <c r="AB357" s="183" t="str">
        <f t="shared" si="38"/>
        <v/>
      </c>
      <c r="AC357" s="183" t="str">
        <f t="shared" si="39"/>
        <v/>
      </c>
      <c r="AD357" s="183" t="str">
        <f t="shared" si="40"/>
        <v/>
      </c>
      <c r="AE357" s="183" t="str">
        <f t="shared" si="41"/>
        <v/>
      </c>
    </row>
    <row r="358" spans="1:31" ht="33.950000000000003" customHeight="1" x14ac:dyDescent="0.25">
      <c r="A358" s="184" t="s">
        <v>5515</v>
      </c>
      <c r="B358" s="185">
        <v>12</v>
      </c>
      <c r="C358" s="184" t="s">
        <v>5418</v>
      </c>
      <c r="D358" s="184" t="s">
        <v>4381</v>
      </c>
      <c r="E358" s="184" t="s">
        <v>18</v>
      </c>
      <c r="F358" s="185">
        <v>6</v>
      </c>
      <c r="G358" s="185">
        <v>1</v>
      </c>
      <c r="H358" s="185">
        <v>0</v>
      </c>
      <c r="I358" s="184" t="s">
        <v>5441</v>
      </c>
      <c r="J358" s="184"/>
      <c r="K358" s="183" t="s">
        <v>5442</v>
      </c>
      <c r="L358" s="183"/>
      <c r="M358" s="183" t="s">
        <v>5441</v>
      </c>
      <c r="N358" s="183"/>
      <c r="O358" s="183"/>
      <c r="P358" s="183" t="s">
        <v>5417</v>
      </c>
      <c r="Q358" s="183" t="s">
        <v>4509</v>
      </c>
      <c r="R358" s="183">
        <f t="shared" si="28"/>
        <v>0</v>
      </c>
      <c r="S358" s="183">
        <f t="shared" si="29"/>
        <v>0</v>
      </c>
      <c r="T358" s="183">
        <f t="shared" si="30"/>
        <v>0</v>
      </c>
      <c r="U358" s="183">
        <f t="shared" si="31"/>
        <v>0</v>
      </c>
      <c r="V358" s="183">
        <f t="shared" si="32"/>
        <v>0</v>
      </c>
      <c r="W358" s="183">
        <f t="shared" si="33"/>
        <v>0</v>
      </c>
      <c r="X358" s="183">
        <f t="shared" si="34"/>
        <v>0</v>
      </c>
      <c r="Y358" s="183">
        <f t="shared" si="35"/>
        <v>0</v>
      </c>
      <c r="Z358" s="183">
        <f t="shared" si="36"/>
        <v>0</v>
      </c>
      <c r="AA358" s="183">
        <f t="shared" si="37"/>
        <v>0</v>
      </c>
      <c r="AB358" s="183" t="str">
        <f t="shared" si="38"/>
        <v/>
      </c>
      <c r="AC358" s="183" t="str">
        <f t="shared" si="39"/>
        <v/>
      </c>
      <c r="AD358" s="183" t="str">
        <f t="shared" si="40"/>
        <v/>
      </c>
      <c r="AE358" s="183" t="str">
        <f t="shared" si="41"/>
        <v/>
      </c>
    </row>
    <row r="359" spans="1:31" ht="33.950000000000003" customHeight="1" x14ac:dyDescent="0.25">
      <c r="A359" s="184" t="s">
        <v>5515</v>
      </c>
      <c r="B359" s="185">
        <v>12</v>
      </c>
      <c r="C359" s="184" t="s">
        <v>5418</v>
      </c>
      <c r="D359" s="184" t="s">
        <v>4381</v>
      </c>
      <c r="E359" s="184" t="s">
        <v>18</v>
      </c>
      <c r="F359" s="185">
        <v>7</v>
      </c>
      <c r="G359" s="185">
        <v>1</v>
      </c>
      <c r="H359" s="185">
        <v>0</v>
      </c>
      <c r="I359" s="184" t="s">
        <v>3102</v>
      </c>
      <c r="J359" s="184"/>
      <c r="K359" s="183" t="s">
        <v>4511</v>
      </c>
      <c r="L359" s="183"/>
      <c r="M359" s="183" t="s">
        <v>3102</v>
      </c>
      <c r="N359" s="183" t="s">
        <v>3102</v>
      </c>
      <c r="O359" s="183"/>
      <c r="P359" s="183" t="s">
        <v>5417</v>
      </c>
      <c r="Q359" s="183" t="s">
        <v>4509</v>
      </c>
      <c r="R359" s="183">
        <f t="shared" si="28"/>
        <v>0</v>
      </c>
      <c r="S359" s="183">
        <f t="shared" si="29"/>
        <v>0</v>
      </c>
      <c r="T359" s="183">
        <f t="shared" si="30"/>
        <v>0</v>
      </c>
      <c r="U359" s="183">
        <f t="shared" si="31"/>
        <v>0</v>
      </c>
      <c r="V359" s="183">
        <f t="shared" si="32"/>
        <v>0</v>
      </c>
      <c r="W359" s="183">
        <f t="shared" si="33"/>
        <v>0</v>
      </c>
      <c r="X359" s="183">
        <f t="shared" si="34"/>
        <v>0</v>
      </c>
      <c r="Y359" s="183">
        <f t="shared" si="35"/>
        <v>0</v>
      </c>
      <c r="Z359" s="183">
        <f t="shared" si="36"/>
        <v>0</v>
      </c>
      <c r="AA359" s="183">
        <f t="shared" si="37"/>
        <v>0</v>
      </c>
      <c r="AB359" s="183" t="str">
        <f t="shared" si="38"/>
        <v/>
      </c>
      <c r="AC359" s="183" t="str">
        <f t="shared" si="39"/>
        <v/>
      </c>
      <c r="AD359" s="183" t="str">
        <f t="shared" si="40"/>
        <v/>
      </c>
      <c r="AE359" s="183" t="str">
        <f t="shared" si="41"/>
        <v/>
      </c>
    </row>
    <row r="360" spans="1:31" ht="33.950000000000003" customHeight="1" x14ac:dyDescent="0.25">
      <c r="A360" s="184" t="s">
        <v>5515</v>
      </c>
      <c r="B360" s="185">
        <v>12</v>
      </c>
      <c r="C360" s="184" t="s">
        <v>5418</v>
      </c>
      <c r="D360" s="184" t="s">
        <v>4381</v>
      </c>
      <c r="E360" s="184" t="s">
        <v>18</v>
      </c>
      <c r="F360" s="185">
        <v>8</v>
      </c>
      <c r="G360" s="185">
        <v>1</v>
      </c>
      <c r="H360" s="185">
        <v>0</v>
      </c>
      <c r="I360" s="184" t="s">
        <v>3123</v>
      </c>
      <c r="J360" s="184"/>
      <c r="K360" s="183" t="s">
        <v>4510</v>
      </c>
      <c r="L360" s="183"/>
      <c r="M360" s="183" t="s">
        <v>3123</v>
      </c>
      <c r="N360" s="183" t="s">
        <v>3123</v>
      </c>
      <c r="O360" s="183"/>
      <c r="P360" s="183" t="s">
        <v>5417</v>
      </c>
      <c r="Q360" s="183" t="s">
        <v>4509</v>
      </c>
      <c r="R360" s="183">
        <f t="shared" si="28"/>
        <v>0</v>
      </c>
      <c r="S360" s="183">
        <f t="shared" si="29"/>
        <v>0</v>
      </c>
      <c r="T360" s="183">
        <f t="shared" si="30"/>
        <v>0</v>
      </c>
      <c r="U360" s="183">
        <f t="shared" si="31"/>
        <v>0</v>
      </c>
      <c r="V360" s="183">
        <f t="shared" si="32"/>
        <v>0</v>
      </c>
      <c r="W360" s="183">
        <f t="shared" si="33"/>
        <v>0</v>
      </c>
      <c r="X360" s="183">
        <f t="shared" si="34"/>
        <v>0</v>
      </c>
      <c r="Y360" s="183">
        <f t="shared" si="35"/>
        <v>0</v>
      </c>
      <c r="Z360" s="183">
        <f t="shared" si="36"/>
        <v>0</v>
      </c>
      <c r="AA360" s="183">
        <f t="shared" si="37"/>
        <v>0</v>
      </c>
      <c r="AB360" s="183" t="str">
        <f t="shared" si="38"/>
        <v/>
      </c>
      <c r="AC360" s="183" t="str">
        <f t="shared" si="39"/>
        <v/>
      </c>
      <c r="AD360" s="183" t="str">
        <f t="shared" si="40"/>
        <v/>
      </c>
      <c r="AE360" s="183" t="str">
        <f t="shared" si="41"/>
        <v/>
      </c>
    </row>
    <row r="361" spans="1:31" ht="33.950000000000003" customHeight="1" x14ac:dyDescent="0.25">
      <c r="A361" s="184" t="s">
        <v>5515</v>
      </c>
      <c r="B361" s="185">
        <v>12</v>
      </c>
      <c r="C361" s="184" t="s">
        <v>5418</v>
      </c>
      <c r="D361" s="184" t="s">
        <v>4378</v>
      </c>
      <c r="E361" s="184" t="s">
        <v>18</v>
      </c>
      <c r="F361" s="185">
        <v>1</v>
      </c>
      <c r="G361" s="185">
        <v>0</v>
      </c>
      <c r="H361" s="185">
        <v>1</v>
      </c>
      <c r="I361" s="184"/>
      <c r="J361" s="184" t="s">
        <v>5521</v>
      </c>
      <c r="K361" s="183"/>
      <c r="L361" s="183" t="s">
        <v>5522</v>
      </c>
      <c r="M361" s="183" t="s">
        <v>5521</v>
      </c>
      <c r="N361" s="183" t="s">
        <v>5521</v>
      </c>
      <c r="O361" s="183"/>
      <c r="P361" s="183" t="s">
        <v>5417</v>
      </c>
      <c r="Q361" s="183" t="s">
        <v>4495</v>
      </c>
      <c r="R361" s="183">
        <f t="shared" si="28"/>
        <v>0</v>
      </c>
      <c r="S361" s="183">
        <f t="shared" si="29"/>
        <v>0</v>
      </c>
      <c r="T361" s="183">
        <f t="shared" si="30"/>
        <v>0</v>
      </c>
      <c r="U361" s="183">
        <f t="shared" si="31"/>
        <v>0</v>
      </c>
      <c r="V361" s="183">
        <f t="shared" si="32"/>
        <v>0</v>
      </c>
      <c r="W361" s="183">
        <f t="shared" si="33"/>
        <v>0</v>
      </c>
      <c r="X361" s="183">
        <f t="shared" si="34"/>
        <v>0</v>
      </c>
      <c r="Y361" s="183">
        <f t="shared" si="35"/>
        <v>0</v>
      </c>
      <c r="Z361" s="183">
        <f t="shared" si="36"/>
        <v>0</v>
      </c>
      <c r="AA361" s="183">
        <f t="shared" si="37"/>
        <v>0</v>
      </c>
      <c r="AB361" s="183" t="str">
        <f t="shared" si="38"/>
        <v/>
      </c>
      <c r="AC361" s="183" t="str">
        <f t="shared" si="39"/>
        <v/>
      </c>
      <c r="AD361" s="183" t="str">
        <f t="shared" si="40"/>
        <v/>
      </c>
      <c r="AE361" s="183" t="str">
        <f t="shared" si="41"/>
        <v/>
      </c>
    </row>
    <row r="362" spans="1:31" ht="33.950000000000003" customHeight="1" x14ac:dyDescent="0.25">
      <c r="A362" s="184" t="s">
        <v>5515</v>
      </c>
      <c r="B362" s="185">
        <v>12</v>
      </c>
      <c r="C362" s="184" t="s">
        <v>5418</v>
      </c>
      <c r="D362" s="184" t="s">
        <v>4378</v>
      </c>
      <c r="E362" s="184" t="s">
        <v>18</v>
      </c>
      <c r="F362" s="185">
        <v>2</v>
      </c>
      <c r="G362" s="185">
        <v>0</v>
      </c>
      <c r="H362" s="185">
        <v>1</v>
      </c>
      <c r="I362" s="184"/>
      <c r="J362" s="184" t="s">
        <v>5053</v>
      </c>
      <c r="K362" s="183"/>
      <c r="L362" s="183" t="s">
        <v>5520</v>
      </c>
      <c r="M362" s="183" t="s">
        <v>5053</v>
      </c>
      <c r="N362" s="183" t="s">
        <v>5053</v>
      </c>
      <c r="O362" s="183"/>
      <c r="P362" s="183" t="s">
        <v>5417</v>
      </c>
      <c r="Q362" s="183" t="s">
        <v>4495</v>
      </c>
      <c r="R362" s="183">
        <f t="shared" si="28"/>
        <v>0</v>
      </c>
      <c r="S362" s="183">
        <f t="shared" si="29"/>
        <v>0</v>
      </c>
      <c r="T362" s="183">
        <f t="shared" si="30"/>
        <v>0</v>
      </c>
      <c r="U362" s="183">
        <f t="shared" si="31"/>
        <v>0</v>
      </c>
      <c r="V362" s="183">
        <f t="shared" si="32"/>
        <v>0</v>
      </c>
      <c r="W362" s="183">
        <f t="shared" si="33"/>
        <v>0</v>
      </c>
      <c r="X362" s="183">
        <f t="shared" si="34"/>
        <v>0</v>
      </c>
      <c r="Y362" s="183">
        <f t="shared" si="35"/>
        <v>0</v>
      </c>
      <c r="Z362" s="183">
        <f t="shared" si="36"/>
        <v>0</v>
      </c>
      <c r="AA362" s="183">
        <f t="shared" si="37"/>
        <v>0</v>
      </c>
      <c r="AB362" s="183" t="str">
        <f t="shared" si="38"/>
        <v/>
      </c>
      <c r="AC362" s="183" t="str">
        <f t="shared" si="39"/>
        <v/>
      </c>
      <c r="AD362" s="183" t="str">
        <f t="shared" si="40"/>
        <v/>
      </c>
      <c r="AE362" s="183" t="str">
        <f t="shared" si="41"/>
        <v/>
      </c>
    </row>
    <row r="363" spans="1:31" ht="33.950000000000003" customHeight="1" x14ac:dyDescent="0.25">
      <c r="A363" s="184" t="s">
        <v>5515</v>
      </c>
      <c r="B363" s="185">
        <v>12</v>
      </c>
      <c r="C363" s="184" t="s">
        <v>5418</v>
      </c>
      <c r="D363" s="184" t="s">
        <v>4378</v>
      </c>
      <c r="E363" s="184" t="s">
        <v>18</v>
      </c>
      <c r="F363" s="185">
        <v>3</v>
      </c>
      <c r="G363" s="185">
        <v>0</v>
      </c>
      <c r="H363" s="185">
        <v>1</v>
      </c>
      <c r="I363" s="184"/>
      <c r="J363" s="184" t="s">
        <v>4855</v>
      </c>
      <c r="K363" s="183"/>
      <c r="L363" s="183" t="s">
        <v>4856</v>
      </c>
      <c r="M363" s="183" t="s">
        <v>4855</v>
      </c>
      <c r="N363" s="183" t="s">
        <v>4855</v>
      </c>
      <c r="O363" s="183"/>
      <c r="P363" s="183" t="s">
        <v>5417</v>
      </c>
      <c r="Q363" s="183" t="s">
        <v>4495</v>
      </c>
      <c r="R363" s="183">
        <f t="shared" si="28"/>
        <v>0</v>
      </c>
      <c r="S363" s="183">
        <f t="shared" si="29"/>
        <v>0</v>
      </c>
      <c r="T363" s="183">
        <f t="shared" si="30"/>
        <v>0</v>
      </c>
      <c r="U363" s="183">
        <f t="shared" si="31"/>
        <v>0</v>
      </c>
      <c r="V363" s="183">
        <f t="shared" si="32"/>
        <v>0</v>
      </c>
      <c r="W363" s="183">
        <f t="shared" si="33"/>
        <v>0</v>
      </c>
      <c r="X363" s="183">
        <f t="shared" si="34"/>
        <v>0</v>
      </c>
      <c r="Y363" s="183">
        <f t="shared" si="35"/>
        <v>0</v>
      </c>
      <c r="Z363" s="183">
        <f t="shared" si="36"/>
        <v>0</v>
      </c>
      <c r="AA363" s="183">
        <f t="shared" si="37"/>
        <v>0</v>
      </c>
      <c r="AB363" s="183" t="str">
        <f t="shared" si="38"/>
        <v/>
      </c>
      <c r="AC363" s="183" t="str">
        <f t="shared" si="39"/>
        <v/>
      </c>
      <c r="AD363" s="183" t="str">
        <f t="shared" si="40"/>
        <v/>
      </c>
      <c r="AE363" s="183" t="str">
        <f t="shared" si="41"/>
        <v/>
      </c>
    </row>
    <row r="364" spans="1:31" ht="33.950000000000003" customHeight="1" x14ac:dyDescent="0.25">
      <c r="A364" s="184" t="s">
        <v>5515</v>
      </c>
      <c r="B364" s="185">
        <v>12</v>
      </c>
      <c r="C364" s="184" t="s">
        <v>5418</v>
      </c>
      <c r="D364" s="184" t="s">
        <v>4378</v>
      </c>
      <c r="E364" s="184" t="s">
        <v>18</v>
      </c>
      <c r="F364" s="185">
        <v>4</v>
      </c>
      <c r="G364" s="185">
        <v>0</v>
      </c>
      <c r="H364" s="185">
        <v>1</v>
      </c>
      <c r="I364" s="184"/>
      <c r="J364" s="184" t="s">
        <v>5518</v>
      </c>
      <c r="K364" s="183"/>
      <c r="L364" s="183" t="s">
        <v>5519</v>
      </c>
      <c r="M364" s="183" t="s">
        <v>5518</v>
      </c>
      <c r="N364" s="183" t="s">
        <v>5518</v>
      </c>
      <c r="O364" s="183"/>
      <c r="P364" s="183" t="s">
        <v>5417</v>
      </c>
      <c r="Q364" s="183" t="s">
        <v>4495</v>
      </c>
      <c r="R364" s="183">
        <f t="shared" si="28"/>
        <v>0</v>
      </c>
      <c r="S364" s="183">
        <f t="shared" si="29"/>
        <v>0</v>
      </c>
      <c r="T364" s="183">
        <f t="shared" si="30"/>
        <v>0</v>
      </c>
      <c r="U364" s="183">
        <f t="shared" si="31"/>
        <v>0</v>
      </c>
      <c r="V364" s="183">
        <f t="shared" si="32"/>
        <v>0</v>
      </c>
      <c r="W364" s="183">
        <f t="shared" si="33"/>
        <v>0</v>
      </c>
      <c r="X364" s="183">
        <f t="shared" si="34"/>
        <v>0</v>
      </c>
      <c r="Y364" s="183">
        <f t="shared" si="35"/>
        <v>0</v>
      </c>
      <c r="Z364" s="183">
        <f t="shared" si="36"/>
        <v>0</v>
      </c>
      <c r="AA364" s="183">
        <f t="shared" si="37"/>
        <v>0</v>
      </c>
      <c r="AB364" s="183" t="str">
        <f t="shared" si="38"/>
        <v/>
      </c>
      <c r="AC364" s="183" t="str">
        <f t="shared" si="39"/>
        <v/>
      </c>
      <c r="AD364" s="183" t="str">
        <f t="shared" si="40"/>
        <v/>
      </c>
      <c r="AE364" s="183" t="str">
        <f t="shared" si="41"/>
        <v/>
      </c>
    </row>
    <row r="365" spans="1:31" ht="33.950000000000003" customHeight="1" x14ac:dyDescent="0.25">
      <c r="A365" s="184" t="s">
        <v>5515</v>
      </c>
      <c r="B365" s="185">
        <v>12</v>
      </c>
      <c r="C365" s="184" t="s">
        <v>5418</v>
      </c>
      <c r="D365" s="184" t="s">
        <v>4378</v>
      </c>
      <c r="E365" s="184" t="s">
        <v>18</v>
      </c>
      <c r="F365" s="185">
        <v>5</v>
      </c>
      <c r="G365" s="185">
        <v>0</v>
      </c>
      <c r="H365" s="185">
        <v>1</v>
      </c>
      <c r="I365" s="184"/>
      <c r="J365" s="184" t="s">
        <v>5516</v>
      </c>
      <c r="K365" s="183"/>
      <c r="L365" s="183" t="s">
        <v>5517</v>
      </c>
      <c r="M365" s="183" t="s">
        <v>5516</v>
      </c>
      <c r="N365" s="183" t="s">
        <v>5516</v>
      </c>
      <c r="O365" s="183"/>
      <c r="P365" s="183" t="s">
        <v>5417</v>
      </c>
      <c r="Q365" s="183" t="s">
        <v>4495</v>
      </c>
      <c r="R365" s="183">
        <f t="shared" si="28"/>
        <v>0</v>
      </c>
      <c r="S365" s="183">
        <f t="shared" si="29"/>
        <v>0</v>
      </c>
      <c r="T365" s="183">
        <f t="shared" si="30"/>
        <v>0</v>
      </c>
      <c r="U365" s="183">
        <f t="shared" si="31"/>
        <v>0</v>
      </c>
      <c r="V365" s="183">
        <f t="shared" si="32"/>
        <v>0</v>
      </c>
      <c r="W365" s="183">
        <f t="shared" si="33"/>
        <v>0</v>
      </c>
      <c r="X365" s="183">
        <f t="shared" si="34"/>
        <v>0</v>
      </c>
      <c r="Y365" s="183">
        <f t="shared" si="35"/>
        <v>0</v>
      </c>
      <c r="Z365" s="183">
        <f t="shared" si="36"/>
        <v>0</v>
      </c>
      <c r="AA365" s="183">
        <f t="shared" si="37"/>
        <v>0</v>
      </c>
      <c r="AB365" s="183" t="str">
        <f t="shared" si="38"/>
        <v/>
      </c>
      <c r="AC365" s="183" t="str">
        <f t="shared" si="39"/>
        <v/>
      </c>
      <c r="AD365" s="183" t="str">
        <f t="shared" si="40"/>
        <v/>
      </c>
      <c r="AE365" s="183" t="str">
        <f t="shared" si="41"/>
        <v/>
      </c>
    </row>
    <row r="366" spans="1:31" ht="33.950000000000003" customHeight="1" x14ac:dyDescent="0.25">
      <c r="A366" s="184" t="s">
        <v>5515</v>
      </c>
      <c r="B366" s="185">
        <v>12</v>
      </c>
      <c r="C366" s="184" t="s">
        <v>5418</v>
      </c>
      <c r="D366" s="184" t="s">
        <v>4378</v>
      </c>
      <c r="E366" s="184" t="s">
        <v>18</v>
      </c>
      <c r="F366" s="185">
        <v>6</v>
      </c>
      <c r="G366" s="185">
        <v>0</v>
      </c>
      <c r="H366" s="185">
        <v>1</v>
      </c>
      <c r="I366" s="184"/>
      <c r="J366" s="184" t="s">
        <v>3587</v>
      </c>
      <c r="K366" s="183"/>
      <c r="L366" s="183" t="s">
        <v>4500</v>
      </c>
      <c r="M366" s="183" t="s">
        <v>3587</v>
      </c>
      <c r="N366" s="183" t="s">
        <v>3587</v>
      </c>
      <c r="O366" s="183"/>
      <c r="P366" s="183" t="s">
        <v>5417</v>
      </c>
      <c r="Q366" s="183" t="s">
        <v>4495</v>
      </c>
      <c r="R366" s="183">
        <f t="shared" si="28"/>
        <v>0</v>
      </c>
      <c r="S366" s="183">
        <f t="shared" si="29"/>
        <v>0</v>
      </c>
      <c r="T366" s="183">
        <f t="shared" si="30"/>
        <v>0</v>
      </c>
      <c r="U366" s="183">
        <f t="shared" si="31"/>
        <v>0</v>
      </c>
      <c r="V366" s="183">
        <f t="shared" si="32"/>
        <v>0</v>
      </c>
      <c r="W366" s="183">
        <f t="shared" si="33"/>
        <v>0</v>
      </c>
      <c r="X366" s="183">
        <f t="shared" si="34"/>
        <v>0</v>
      </c>
      <c r="Y366" s="183">
        <f t="shared" si="35"/>
        <v>0</v>
      </c>
      <c r="Z366" s="183">
        <f t="shared" si="36"/>
        <v>0</v>
      </c>
      <c r="AA366" s="183">
        <f t="shared" si="37"/>
        <v>0</v>
      </c>
      <c r="AB366" s="183" t="str">
        <f t="shared" si="38"/>
        <v/>
      </c>
      <c r="AC366" s="183" t="str">
        <f t="shared" si="39"/>
        <v/>
      </c>
      <c r="AD366" s="183" t="str">
        <f t="shared" si="40"/>
        <v/>
      </c>
      <c r="AE366" s="183" t="str">
        <f t="shared" si="41"/>
        <v/>
      </c>
    </row>
    <row r="367" spans="1:31" ht="33.950000000000003" customHeight="1" x14ac:dyDescent="0.25">
      <c r="A367" s="184" t="s">
        <v>5515</v>
      </c>
      <c r="B367" s="185">
        <v>12</v>
      </c>
      <c r="C367" s="184" t="s">
        <v>5418</v>
      </c>
      <c r="D367" s="184" t="s">
        <v>4378</v>
      </c>
      <c r="E367" s="184" t="s">
        <v>18</v>
      </c>
      <c r="F367" s="185">
        <v>7</v>
      </c>
      <c r="G367" s="185">
        <v>0</v>
      </c>
      <c r="H367" s="185">
        <v>1</v>
      </c>
      <c r="I367" s="184"/>
      <c r="J367" s="184" t="s">
        <v>4496</v>
      </c>
      <c r="K367" s="183"/>
      <c r="L367" s="183" t="s">
        <v>4497</v>
      </c>
      <c r="M367" s="183" t="s">
        <v>4496</v>
      </c>
      <c r="N367" s="183" t="s">
        <v>4496</v>
      </c>
      <c r="O367" s="183"/>
      <c r="P367" s="183" t="s">
        <v>5417</v>
      </c>
      <c r="Q367" s="183" t="s">
        <v>4495</v>
      </c>
      <c r="R367" s="183">
        <f t="shared" si="28"/>
        <v>0</v>
      </c>
      <c r="S367" s="183">
        <f t="shared" si="29"/>
        <v>0</v>
      </c>
      <c r="T367" s="183">
        <f t="shared" si="30"/>
        <v>0</v>
      </c>
      <c r="U367" s="183">
        <f t="shared" si="31"/>
        <v>0</v>
      </c>
      <c r="V367" s="183">
        <f t="shared" si="32"/>
        <v>0</v>
      </c>
      <c r="W367" s="183">
        <f t="shared" si="33"/>
        <v>0</v>
      </c>
      <c r="X367" s="183">
        <f t="shared" si="34"/>
        <v>0</v>
      </c>
      <c r="Y367" s="183">
        <f t="shared" si="35"/>
        <v>0</v>
      </c>
      <c r="Z367" s="183">
        <f t="shared" si="36"/>
        <v>0</v>
      </c>
      <c r="AA367" s="183">
        <f t="shared" si="37"/>
        <v>0</v>
      </c>
      <c r="AB367" s="183" t="str">
        <f t="shared" si="38"/>
        <v/>
      </c>
      <c r="AC367" s="183" t="str">
        <f t="shared" si="39"/>
        <v/>
      </c>
      <c r="AD367" s="183" t="str">
        <f t="shared" si="40"/>
        <v/>
      </c>
      <c r="AE367" s="183" t="str">
        <f t="shared" si="41"/>
        <v/>
      </c>
    </row>
    <row r="368" spans="1:31" ht="33.950000000000003" customHeight="1" x14ac:dyDescent="0.25">
      <c r="A368" s="184" t="s">
        <v>5499</v>
      </c>
      <c r="B368" s="185">
        <v>13</v>
      </c>
      <c r="C368" s="184" t="s">
        <v>5418</v>
      </c>
      <c r="D368" s="184" t="s">
        <v>4381</v>
      </c>
      <c r="E368" s="184" t="s">
        <v>18</v>
      </c>
      <c r="F368" s="185">
        <v>1</v>
      </c>
      <c r="G368" s="185">
        <v>1</v>
      </c>
      <c r="H368" s="185">
        <v>0</v>
      </c>
      <c r="I368" s="184" t="s">
        <v>5508</v>
      </c>
      <c r="J368" s="184"/>
      <c r="K368" s="183" t="s">
        <v>5514</v>
      </c>
      <c r="L368" s="183"/>
      <c r="M368" s="183" t="s">
        <v>5508</v>
      </c>
      <c r="N368" s="183" t="s">
        <v>3139</v>
      </c>
      <c r="O368" s="183"/>
      <c r="P368" s="183" t="s">
        <v>5417</v>
      </c>
      <c r="Q368" s="183" t="s">
        <v>4509</v>
      </c>
      <c r="R368" s="183">
        <f t="shared" si="28"/>
        <v>0</v>
      </c>
      <c r="S368" s="183">
        <f t="shared" si="29"/>
        <v>0</v>
      </c>
      <c r="T368" s="183">
        <f t="shared" si="30"/>
        <v>0</v>
      </c>
      <c r="U368" s="183">
        <f t="shared" si="31"/>
        <v>0</v>
      </c>
      <c r="V368" s="183">
        <f t="shared" si="32"/>
        <v>0</v>
      </c>
      <c r="W368" s="183">
        <f t="shared" si="33"/>
        <v>0</v>
      </c>
      <c r="X368" s="183">
        <f t="shared" si="34"/>
        <v>0</v>
      </c>
      <c r="Y368" s="183">
        <f t="shared" si="35"/>
        <v>0</v>
      </c>
      <c r="Z368" s="183">
        <f t="shared" si="36"/>
        <v>0</v>
      </c>
      <c r="AA368" s="183">
        <f t="shared" si="37"/>
        <v>0</v>
      </c>
      <c r="AB368" s="183" t="str">
        <f t="shared" si="38"/>
        <v/>
      </c>
      <c r="AC368" s="183" t="str">
        <f t="shared" si="39"/>
        <v/>
      </c>
      <c r="AD368" s="183" t="str">
        <f t="shared" si="40"/>
        <v/>
      </c>
      <c r="AE368" s="183" t="str">
        <f t="shared" si="41"/>
        <v/>
      </c>
    </row>
    <row r="369" spans="1:31" ht="33.950000000000003" customHeight="1" x14ac:dyDescent="0.25">
      <c r="A369" s="184" t="s">
        <v>5499</v>
      </c>
      <c r="B369" s="185">
        <v>13</v>
      </c>
      <c r="C369" s="184" t="s">
        <v>5418</v>
      </c>
      <c r="D369" s="184" t="s">
        <v>4381</v>
      </c>
      <c r="E369" s="184" t="s">
        <v>18</v>
      </c>
      <c r="F369" s="185">
        <v>2</v>
      </c>
      <c r="G369" s="185">
        <v>1</v>
      </c>
      <c r="H369" s="185">
        <v>0</v>
      </c>
      <c r="I369" s="184" t="s">
        <v>5506</v>
      </c>
      <c r="J369" s="184"/>
      <c r="K369" s="183" t="s">
        <v>5513</v>
      </c>
      <c r="L369" s="183"/>
      <c r="M369" s="183" t="s">
        <v>5506</v>
      </c>
      <c r="N369" s="183" t="s">
        <v>5505</v>
      </c>
      <c r="O369" s="183"/>
      <c r="P369" s="183" t="s">
        <v>5417</v>
      </c>
      <c r="Q369" s="183" t="s">
        <v>4509</v>
      </c>
      <c r="R369" s="183">
        <f t="shared" si="28"/>
        <v>0</v>
      </c>
      <c r="S369" s="183">
        <f t="shared" si="29"/>
        <v>0</v>
      </c>
      <c r="T369" s="183">
        <f t="shared" si="30"/>
        <v>0</v>
      </c>
      <c r="U369" s="183">
        <f t="shared" si="31"/>
        <v>0</v>
      </c>
      <c r="V369" s="183">
        <f t="shared" si="32"/>
        <v>0</v>
      </c>
      <c r="W369" s="183">
        <f t="shared" si="33"/>
        <v>0</v>
      </c>
      <c r="X369" s="183">
        <f t="shared" si="34"/>
        <v>0</v>
      </c>
      <c r="Y369" s="183">
        <f t="shared" si="35"/>
        <v>0</v>
      </c>
      <c r="Z369" s="183">
        <f t="shared" si="36"/>
        <v>0</v>
      </c>
      <c r="AA369" s="183">
        <f t="shared" si="37"/>
        <v>0</v>
      </c>
      <c r="AB369" s="183" t="str">
        <f t="shared" si="38"/>
        <v/>
      </c>
      <c r="AC369" s="183" t="str">
        <f t="shared" si="39"/>
        <v/>
      </c>
      <c r="AD369" s="183" t="str">
        <f t="shared" si="40"/>
        <v/>
      </c>
      <c r="AE369" s="183" t="str">
        <f t="shared" si="41"/>
        <v/>
      </c>
    </row>
    <row r="370" spans="1:31" ht="33.950000000000003" customHeight="1" x14ac:dyDescent="0.25">
      <c r="A370" s="184" t="s">
        <v>5499</v>
      </c>
      <c r="B370" s="185">
        <v>13</v>
      </c>
      <c r="C370" s="184" t="s">
        <v>5418</v>
      </c>
      <c r="D370" s="184" t="s">
        <v>4381</v>
      </c>
      <c r="E370" s="184" t="s">
        <v>18</v>
      </c>
      <c r="F370" s="185">
        <v>3</v>
      </c>
      <c r="G370" s="185">
        <v>1</v>
      </c>
      <c r="H370" s="185">
        <v>0</v>
      </c>
      <c r="I370" s="184" t="s">
        <v>3086</v>
      </c>
      <c r="J370" s="184"/>
      <c r="K370" s="183" t="s">
        <v>5512</v>
      </c>
      <c r="L370" s="183"/>
      <c r="M370" s="183" t="s">
        <v>3086</v>
      </c>
      <c r="N370" s="183" t="s">
        <v>4601</v>
      </c>
      <c r="O370" s="183"/>
      <c r="P370" s="183" t="s">
        <v>5417</v>
      </c>
      <c r="Q370" s="183" t="s">
        <v>4509</v>
      </c>
      <c r="R370" s="183">
        <f t="shared" si="28"/>
        <v>0</v>
      </c>
      <c r="S370" s="183">
        <f t="shared" si="29"/>
        <v>0</v>
      </c>
      <c r="T370" s="183">
        <f t="shared" si="30"/>
        <v>0</v>
      </c>
      <c r="U370" s="183">
        <f t="shared" si="31"/>
        <v>0</v>
      </c>
      <c r="V370" s="183">
        <f t="shared" si="32"/>
        <v>0</v>
      </c>
      <c r="W370" s="183">
        <f t="shared" si="33"/>
        <v>0</v>
      </c>
      <c r="X370" s="183">
        <f t="shared" si="34"/>
        <v>0</v>
      </c>
      <c r="Y370" s="183">
        <f t="shared" si="35"/>
        <v>0</v>
      </c>
      <c r="Z370" s="183">
        <f t="shared" si="36"/>
        <v>0</v>
      </c>
      <c r="AA370" s="183">
        <f t="shared" si="37"/>
        <v>0</v>
      </c>
      <c r="AB370" s="183" t="str">
        <f t="shared" si="38"/>
        <v/>
      </c>
      <c r="AC370" s="183" t="str">
        <f t="shared" si="39"/>
        <v/>
      </c>
      <c r="AD370" s="183" t="str">
        <f t="shared" si="40"/>
        <v/>
      </c>
      <c r="AE370" s="183" t="str">
        <f t="shared" si="41"/>
        <v/>
      </c>
    </row>
    <row r="371" spans="1:31" ht="33.950000000000003" customHeight="1" x14ac:dyDescent="0.25">
      <c r="A371" s="184" t="s">
        <v>5499</v>
      </c>
      <c r="B371" s="185">
        <v>13</v>
      </c>
      <c r="C371" s="184" t="s">
        <v>5418</v>
      </c>
      <c r="D371" s="184" t="s">
        <v>4381</v>
      </c>
      <c r="E371" s="184" t="s">
        <v>18</v>
      </c>
      <c r="F371" s="185">
        <v>4</v>
      </c>
      <c r="G371" s="185">
        <v>1</v>
      </c>
      <c r="H371" s="185">
        <v>0</v>
      </c>
      <c r="I371" s="184" t="s">
        <v>5502</v>
      </c>
      <c r="J371" s="184"/>
      <c r="K371" s="183" t="s">
        <v>5511</v>
      </c>
      <c r="L371" s="183"/>
      <c r="M371" s="183" t="s">
        <v>5502</v>
      </c>
      <c r="N371" s="183" t="s">
        <v>5502</v>
      </c>
      <c r="O371" s="183"/>
      <c r="P371" s="183" t="s">
        <v>5417</v>
      </c>
      <c r="Q371" s="183" t="s">
        <v>4509</v>
      </c>
      <c r="R371" s="183">
        <f t="shared" si="28"/>
        <v>0</v>
      </c>
      <c r="S371" s="183">
        <f t="shared" si="29"/>
        <v>0</v>
      </c>
      <c r="T371" s="183">
        <f t="shared" si="30"/>
        <v>0</v>
      </c>
      <c r="U371" s="183">
        <f t="shared" si="31"/>
        <v>0</v>
      </c>
      <c r="V371" s="183">
        <f t="shared" si="32"/>
        <v>0</v>
      </c>
      <c r="W371" s="183">
        <f t="shared" si="33"/>
        <v>0</v>
      </c>
      <c r="X371" s="183">
        <f t="shared" si="34"/>
        <v>0</v>
      </c>
      <c r="Y371" s="183">
        <f t="shared" si="35"/>
        <v>0</v>
      </c>
      <c r="Z371" s="183">
        <f t="shared" si="36"/>
        <v>0</v>
      </c>
      <c r="AA371" s="183">
        <f t="shared" si="37"/>
        <v>0</v>
      </c>
      <c r="AB371" s="183" t="str">
        <f t="shared" si="38"/>
        <v/>
      </c>
      <c r="AC371" s="183" t="str">
        <f t="shared" si="39"/>
        <v/>
      </c>
      <c r="AD371" s="183" t="str">
        <f t="shared" si="40"/>
        <v/>
      </c>
      <c r="AE371" s="183" t="str">
        <f t="shared" si="41"/>
        <v/>
      </c>
    </row>
    <row r="372" spans="1:31" ht="33.950000000000003" customHeight="1" x14ac:dyDescent="0.25">
      <c r="A372" s="184" t="s">
        <v>5499</v>
      </c>
      <c r="B372" s="185">
        <v>13</v>
      </c>
      <c r="C372" s="184" t="s">
        <v>5418</v>
      </c>
      <c r="D372" s="184" t="s">
        <v>4381</v>
      </c>
      <c r="E372" s="184" t="s">
        <v>18</v>
      </c>
      <c r="F372" s="185">
        <v>5</v>
      </c>
      <c r="G372" s="185">
        <v>1</v>
      </c>
      <c r="H372" s="185">
        <v>0</v>
      </c>
      <c r="I372" s="184" t="s">
        <v>5500</v>
      </c>
      <c r="J372" s="184"/>
      <c r="K372" s="183" t="s">
        <v>5510</v>
      </c>
      <c r="L372" s="183"/>
      <c r="M372" s="183" t="s">
        <v>5500</v>
      </c>
      <c r="N372" s="183" t="s">
        <v>5500</v>
      </c>
      <c r="O372" s="183"/>
      <c r="P372" s="183" t="s">
        <v>5417</v>
      </c>
      <c r="Q372" s="183" t="s">
        <v>4509</v>
      </c>
      <c r="R372" s="183">
        <f t="shared" si="28"/>
        <v>0</v>
      </c>
      <c r="S372" s="183">
        <f t="shared" si="29"/>
        <v>0</v>
      </c>
      <c r="T372" s="183">
        <f t="shared" si="30"/>
        <v>0</v>
      </c>
      <c r="U372" s="183">
        <f t="shared" si="31"/>
        <v>0</v>
      </c>
      <c r="V372" s="183">
        <f t="shared" si="32"/>
        <v>0</v>
      </c>
      <c r="W372" s="183">
        <f t="shared" si="33"/>
        <v>0</v>
      </c>
      <c r="X372" s="183">
        <f t="shared" si="34"/>
        <v>0</v>
      </c>
      <c r="Y372" s="183">
        <f t="shared" si="35"/>
        <v>0</v>
      </c>
      <c r="Z372" s="183">
        <f t="shared" si="36"/>
        <v>0</v>
      </c>
      <c r="AA372" s="183">
        <f t="shared" si="37"/>
        <v>0</v>
      </c>
      <c r="AB372" s="183" t="str">
        <f t="shared" si="38"/>
        <v/>
      </c>
      <c r="AC372" s="183" t="str">
        <f t="shared" si="39"/>
        <v/>
      </c>
      <c r="AD372" s="183" t="str">
        <f t="shared" si="40"/>
        <v/>
      </c>
      <c r="AE372" s="183" t="str">
        <f t="shared" si="41"/>
        <v/>
      </c>
    </row>
    <row r="373" spans="1:31" ht="33.950000000000003" customHeight="1" x14ac:dyDescent="0.25">
      <c r="A373" s="184" t="s">
        <v>5499</v>
      </c>
      <c r="B373" s="185">
        <v>13</v>
      </c>
      <c r="C373" s="184" t="s">
        <v>5418</v>
      </c>
      <c r="D373" s="184" t="s">
        <v>4381</v>
      </c>
      <c r="E373" s="184" t="s">
        <v>18</v>
      </c>
      <c r="F373" s="185">
        <v>6</v>
      </c>
      <c r="G373" s="185">
        <v>1</v>
      </c>
      <c r="H373" s="185">
        <v>0</v>
      </c>
      <c r="I373" s="184" t="s">
        <v>3099</v>
      </c>
      <c r="J373" s="184"/>
      <c r="K373" s="183" t="s">
        <v>4559</v>
      </c>
      <c r="L373" s="183"/>
      <c r="M373" s="183" t="s">
        <v>3099</v>
      </c>
      <c r="N373" s="183" t="s">
        <v>3099</v>
      </c>
      <c r="O373" s="183"/>
      <c r="P373" s="183" t="s">
        <v>5417</v>
      </c>
      <c r="Q373" s="183" t="s">
        <v>4509</v>
      </c>
      <c r="R373" s="183">
        <f t="shared" si="28"/>
        <v>0</v>
      </c>
      <c r="S373" s="183">
        <f t="shared" si="29"/>
        <v>0</v>
      </c>
      <c r="T373" s="183">
        <f t="shared" si="30"/>
        <v>0</v>
      </c>
      <c r="U373" s="183">
        <f t="shared" si="31"/>
        <v>0</v>
      </c>
      <c r="V373" s="183">
        <f t="shared" si="32"/>
        <v>0</v>
      </c>
      <c r="W373" s="183">
        <f t="shared" si="33"/>
        <v>0</v>
      </c>
      <c r="X373" s="183">
        <f t="shared" si="34"/>
        <v>0</v>
      </c>
      <c r="Y373" s="183">
        <f t="shared" si="35"/>
        <v>0</v>
      </c>
      <c r="Z373" s="183">
        <f t="shared" si="36"/>
        <v>0</v>
      </c>
      <c r="AA373" s="183">
        <f t="shared" si="37"/>
        <v>0</v>
      </c>
      <c r="AB373" s="183" t="str">
        <f t="shared" si="38"/>
        <v/>
      </c>
      <c r="AC373" s="183" t="str">
        <f t="shared" si="39"/>
        <v/>
      </c>
      <c r="AD373" s="183" t="str">
        <f t="shared" si="40"/>
        <v/>
      </c>
      <c r="AE373" s="183" t="str">
        <f t="shared" si="41"/>
        <v/>
      </c>
    </row>
    <row r="374" spans="1:31" ht="33.950000000000003" customHeight="1" x14ac:dyDescent="0.25">
      <c r="A374" s="184" t="s">
        <v>5499</v>
      </c>
      <c r="B374" s="185">
        <v>13</v>
      </c>
      <c r="C374" s="184" t="s">
        <v>5418</v>
      </c>
      <c r="D374" s="184" t="s">
        <v>4381</v>
      </c>
      <c r="E374" s="184" t="s">
        <v>18</v>
      </c>
      <c r="F374" s="185">
        <v>7</v>
      </c>
      <c r="G374" s="185">
        <v>1</v>
      </c>
      <c r="H374" s="185">
        <v>0</v>
      </c>
      <c r="I374" s="184" t="s">
        <v>3102</v>
      </c>
      <c r="J374" s="184"/>
      <c r="K374" s="183" t="s">
        <v>4511</v>
      </c>
      <c r="L374" s="183"/>
      <c r="M374" s="183" t="s">
        <v>3102</v>
      </c>
      <c r="N374" s="183" t="s">
        <v>3102</v>
      </c>
      <c r="O374" s="183"/>
      <c r="P374" s="183" t="s">
        <v>5417</v>
      </c>
      <c r="Q374" s="183" t="s">
        <v>4509</v>
      </c>
      <c r="R374" s="183">
        <f t="shared" si="28"/>
        <v>0</v>
      </c>
      <c r="S374" s="183">
        <f t="shared" si="29"/>
        <v>0</v>
      </c>
      <c r="T374" s="183">
        <f t="shared" si="30"/>
        <v>0</v>
      </c>
      <c r="U374" s="183">
        <f t="shared" si="31"/>
        <v>0</v>
      </c>
      <c r="V374" s="183">
        <f t="shared" si="32"/>
        <v>0</v>
      </c>
      <c r="W374" s="183">
        <f t="shared" si="33"/>
        <v>0</v>
      </c>
      <c r="X374" s="183">
        <f t="shared" si="34"/>
        <v>0</v>
      </c>
      <c r="Y374" s="183">
        <f t="shared" si="35"/>
        <v>0</v>
      </c>
      <c r="Z374" s="183">
        <f t="shared" si="36"/>
        <v>0</v>
      </c>
      <c r="AA374" s="183">
        <f t="shared" si="37"/>
        <v>0</v>
      </c>
      <c r="AB374" s="183" t="str">
        <f t="shared" si="38"/>
        <v/>
      </c>
      <c r="AC374" s="183" t="str">
        <f t="shared" si="39"/>
        <v/>
      </c>
      <c r="AD374" s="183" t="str">
        <f t="shared" si="40"/>
        <v/>
      </c>
      <c r="AE374" s="183" t="str">
        <f t="shared" si="41"/>
        <v/>
      </c>
    </row>
    <row r="375" spans="1:31" ht="33.950000000000003" customHeight="1" x14ac:dyDescent="0.25">
      <c r="A375" s="184" t="s">
        <v>5499</v>
      </c>
      <c r="B375" s="185">
        <v>13</v>
      </c>
      <c r="C375" s="184" t="s">
        <v>5418</v>
      </c>
      <c r="D375" s="184" t="s">
        <v>4381</v>
      </c>
      <c r="E375" s="184" t="s">
        <v>18</v>
      </c>
      <c r="F375" s="185">
        <v>8</v>
      </c>
      <c r="G375" s="185">
        <v>1</v>
      </c>
      <c r="H375" s="185">
        <v>0</v>
      </c>
      <c r="I375" s="184" t="s">
        <v>3123</v>
      </c>
      <c r="J375" s="184"/>
      <c r="K375" s="183" t="s">
        <v>4510</v>
      </c>
      <c r="L375" s="183"/>
      <c r="M375" s="183" t="s">
        <v>3123</v>
      </c>
      <c r="N375" s="183" t="s">
        <v>3123</v>
      </c>
      <c r="O375" s="183"/>
      <c r="P375" s="183" t="s">
        <v>5417</v>
      </c>
      <c r="Q375" s="183" t="s">
        <v>4509</v>
      </c>
      <c r="R375" s="183">
        <f t="shared" si="28"/>
        <v>0</v>
      </c>
      <c r="S375" s="183">
        <f t="shared" si="29"/>
        <v>0</v>
      </c>
      <c r="T375" s="183">
        <f t="shared" si="30"/>
        <v>0</v>
      </c>
      <c r="U375" s="183">
        <f t="shared" si="31"/>
        <v>0</v>
      </c>
      <c r="V375" s="183">
        <f t="shared" si="32"/>
        <v>0</v>
      </c>
      <c r="W375" s="183">
        <f t="shared" si="33"/>
        <v>0</v>
      </c>
      <c r="X375" s="183">
        <f t="shared" si="34"/>
        <v>0</v>
      </c>
      <c r="Y375" s="183">
        <f t="shared" si="35"/>
        <v>0</v>
      </c>
      <c r="Z375" s="183">
        <f t="shared" si="36"/>
        <v>0</v>
      </c>
      <c r="AA375" s="183">
        <f t="shared" si="37"/>
        <v>0</v>
      </c>
      <c r="AB375" s="183" t="str">
        <f t="shared" si="38"/>
        <v/>
      </c>
      <c r="AC375" s="183" t="str">
        <f t="shared" si="39"/>
        <v/>
      </c>
      <c r="AD375" s="183" t="str">
        <f t="shared" si="40"/>
        <v/>
      </c>
      <c r="AE375" s="183" t="str">
        <f t="shared" si="41"/>
        <v/>
      </c>
    </row>
    <row r="376" spans="1:31" ht="33.950000000000003" customHeight="1" x14ac:dyDescent="0.25">
      <c r="A376" s="184" t="s">
        <v>5499</v>
      </c>
      <c r="B376" s="185">
        <v>13</v>
      </c>
      <c r="C376" s="184" t="s">
        <v>5418</v>
      </c>
      <c r="D376" s="184" t="s">
        <v>4378</v>
      </c>
      <c r="E376" s="184" t="s">
        <v>18</v>
      </c>
      <c r="F376" s="185">
        <v>1</v>
      </c>
      <c r="G376" s="185">
        <v>0</v>
      </c>
      <c r="H376" s="185">
        <v>1</v>
      </c>
      <c r="I376" s="184"/>
      <c r="J376" s="184" t="s">
        <v>5508</v>
      </c>
      <c r="K376" s="183"/>
      <c r="L376" s="183" t="s">
        <v>5509</v>
      </c>
      <c r="M376" s="183" t="s">
        <v>5508</v>
      </c>
      <c r="N376" s="183" t="s">
        <v>3139</v>
      </c>
      <c r="O376" s="183"/>
      <c r="P376" s="183" t="s">
        <v>5417</v>
      </c>
      <c r="Q376" s="183" t="s">
        <v>4495</v>
      </c>
      <c r="R376" s="183">
        <f t="shared" si="28"/>
        <v>0</v>
      </c>
      <c r="S376" s="183">
        <f t="shared" si="29"/>
        <v>0</v>
      </c>
      <c r="T376" s="183">
        <f t="shared" si="30"/>
        <v>0</v>
      </c>
      <c r="U376" s="183">
        <f t="shared" si="31"/>
        <v>0</v>
      </c>
      <c r="V376" s="183">
        <f t="shared" si="32"/>
        <v>0</v>
      </c>
      <c r="W376" s="183">
        <f t="shared" si="33"/>
        <v>0</v>
      </c>
      <c r="X376" s="183">
        <f t="shared" si="34"/>
        <v>0</v>
      </c>
      <c r="Y376" s="183">
        <f t="shared" si="35"/>
        <v>0</v>
      </c>
      <c r="Z376" s="183">
        <f t="shared" si="36"/>
        <v>0</v>
      </c>
      <c r="AA376" s="183">
        <f t="shared" si="37"/>
        <v>0</v>
      </c>
      <c r="AB376" s="183" t="str">
        <f t="shared" si="38"/>
        <v/>
      </c>
      <c r="AC376" s="183" t="str">
        <f t="shared" si="39"/>
        <v/>
      </c>
      <c r="AD376" s="183" t="str">
        <f t="shared" si="40"/>
        <v/>
      </c>
      <c r="AE376" s="183" t="str">
        <f t="shared" si="41"/>
        <v/>
      </c>
    </row>
    <row r="377" spans="1:31" ht="33.950000000000003" customHeight="1" x14ac:dyDescent="0.25">
      <c r="A377" s="184" t="s">
        <v>5499</v>
      </c>
      <c r="B377" s="185">
        <v>13</v>
      </c>
      <c r="C377" s="184" t="s">
        <v>5418</v>
      </c>
      <c r="D377" s="184" t="s">
        <v>4378</v>
      </c>
      <c r="E377" s="184" t="s">
        <v>18</v>
      </c>
      <c r="F377" s="185">
        <v>2</v>
      </c>
      <c r="G377" s="185">
        <v>0</v>
      </c>
      <c r="H377" s="185">
        <v>1</v>
      </c>
      <c r="I377" s="184"/>
      <c r="J377" s="184" t="s">
        <v>5506</v>
      </c>
      <c r="K377" s="183"/>
      <c r="L377" s="183" t="s">
        <v>5507</v>
      </c>
      <c r="M377" s="183" t="s">
        <v>5506</v>
      </c>
      <c r="N377" s="183" t="s">
        <v>5505</v>
      </c>
      <c r="O377" s="183"/>
      <c r="P377" s="183" t="s">
        <v>5417</v>
      </c>
      <c r="Q377" s="183" t="s">
        <v>4495</v>
      </c>
      <c r="R377" s="183">
        <f t="shared" si="28"/>
        <v>0</v>
      </c>
      <c r="S377" s="183">
        <f t="shared" si="29"/>
        <v>0</v>
      </c>
      <c r="T377" s="183">
        <f t="shared" si="30"/>
        <v>0</v>
      </c>
      <c r="U377" s="183">
        <f t="shared" si="31"/>
        <v>0</v>
      </c>
      <c r="V377" s="183">
        <f t="shared" si="32"/>
        <v>0</v>
      </c>
      <c r="W377" s="183">
        <f t="shared" si="33"/>
        <v>0</v>
      </c>
      <c r="X377" s="183">
        <f t="shared" si="34"/>
        <v>0</v>
      </c>
      <c r="Y377" s="183">
        <f t="shared" si="35"/>
        <v>0</v>
      </c>
      <c r="Z377" s="183">
        <f t="shared" si="36"/>
        <v>0</v>
      </c>
      <c r="AA377" s="183">
        <f t="shared" si="37"/>
        <v>0</v>
      </c>
      <c r="AB377" s="183" t="str">
        <f t="shared" si="38"/>
        <v/>
      </c>
      <c r="AC377" s="183" t="str">
        <f t="shared" si="39"/>
        <v/>
      </c>
      <c r="AD377" s="183" t="str">
        <f t="shared" si="40"/>
        <v/>
      </c>
      <c r="AE377" s="183" t="str">
        <f t="shared" si="41"/>
        <v/>
      </c>
    </row>
    <row r="378" spans="1:31" ht="33.950000000000003" customHeight="1" x14ac:dyDescent="0.25">
      <c r="A378" s="184" t="s">
        <v>5499</v>
      </c>
      <c r="B378" s="185">
        <v>13</v>
      </c>
      <c r="C378" s="184" t="s">
        <v>5418</v>
      </c>
      <c r="D378" s="184" t="s">
        <v>4378</v>
      </c>
      <c r="E378" s="184" t="s">
        <v>18</v>
      </c>
      <c r="F378" s="185">
        <v>3</v>
      </c>
      <c r="G378" s="185">
        <v>0</v>
      </c>
      <c r="H378" s="185">
        <v>1</v>
      </c>
      <c r="I378" s="184"/>
      <c r="J378" s="184" t="s">
        <v>3086</v>
      </c>
      <c r="K378" s="183"/>
      <c r="L378" s="183" t="s">
        <v>5504</v>
      </c>
      <c r="M378" s="183" t="s">
        <v>3086</v>
      </c>
      <c r="N378" s="183" t="s">
        <v>4601</v>
      </c>
      <c r="O378" s="183"/>
      <c r="P378" s="183" t="s">
        <v>5417</v>
      </c>
      <c r="Q378" s="183" t="s">
        <v>4495</v>
      </c>
      <c r="R378" s="183">
        <f t="shared" si="28"/>
        <v>0</v>
      </c>
      <c r="S378" s="183">
        <f t="shared" si="29"/>
        <v>0</v>
      </c>
      <c r="T378" s="183">
        <f t="shared" si="30"/>
        <v>0</v>
      </c>
      <c r="U378" s="183">
        <f t="shared" si="31"/>
        <v>0</v>
      </c>
      <c r="V378" s="183">
        <f t="shared" si="32"/>
        <v>0</v>
      </c>
      <c r="W378" s="183">
        <f t="shared" si="33"/>
        <v>0</v>
      </c>
      <c r="X378" s="183">
        <f t="shared" si="34"/>
        <v>0</v>
      </c>
      <c r="Y378" s="183">
        <f t="shared" si="35"/>
        <v>0</v>
      </c>
      <c r="Z378" s="183">
        <f t="shared" si="36"/>
        <v>0</v>
      </c>
      <c r="AA378" s="183">
        <f t="shared" si="37"/>
        <v>0</v>
      </c>
      <c r="AB378" s="183" t="str">
        <f t="shared" si="38"/>
        <v/>
      </c>
      <c r="AC378" s="183" t="str">
        <f t="shared" si="39"/>
        <v/>
      </c>
      <c r="AD378" s="183" t="str">
        <f t="shared" si="40"/>
        <v/>
      </c>
      <c r="AE378" s="183" t="str">
        <f t="shared" si="41"/>
        <v/>
      </c>
    </row>
    <row r="379" spans="1:31" ht="33.950000000000003" customHeight="1" x14ac:dyDescent="0.25">
      <c r="A379" s="184" t="s">
        <v>5499</v>
      </c>
      <c r="B379" s="185">
        <v>13</v>
      </c>
      <c r="C379" s="184" t="s">
        <v>5418</v>
      </c>
      <c r="D379" s="184" t="s">
        <v>4378</v>
      </c>
      <c r="E379" s="184" t="s">
        <v>18</v>
      </c>
      <c r="F379" s="185">
        <v>4</v>
      </c>
      <c r="G379" s="185">
        <v>0</v>
      </c>
      <c r="H379" s="185">
        <v>1</v>
      </c>
      <c r="I379" s="184"/>
      <c r="J379" s="184" t="s">
        <v>5502</v>
      </c>
      <c r="K379" s="183"/>
      <c r="L379" s="183" t="s">
        <v>5503</v>
      </c>
      <c r="M379" s="183" t="s">
        <v>5502</v>
      </c>
      <c r="N379" s="183" t="s">
        <v>5502</v>
      </c>
      <c r="O379" s="183"/>
      <c r="P379" s="183" t="s">
        <v>5417</v>
      </c>
      <c r="Q379" s="183" t="s">
        <v>4495</v>
      </c>
      <c r="R379" s="183">
        <f t="shared" si="28"/>
        <v>0</v>
      </c>
      <c r="S379" s="183">
        <f t="shared" si="29"/>
        <v>0</v>
      </c>
      <c r="T379" s="183">
        <f t="shared" si="30"/>
        <v>0</v>
      </c>
      <c r="U379" s="183">
        <f t="shared" si="31"/>
        <v>0</v>
      </c>
      <c r="V379" s="183">
        <f t="shared" si="32"/>
        <v>0</v>
      </c>
      <c r="W379" s="183">
        <f t="shared" si="33"/>
        <v>0</v>
      </c>
      <c r="X379" s="183">
        <f t="shared" si="34"/>
        <v>0</v>
      </c>
      <c r="Y379" s="183">
        <f t="shared" si="35"/>
        <v>0</v>
      </c>
      <c r="Z379" s="183">
        <f t="shared" si="36"/>
        <v>0</v>
      </c>
      <c r="AA379" s="183">
        <f t="shared" si="37"/>
        <v>0</v>
      </c>
      <c r="AB379" s="183" t="str">
        <f t="shared" si="38"/>
        <v/>
      </c>
      <c r="AC379" s="183" t="str">
        <f t="shared" si="39"/>
        <v/>
      </c>
      <c r="AD379" s="183" t="str">
        <f t="shared" si="40"/>
        <v/>
      </c>
      <c r="AE379" s="183" t="str">
        <f t="shared" si="41"/>
        <v/>
      </c>
    </row>
    <row r="380" spans="1:31" ht="33.950000000000003" customHeight="1" x14ac:dyDescent="0.25">
      <c r="A380" s="184" t="s">
        <v>5499</v>
      </c>
      <c r="B380" s="185">
        <v>13</v>
      </c>
      <c r="C380" s="184" t="s">
        <v>5418</v>
      </c>
      <c r="D380" s="184" t="s">
        <v>4378</v>
      </c>
      <c r="E380" s="184" t="s">
        <v>18</v>
      </c>
      <c r="F380" s="185">
        <v>5</v>
      </c>
      <c r="G380" s="185">
        <v>0</v>
      </c>
      <c r="H380" s="185">
        <v>1</v>
      </c>
      <c r="I380" s="184"/>
      <c r="J380" s="184" t="s">
        <v>5500</v>
      </c>
      <c r="K380" s="183"/>
      <c r="L380" s="183" t="s">
        <v>5501</v>
      </c>
      <c r="M380" s="183" t="s">
        <v>5500</v>
      </c>
      <c r="N380" s="183" t="s">
        <v>5500</v>
      </c>
      <c r="O380" s="183"/>
      <c r="P380" s="183" t="s">
        <v>5417</v>
      </c>
      <c r="Q380" s="183" t="s">
        <v>4495</v>
      </c>
      <c r="R380" s="183">
        <f t="shared" ref="R380:R443" si="42">IF(AND($A380=$B$20,$D380="PRO",$E380="POS"),1,0)</f>
        <v>0</v>
      </c>
      <c r="S380" s="183">
        <f t="shared" ref="S380:S443" si="43">IF(AND($A380=$B$20,$D380="CFA",$E380="POS"),1,0)</f>
        <v>0</v>
      </c>
      <c r="T380" s="183">
        <f t="shared" ref="T380:T443" si="44">IF($R380=0,0,IF(OR(AND($M380&lt;&gt;"",ISNUMBER(SEARCH($M380,$B$5))),AND($N380&lt;&gt;"",ISNUMBER(SEARCH($N380,$B$5))),AND($O380&lt;&gt;"",ISNUMBER(SEARCH($O380,$B$5)))),1,0))</f>
        <v>0</v>
      </c>
      <c r="U380" s="183">
        <f t="shared" ref="U380:U443" si="45">IF($R380=0,0,IF(OR(AND($M380&lt;&gt;"",ISNUMBER(SEARCH($M380,$B$5&amp;" "&amp;$B$10))),AND($N380&lt;&gt;"",ISNUMBER(SEARCH($N380,$B$5&amp;" "&amp;$B$10))),AND($O380&lt;&gt;"",ISNUMBER(SEARCH($O380,$B$5&amp;" "&amp;$B$10)))),1,0))</f>
        <v>0</v>
      </c>
      <c r="V380" s="183">
        <f t="shared" ref="V380:V443" si="46">IF($S380=0,0,IF(OR(AND($M380&lt;&gt;"",ISNUMBER(SEARCH($M380,$D$5))),AND($N380&lt;&gt;"",ISNUMBER(SEARCH($N380,$D$5))),AND($O380&lt;&gt;"",ISNUMBER(SEARCH($O380,$D$5)))),1,0))</f>
        <v>0</v>
      </c>
      <c r="W380" s="183">
        <f t="shared" ref="W380:W443" si="47">IF($S380=0,0,IF(OR(AND($M380&lt;&gt;"",ISNUMBER(SEARCH($M380,$D$5&amp;" "&amp;$D$10))),AND($N380&lt;&gt;"",ISNUMBER(SEARCH($N380,$D$5&amp;" "&amp;$D$10))),AND($O380&lt;&gt;"",ISNUMBER(SEARCH($O380,$D$5&amp;" "&amp;$D$10)))),1,0))</f>
        <v>0</v>
      </c>
      <c r="X380" s="183">
        <f t="shared" ref="X380:X443" si="48">IF($T380=1,$G380,0)</f>
        <v>0</v>
      </c>
      <c r="Y380" s="183">
        <f t="shared" ref="Y380:Y443" si="49">IF($U380=1,$G380,0)</f>
        <v>0</v>
      </c>
      <c r="Z380" s="183">
        <f t="shared" ref="Z380:Z443" si="50">IF($V380=1,$H380,0)</f>
        <v>0</v>
      </c>
      <c r="AA380" s="183">
        <f t="shared" ref="AA380:AA443" si="51">IF($W380=1,$H380,0)</f>
        <v>0</v>
      </c>
      <c r="AB380" s="183" t="str">
        <f t="shared" ref="AB380:AB443" si="52">IF(AND($R380=1,$T380=0),$F380+ROW()/100000,"")</f>
        <v/>
      </c>
      <c r="AC380" s="183" t="str">
        <f t="shared" ref="AC380:AC443" si="53">IF(AND($R380=1,$U380=0),$F380+ROW()/100000,"")</f>
        <v/>
      </c>
      <c r="AD380" s="183" t="str">
        <f t="shared" ref="AD380:AD443" si="54">IF(AND($S380=1,$V380=0),$F380+ROW()/100000,"")</f>
        <v/>
      </c>
      <c r="AE380" s="183" t="str">
        <f t="shared" ref="AE380:AE443" si="55">IF(AND($S380=1,$W380=0),$F380+ROW()/100000,"")</f>
        <v/>
      </c>
    </row>
    <row r="381" spans="1:31" ht="33.950000000000003" customHeight="1" x14ac:dyDescent="0.25">
      <c r="A381" s="184" t="s">
        <v>5499</v>
      </c>
      <c r="B381" s="185">
        <v>13</v>
      </c>
      <c r="C381" s="184" t="s">
        <v>5418</v>
      </c>
      <c r="D381" s="184" t="s">
        <v>4378</v>
      </c>
      <c r="E381" s="184" t="s">
        <v>18</v>
      </c>
      <c r="F381" s="185">
        <v>6</v>
      </c>
      <c r="G381" s="185">
        <v>0</v>
      </c>
      <c r="H381" s="185">
        <v>1</v>
      </c>
      <c r="I381" s="184"/>
      <c r="J381" s="184" t="s">
        <v>3587</v>
      </c>
      <c r="K381" s="183"/>
      <c r="L381" s="183" t="s">
        <v>4500</v>
      </c>
      <c r="M381" s="183" t="s">
        <v>3587</v>
      </c>
      <c r="N381" s="183" t="s">
        <v>3587</v>
      </c>
      <c r="O381" s="183"/>
      <c r="P381" s="183" t="s">
        <v>5417</v>
      </c>
      <c r="Q381" s="183" t="s">
        <v>4495</v>
      </c>
      <c r="R381" s="183">
        <f t="shared" si="42"/>
        <v>0</v>
      </c>
      <c r="S381" s="183">
        <f t="shared" si="43"/>
        <v>0</v>
      </c>
      <c r="T381" s="183">
        <f t="shared" si="44"/>
        <v>0</v>
      </c>
      <c r="U381" s="183">
        <f t="shared" si="45"/>
        <v>0</v>
      </c>
      <c r="V381" s="183">
        <f t="shared" si="46"/>
        <v>0</v>
      </c>
      <c r="W381" s="183">
        <f t="shared" si="47"/>
        <v>0</v>
      </c>
      <c r="X381" s="183">
        <f t="shared" si="48"/>
        <v>0</v>
      </c>
      <c r="Y381" s="183">
        <f t="shared" si="49"/>
        <v>0</v>
      </c>
      <c r="Z381" s="183">
        <f t="shared" si="50"/>
        <v>0</v>
      </c>
      <c r="AA381" s="183">
        <f t="shared" si="51"/>
        <v>0</v>
      </c>
      <c r="AB381" s="183" t="str">
        <f t="shared" si="52"/>
        <v/>
      </c>
      <c r="AC381" s="183" t="str">
        <f t="shared" si="53"/>
        <v/>
      </c>
      <c r="AD381" s="183" t="str">
        <f t="shared" si="54"/>
        <v/>
      </c>
      <c r="AE381" s="183" t="str">
        <f t="shared" si="55"/>
        <v/>
      </c>
    </row>
    <row r="382" spans="1:31" ht="33.950000000000003" customHeight="1" x14ac:dyDescent="0.25">
      <c r="A382" s="184" t="s">
        <v>5499</v>
      </c>
      <c r="B382" s="185">
        <v>13</v>
      </c>
      <c r="C382" s="184" t="s">
        <v>5418</v>
      </c>
      <c r="D382" s="184" t="s">
        <v>4378</v>
      </c>
      <c r="E382" s="184" t="s">
        <v>18</v>
      </c>
      <c r="F382" s="185">
        <v>7</v>
      </c>
      <c r="G382" s="185">
        <v>0</v>
      </c>
      <c r="H382" s="185">
        <v>1</v>
      </c>
      <c r="I382" s="184"/>
      <c r="J382" s="184" t="s">
        <v>4496</v>
      </c>
      <c r="K382" s="183"/>
      <c r="L382" s="183" t="s">
        <v>4497</v>
      </c>
      <c r="M382" s="183" t="s">
        <v>4496</v>
      </c>
      <c r="N382" s="183" t="s">
        <v>4496</v>
      </c>
      <c r="O382" s="183"/>
      <c r="P382" s="183" t="s">
        <v>5417</v>
      </c>
      <c r="Q382" s="183" t="s">
        <v>4495</v>
      </c>
      <c r="R382" s="183">
        <f t="shared" si="42"/>
        <v>0</v>
      </c>
      <c r="S382" s="183">
        <f t="shared" si="43"/>
        <v>0</v>
      </c>
      <c r="T382" s="183">
        <f t="shared" si="44"/>
        <v>0</v>
      </c>
      <c r="U382" s="183">
        <f t="shared" si="45"/>
        <v>0</v>
      </c>
      <c r="V382" s="183">
        <f t="shared" si="46"/>
        <v>0</v>
      </c>
      <c r="W382" s="183">
        <f t="shared" si="47"/>
        <v>0</v>
      </c>
      <c r="X382" s="183">
        <f t="shared" si="48"/>
        <v>0</v>
      </c>
      <c r="Y382" s="183">
        <f t="shared" si="49"/>
        <v>0</v>
      </c>
      <c r="Z382" s="183">
        <f t="shared" si="50"/>
        <v>0</v>
      </c>
      <c r="AA382" s="183">
        <f t="shared" si="51"/>
        <v>0</v>
      </c>
      <c r="AB382" s="183" t="str">
        <f t="shared" si="52"/>
        <v/>
      </c>
      <c r="AC382" s="183" t="str">
        <f t="shared" si="53"/>
        <v/>
      </c>
      <c r="AD382" s="183" t="str">
        <f t="shared" si="54"/>
        <v/>
      </c>
      <c r="AE382" s="183" t="str">
        <f t="shared" si="55"/>
        <v/>
      </c>
    </row>
    <row r="383" spans="1:31" ht="33.950000000000003" customHeight="1" x14ac:dyDescent="0.25">
      <c r="A383" s="184" t="s">
        <v>5483</v>
      </c>
      <c r="B383" s="185">
        <v>14</v>
      </c>
      <c r="C383" s="184" t="s">
        <v>5418</v>
      </c>
      <c r="D383" s="184" t="s">
        <v>4381</v>
      </c>
      <c r="E383" s="184" t="s">
        <v>18</v>
      </c>
      <c r="F383" s="185">
        <v>1</v>
      </c>
      <c r="G383" s="185">
        <v>1</v>
      </c>
      <c r="H383" s="185">
        <v>0</v>
      </c>
      <c r="I383" s="184" t="s">
        <v>1949</v>
      </c>
      <c r="J383" s="184"/>
      <c r="K383" s="183" t="s">
        <v>5498</v>
      </c>
      <c r="L383" s="183"/>
      <c r="M383" s="183" t="s">
        <v>1949</v>
      </c>
      <c r="N383" s="183" t="s">
        <v>1949</v>
      </c>
      <c r="O383" s="183"/>
      <c r="P383" s="183" t="s">
        <v>5417</v>
      </c>
      <c r="Q383" s="183" t="s">
        <v>4509</v>
      </c>
      <c r="R383" s="183">
        <f t="shared" si="42"/>
        <v>0</v>
      </c>
      <c r="S383" s="183">
        <f t="shared" si="43"/>
        <v>0</v>
      </c>
      <c r="T383" s="183">
        <f t="shared" si="44"/>
        <v>0</v>
      </c>
      <c r="U383" s="183">
        <f t="shared" si="45"/>
        <v>0</v>
      </c>
      <c r="V383" s="183">
        <f t="shared" si="46"/>
        <v>0</v>
      </c>
      <c r="W383" s="183">
        <f t="shared" si="47"/>
        <v>0</v>
      </c>
      <c r="X383" s="183">
        <f t="shared" si="48"/>
        <v>0</v>
      </c>
      <c r="Y383" s="183">
        <f t="shared" si="49"/>
        <v>0</v>
      </c>
      <c r="Z383" s="183">
        <f t="shared" si="50"/>
        <v>0</v>
      </c>
      <c r="AA383" s="183">
        <f t="shared" si="51"/>
        <v>0</v>
      </c>
      <c r="AB383" s="183" t="str">
        <f t="shared" si="52"/>
        <v/>
      </c>
      <c r="AC383" s="183" t="str">
        <f t="shared" si="53"/>
        <v/>
      </c>
      <c r="AD383" s="183" t="str">
        <f t="shared" si="54"/>
        <v/>
      </c>
      <c r="AE383" s="183" t="str">
        <f t="shared" si="55"/>
        <v/>
      </c>
    </row>
    <row r="384" spans="1:31" ht="33.950000000000003" customHeight="1" x14ac:dyDescent="0.25">
      <c r="A384" s="184" t="s">
        <v>5483</v>
      </c>
      <c r="B384" s="185">
        <v>14</v>
      </c>
      <c r="C384" s="184" t="s">
        <v>5418</v>
      </c>
      <c r="D384" s="184" t="s">
        <v>4381</v>
      </c>
      <c r="E384" s="184" t="s">
        <v>18</v>
      </c>
      <c r="F384" s="185">
        <v>2</v>
      </c>
      <c r="G384" s="185">
        <v>1</v>
      </c>
      <c r="H384" s="185">
        <v>0</v>
      </c>
      <c r="I384" s="184" t="s">
        <v>5490</v>
      </c>
      <c r="J384" s="184"/>
      <c r="K384" s="183" t="s">
        <v>5497</v>
      </c>
      <c r="L384" s="183"/>
      <c r="M384" s="183" t="s">
        <v>5490</v>
      </c>
      <c r="N384" s="183" t="s">
        <v>5489</v>
      </c>
      <c r="O384" s="183"/>
      <c r="P384" s="183" t="s">
        <v>5417</v>
      </c>
      <c r="Q384" s="183" t="s">
        <v>4509</v>
      </c>
      <c r="R384" s="183">
        <f t="shared" si="42"/>
        <v>0</v>
      </c>
      <c r="S384" s="183">
        <f t="shared" si="43"/>
        <v>0</v>
      </c>
      <c r="T384" s="183">
        <f t="shared" si="44"/>
        <v>0</v>
      </c>
      <c r="U384" s="183">
        <f t="shared" si="45"/>
        <v>0</v>
      </c>
      <c r="V384" s="183">
        <f t="shared" si="46"/>
        <v>0</v>
      </c>
      <c r="W384" s="183">
        <f t="shared" si="47"/>
        <v>0</v>
      </c>
      <c r="X384" s="183">
        <f t="shared" si="48"/>
        <v>0</v>
      </c>
      <c r="Y384" s="183">
        <f t="shared" si="49"/>
        <v>0</v>
      </c>
      <c r="Z384" s="183">
        <f t="shared" si="50"/>
        <v>0</v>
      </c>
      <c r="AA384" s="183">
        <f t="shared" si="51"/>
        <v>0</v>
      </c>
      <c r="AB384" s="183" t="str">
        <f t="shared" si="52"/>
        <v/>
      </c>
      <c r="AC384" s="183" t="str">
        <f t="shared" si="53"/>
        <v/>
      </c>
      <c r="AD384" s="183" t="str">
        <f t="shared" si="54"/>
        <v/>
      </c>
      <c r="AE384" s="183" t="str">
        <f t="shared" si="55"/>
        <v/>
      </c>
    </row>
    <row r="385" spans="1:31" ht="33.950000000000003" customHeight="1" x14ac:dyDescent="0.25">
      <c r="A385" s="184" t="s">
        <v>5483</v>
      </c>
      <c r="B385" s="185">
        <v>14</v>
      </c>
      <c r="C385" s="184" t="s">
        <v>5418</v>
      </c>
      <c r="D385" s="184" t="s">
        <v>4381</v>
      </c>
      <c r="E385" s="184" t="s">
        <v>18</v>
      </c>
      <c r="F385" s="185">
        <v>3</v>
      </c>
      <c r="G385" s="185">
        <v>1</v>
      </c>
      <c r="H385" s="185">
        <v>0</v>
      </c>
      <c r="I385" s="184" t="s">
        <v>5487</v>
      </c>
      <c r="J385" s="184"/>
      <c r="K385" s="183" t="s">
        <v>5496</v>
      </c>
      <c r="L385" s="183"/>
      <c r="M385" s="183" t="s">
        <v>5487</v>
      </c>
      <c r="N385" s="183" t="s">
        <v>5487</v>
      </c>
      <c r="O385" s="183"/>
      <c r="P385" s="183" t="s">
        <v>5417</v>
      </c>
      <c r="Q385" s="183" t="s">
        <v>4509</v>
      </c>
      <c r="R385" s="183">
        <f t="shared" si="42"/>
        <v>0</v>
      </c>
      <c r="S385" s="183">
        <f t="shared" si="43"/>
        <v>0</v>
      </c>
      <c r="T385" s="183">
        <f t="shared" si="44"/>
        <v>0</v>
      </c>
      <c r="U385" s="183">
        <f t="shared" si="45"/>
        <v>0</v>
      </c>
      <c r="V385" s="183">
        <f t="shared" si="46"/>
        <v>0</v>
      </c>
      <c r="W385" s="183">
        <f t="shared" si="47"/>
        <v>0</v>
      </c>
      <c r="X385" s="183">
        <f t="shared" si="48"/>
        <v>0</v>
      </c>
      <c r="Y385" s="183">
        <f t="shared" si="49"/>
        <v>0</v>
      </c>
      <c r="Z385" s="183">
        <f t="shared" si="50"/>
        <v>0</v>
      </c>
      <c r="AA385" s="183">
        <f t="shared" si="51"/>
        <v>0</v>
      </c>
      <c r="AB385" s="183" t="str">
        <f t="shared" si="52"/>
        <v/>
      </c>
      <c r="AC385" s="183" t="str">
        <f t="shared" si="53"/>
        <v/>
      </c>
      <c r="AD385" s="183" t="str">
        <f t="shared" si="54"/>
        <v/>
      </c>
      <c r="AE385" s="183" t="str">
        <f t="shared" si="55"/>
        <v/>
      </c>
    </row>
    <row r="386" spans="1:31" ht="33.950000000000003" customHeight="1" x14ac:dyDescent="0.25">
      <c r="A386" s="184" t="s">
        <v>5483</v>
      </c>
      <c r="B386" s="185">
        <v>14</v>
      </c>
      <c r="C386" s="184" t="s">
        <v>5418</v>
      </c>
      <c r="D386" s="184" t="s">
        <v>4381</v>
      </c>
      <c r="E386" s="184" t="s">
        <v>18</v>
      </c>
      <c r="F386" s="185">
        <v>4</v>
      </c>
      <c r="G386" s="185">
        <v>1</v>
      </c>
      <c r="H386" s="185">
        <v>0</v>
      </c>
      <c r="I386" s="184" t="s">
        <v>4722</v>
      </c>
      <c r="J386" s="184"/>
      <c r="K386" s="183" t="s">
        <v>4730</v>
      </c>
      <c r="L386" s="183"/>
      <c r="M386" s="183" t="s">
        <v>4722</v>
      </c>
      <c r="N386" s="183" t="s">
        <v>4722</v>
      </c>
      <c r="O386" s="183"/>
      <c r="P386" s="183" t="s">
        <v>5417</v>
      </c>
      <c r="Q386" s="183" t="s">
        <v>4509</v>
      </c>
      <c r="R386" s="183">
        <f t="shared" si="42"/>
        <v>0</v>
      </c>
      <c r="S386" s="183">
        <f t="shared" si="43"/>
        <v>0</v>
      </c>
      <c r="T386" s="183">
        <f t="shared" si="44"/>
        <v>0</v>
      </c>
      <c r="U386" s="183">
        <f t="shared" si="45"/>
        <v>0</v>
      </c>
      <c r="V386" s="183">
        <f t="shared" si="46"/>
        <v>0</v>
      </c>
      <c r="W386" s="183">
        <f t="shared" si="47"/>
        <v>0</v>
      </c>
      <c r="X386" s="183">
        <f t="shared" si="48"/>
        <v>0</v>
      </c>
      <c r="Y386" s="183">
        <f t="shared" si="49"/>
        <v>0</v>
      </c>
      <c r="Z386" s="183">
        <f t="shared" si="50"/>
        <v>0</v>
      </c>
      <c r="AA386" s="183">
        <f t="shared" si="51"/>
        <v>0</v>
      </c>
      <c r="AB386" s="183" t="str">
        <f t="shared" si="52"/>
        <v/>
      </c>
      <c r="AC386" s="183" t="str">
        <f t="shared" si="53"/>
        <v/>
      </c>
      <c r="AD386" s="183" t="str">
        <f t="shared" si="54"/>
        <v/>
      </c>
      <c r="AE386" s="183" t="str">
        <f t="shared" si="55"/>
        <v/>
      </c>
    </row>
    <row r="387" spans="1:31" ht="33.950000000000003" customHeight="1" x14ac:dyDescent="0.25">
      <c r="A387" s="184" t="s">
        <v>5483</v>
      </c>
      <c r="B387" s="185">
        <v>14</v>
      </c>
      <c r="C387" s="184" t="s">
        <v>5418</v>
      </c>
      <c r="D387" s="184" t="s">
        <v>4381</v>
      </c>
      <c r="E387" s="184" t="s">
        <v>18</v>
      </c>
      <c r="F387" s="185">
        <v>5</v>
      </c>
      <c r="G387" s="185">
        <v>1</v>
      </c>
      <c r="H387" s="185">
        <v>0</v>
      </c>
      <c r="I387" s="184" t="s">
        <v>5485</v>
      </c>
      <c r="J387" s="184"/>
      <c r="K387" s="183" t="s">
        <v>5495</v>
      </c>
      <c r="L387" s="183"/>
      <c r="M387" s="183" t="s">
        <v>5485</v>
      </c>
      <c r="N387" s="183" t="s">
        <v>5484</v>
      </c>
      <c r="O387" s="183"/>
      <c r="P387" s="183" t="s">
        <v>5417</v>
      </c>
      <c r="Q387" s="183" t="s">
        <v>4509</v>
      </c>
      <c r="R387" s="183">
        <f t="shared" si="42"/>
        <v>0</v>
      </c>
      <c r="S387" s="183">
        <f t="shared" si="43"/>
        <v>0</v>
      </c>
      <c r="T387" s="183">
        <f t="shared" si="44"/>
        <v>0</v>
      </c>
      <c r="U387" s="183">
        <f t="shared" si="45"/>
        <v>0</v>
      </c>
      <c r="V387" s="183">
        <f t="shared" si="46"/>
        <v>0</v>
      </c>
      <c r="W387" s="183">
        <f t="shared" si="47"/>
        <v>0</v>
      </c>
      <c r="X387" s="183">
        <f t="shared" si="48"/>
        <v>0</v>
      </c>
      <c r="Y387" s="183">
        <f t="shared" si="49"/>
        <v>0</v>
      </c>
      <c r="Z387" s="183">
        <f t="shared" si="50"/>
        <v>0</v>
      </c>
      <c r="AA387" s="183">
        <f t="shared" si="51"/>
        <v>0</v>
      </c>
      <c r="AB387" s="183" t="str">
        <f t="shared" si="52"/>
        <v/>
      </c>
      <c r="AC387" s="183" t="str">
        <f t="shared" si="53"/>
        <v/>
      </c>
      <c r="AD387" s="183" t="str">
        <f t="shared" si="54"/>
        <v/>
      </c>
      <c r="AE387" s="183" t="str">
        <f t="shared" si="55"/>
        <v/>
      </c>
    </row>
    <row r="388" spans="1:31" ht="33.950000000000003" customHeight="1" x14ac:dyDescent="0.25">
      <c r="A388" s="184" t="s">
        <v>5483</v>
      </c>
      <c r="B388" s="185">
        <v>14</v>
      </c>
      <c r="C388" s="184" t="s">
        <v>5418</v>
      </c>
      <c r="D388" s="184" t="s">
        <v>4381</v>
      </c>
      <c r="E388" s="184" t="s">
        <v>18</v>
      </c>
      <c r="F388" s="185">
        <v>6</v>
      </c>
      <c r="G388" s="185">
        <v>1</v>
      </c>
      <c r="H388" s="185">
        <v>0</v>
      </c>
      <c r="I388" s="184" t="s">
        <v>5493</v>
      </c>
      <c r="J388" s="184"/>
      <c r="K388" s="183" t="s">
        <v>5494</v>
      </c>
      <c r="L388" s="183"/>
      <c r="M388" s="183" t="s">
        <v>5493</v>
      </c>
      <c r="N388" s="183" t="s">
        <v>5493</v>
      </c>
      <c r="O388" s="183"/>
      <c r="P388" s="183" t="s">
        <v>5417</v>
      </c>
      <c r="Q388" s="183" t="s">
        <v>4509</v>
      </c>
      <c r="R388" s="183">
        <f t="shared" si="42"/>
        <v>0</v>
      </c>
      <c r="S388" s="183">
        <f t="shared" si="43"/>
        <v>0</v>
      </c>
      <c r="T388" s="183">
        <f t="shared" si="44"/>
        <v>0</v>
      </c>
      <c r="U388" s="183">
        <f t="shared" si="45"/>
        <v>0</v>
      </c>
      <c r="V388" s="183">
        <f t="shared" si="46"/>
        <v>0</v>
      </c>
      <c r="W388" s="183">
        <f t="shared" si="47"/>
        <v>0</v>
      </c>
      <c r="X388" s="183">
        <f t="shared" si="48"/>
        <v>0</v>
      </c>
      <c r="Y388" s="183">
        <f t="shared" si="49"/>
        <v>0</v>
      </c>
      <c r="Z388" s="183">
        <f t="shared" si="50"/>
        <v>0</v>
      </c>
      <c r="AA388" s="183">
        <f t="shared" si="51"/>
        <v>0</v>
      </c>
      <c r="AB388" s="183" t="str">
        <f t="shared" si="52"/>
        <v/>
      </c>
      <c r="AC388" s="183" t="str">
        <f t="shared" si="53"/>
        <v/>
      </c>
      <c r="AD388" s="183" t="str">
        <f t="shared" si="54"/>
        <v/>
      </c>
      <c r="AE388" s="183" t="str">
        <f t="shared" si="55"/>
        <v/>
      </c>
    </row>
    <row r="389" spans="1:31" ht="33.950000000000003" customHeight="1" x14ac:dyDescent="0.25">
      <c r="A389" s="184" t="s">
        <v>5483</v>
      </c>
      <c r="B389" s="185">
        <v>14</v>
      </c>
      <c r="C389" s="184" t="s">
        <v>5418</v>
      </c>
      <c r="D389" s="184" t="s">
        <v>4381</v>
      </c>
      <c r="E389" s="184" t="s">
        <v>18</v>
      </c>
      <c r="F389" s="185">
        <v>7</v>
      </c>
      <c r="G389" s="185">
        <v>1</v>
      </c>
      <c r="H389" s="185">
        <v>0</v>
      </c>
      <c r="I389" s="184" t="s">
        <v>3102</v>
      </c>
      <c r="J389" s="184"/>
      <c r="K389" s="183" t="s">
        <v>4511</v>
      </c>
      <c r="L389" s="183"/>
      <c r="M389" s="183" t="s">
        <v>3102</v>
      </c>
      <c r="N389" s="183" t="s">
        <v>3102</v>
      </c>
      <c r="O389" s="183"/>
      <c r="P389" s="183" t="s">
        <v>5417</v>
      </c>
      <c r="Q389" s="183" t="s">
        <v>4509</v>
      </c>
      <c r="R389" s="183">
        <f t="shared" si="42"/>
        <v>0</v>
      </c>
      <c r="S389" s="183">
        <f t="shared" si="43"/>
        <v>0</v>
      </c>
      <c r="T389" s="183">
        <f t="shared" si="44"/>
        <v>0</v>
      </c>
      <c r="U389" s="183">
        <f t="shared" si="45"/>
        <v>0</v>
      </c>
      <c r="V389" s="183">
        <f t="shared" si="46"/>
        <v>0</v>
      </c>
      <c r="W389" s="183">
        <f t="shared" si="47"/>
        <v>0</v>
      </c>
      <c r="X389" s="183">
        <f t="shared" si="48"/>
        <v>0</v>
      </c>
      <c r="Y389" s="183">
        <f t="shared" si="49"/>
        <v>0</v>
      </c>
      <c r="Z389" s="183">
        <f t="shared" si="50"/>
        <v>0</v>
      </c>
      <c r="AA389" s="183">
        <f t="shared" si="51"/>
        <v>0</v>
      </c>
      <c r="AB389" s="183" t="str">
        <f t="shared" si="52"/>
        <v/>
      </c>
      <c r="AC389" s="183" t="str">
        <f t="shared" si="53"/>
        <v/>
      </c>
      <c r="AD389" s="183" t="str">
        <f t="shared" si="54"/>
        <v/>
      </c>
      <c r="AE389" s="183" t="str">
        <f t="shared" si="55"/>
        <v/>
      </c>
    </row>
    <row r="390" spans="1:31" ht="33.950000000000003" customHeight="1" x14ac:dyDescent="0.25">
      <c r="A390" s="184" t="s">
        <v>5483</v>
      </c>
      <c r="B390" s="185">
        <v>14</v>
      </c>
      <c r="C390" s="184" t="s">
        <v>5418</v>
      </c>
      <c r="D390" s="184" t="s">
        <v>4381</v>
      </c>
      <c r="E390" s="184" t="s">
        <v>18</v>
      </c>
      <c r="F390" s="185">
        <v>8</v>
      </c>
      <c r="G390" s="185">
        <v>1</v>
      </c>
      <c r="H390" s="185">
        <v>0</v>
      </c>
      <c r="I390" s="184" t="s">
        <v>3123</v>
      </c>
      <c r="J390" s="184"/>
      <c r="K390" s="183" t="s">
        <v>4510</v>
      </c>
      <c r="L390" s="183"/>
      <c r="M390" s="183" t="s">
        <v>3123</v>
      </c>
      <c r="N390" s="183" t="s">
        <v>3123</v>
      </c>
      <c r="O390" s="183"/>
      <c r="P390" s="183" t="s">
        <v>5417</v>
      </c>
      <c r="Q390" s="183" t="s">
        <v>4509</v>
      </c>
      <c r="R390" s="183">
        <f t="shared" si="42"/>
        <v>0</v>
      </c>
      <c r="S390" s="183">
        <f t="shared" si="43"/>
        <v>0</v>
      </c>
      <c r="T390" s="183">
        <f t="shared" si="44"/>
        <v>0</v>
      </c>
      <c r="U390" s="183">
        <f t="shared" si="45"/>
        <v>0</v>
      </c>
      <c r="V390" s="183">
        <f t="shared" si="46"/>
        <v>0</v>
      </c>
      <c r="W390" s="183">
        <f t="shared" si="47"/>
        <v>0</v>
      </c>
      <c r="X390" s="183">
        <f t="shared" si="48"/>
        <v>0</v>
      </c>
      <c r="Y390" s="183">
        <f t="shared" si="49"/>
        <v>0</v>
      </c>
      <c r="Z390" s="183">
        <f t="shared" si="50"/>
        <v>0</v>
      </c>
      <c r="AA390" s="183">
        <f t="shared" si="51"/>
        <v>0</v>
      </c>
      <c r="AB390" s="183" t="str">
        <f t="shared" si="52"/>
        <v/>
      </c>
      <c r="AC390" s="183" t="str">
        <f t="shared" si="53"/>
        <v/>
      </c>
      <c r="AD390" s="183" t="str">
        <f t="shared" si="54"/>
        <v/>
      </c>
      <c r="AE390" s="183" t="str">
        <f t="shared" si="55"/>
        <v/>
      </c>
    </row>
    <row r="391" spans="1:31" ht="33.950000000000003" customHeight="1" x14ac:dyDescent="0.25">
      <c r="A391" s="184" t="s">
        <v>5483</v>
      </c>
      <c r="B391" s="185">
        <v>14</v>
      </c>
      <c r="C391" s="184" t="s">
        <v>5418</v>
      </c>
      <c r="D391" s="184" t="s">
        <v>4378</v>
      </c>
      <c r="E391" s="184" t="s">
        <v>18</v>
      </c>
      <c r="F391" s="185">
        <v>1</v>
      </c>
      <c r="G391" s="185">
        <v>0</v>
      </c>
      <c r="H391" s="185">
        <v>1</v>
      </c>
      <c r="I391" s="184"/>
      <c r="J391" s="184" t="s">
        <v>1949</v>
      </c>
      <c r="K391" s="183"/>
      <c r="L391" s="183" t="s">
        <v>5492</v>
      </c>
      <c r="M391" s="183" t="s">
        <v>1949</v>
      </c>
      <c r="N391" s="183" t="s">
        <v>1949</v>
      </c>
      <c r="O391" s="183"/>
      <c r="P391" s="183" t="s">
        <v>5417</v>
      </c>
      <c r="Q391" s="183" t="s">
        <v>4495</v>
      </c>
      <c r="R391" s="183">
        <f t="shared" si="42"/>
        <v>0</v>
      </c>
      <c r="S391" s="183">
        <f t="shared" si="43"/>
        <v>0</v>
      </c>
      <c r="T391" s="183">
        <f t="shared" si="44"/>
        <v>0</v>
      </c>
      <c r="U391" s="183">
        <f t="shared" si="45"/>
        <v>0</v>
      </c>
      <c r="V391" s="183">
        <f t="shared" si="46"/>
        <v>0</v>
      </c>
      <c r="W391" s="183">
        <f t="shared" si="47"/>
        <v>0</v>
      </c>
      <c r="X391" s="183">
        <f t="shared" si="48"/>
        <v>0</v>
      </c>
      <c r="Y391" s="183">
        <f t="shared" si="49"/>
        <v>0</v>
      </c>
      <c r="Z391" s="183">
        <f t="shared" si="50"/>
        <v>0</v>
      </c>
      <c r="AA391" s="183">
        <f t="shared" si="51"/>
        <v>0</v>
      </c>
      <c r="AB391" s="183" t="str">
        <f t="shared" si="52"/>
        <v/>
      </c>
      <c r="AC391" s="183" t="str">
        <f t="shared" si="53"/>
        <v/>
      </c>
      <c r="AD391" s="183" t="str">
        <f t="shared" si="54"/>
        <v/>
      </c>
      <c r="AE391" s="183" t="str">
        <f t="shared" si="55"/>
        <v/>
      </c>
    </row>
    <row r="392" spans="1:31" ht="33.950000000000003" customHeight="1" x14ac:dyDescent="0.25">
      <c r="A392" s="184" t="s">
        <v>5483</v>
      </c>
      <c r="B392" s="185">
        <v>14</v>
      </c>
      <c r="C392" s="184" t="s">
        <v>5418</v>
      </c>
      <c r="D392" s="184" t="s">
        <v>4378</v>
      </c>
      <c r="E392" s="184" t="s">
        <v>18</v>
      </c>
      <c r="F392" s="185">
        <v>2</v>
      </c>
      <c r="G392" s="185">
        <v>0</v>
      </c>
      <c r="H392" s="185">
        <v>1</v>
      </c>
      <c r="I392" s="184"/>
      <c r="J392" s="184" t="s">
        <v>5490</v>
      </c>
      <c r="K392" s="183"/>
      <c r="L392" s="183" t="s">
        <v>5491</v>
      </c>
      <c r="M392" s="183" t="s">
        <v>5490</v>
      </c>
      <c r="N392" s="183" t="s">
        <v>5489</v>
      </c>
      <c r="O392" s="183"/>
      <c r="P392" s="183" t="s">
        <v>5417</v>
      </c>
      <c r="Q392" s="183" t="s">
        <v>4495</v>
      </c>
      <c r="R392" s="183">
        <f t="shared" si="42"/>
        <v>0</v>
      </c>
      <c r="S392" s="183">
        <f t="shared" si="43"/>
        <v>0</v>
      </c>
      <c r="T392" s="183">
        <f t="shared" si="44"/>
        <v>0</v>
      </c>
      <c r="U392" s="183">
        <f t="shared" si="45"/>
        <v>0</v>
      </c>
      <c r="V392" s="183">
        <f t="shared" si="46"/>
        <v>0</v>
      </c>
      <c r="W392" s="183">
        <f t="shared" si="47"/>
        <v>0</v>
      </c>
      <c r="X392" s="183">
        <f t="shared" si="48"/>
        <v>0</v>
      </c>
      <c r="Y392" s="183">
        <f t="shared" si="49"/>
        <v>0</v>
      </c>
      <c r="Z392" s="183">
        <f t="shared" si="50"/>
        <v>0</v>
      </c>
      <c r="AA392" s="183">
        <f t="shared" si="51"/>
        <v>0</v>
      </c>
      <c r="AB392" s="183" t="str">
        <f t="shared" si="52"/>
        <v/>
      </c>
      <c r="AC392" s="183" t="str">
        <f t="shared" si="53"/>
        <v/>
      </c>
      <c r="AD392" s="183" t="str">
        <f t="shared" si="54"/>
        <v/>
      </c>
      <c r="AE392" s="183" t="str">
        <f t="shared" si="55"/>
        <v/>
      </c>
    </row>
    <row r="393" spans="1:31" ht="33.950000000000003" customHeight="1" x14ac:dyDescent="0.25">
      <c r="A393" s="184" t="s">
        <v>5483</v>
      </c>
      <c r="B393" s="185">
        <v>14</v>
      </c>
      <c r="C393" s="184" t="s">
        <v>5418</v>
      </c>
      <c r="D393" s="184" t="s">
        <v>4378</v>
      </c>
      <c r="E393" s="184" t="s">
        <v>18</v>
      </c>
      <c r="F393" s="185">
        <v>3</v>
      </c>
      <c r="G393" s="185">
        <v>0</v>
      </c>
      <c r="H393" s="185">
        <v>1</v>
      </c>
      <c r="I393" s="184"/>
      <c r="J393" s="184" t="s">
        <v>5487</v>
      </c>
      <c r="K393" s="183"/>
      <c r="L393" s="183" t="s">
        <v>5488</v>
      </c>
      <c r="M393" s="183" t="s">
        <v>5487</v>
      </c>
      <c r="N393" s="183" t="s">
        <v>5487</v>
      </c>
      <c r="O393" s="183"/>
      <c r="P393" s="183" t="s">
        <v>5417</v>
      </c>
      <c r="Q393" s="183" t="s">
        <v>4495</v>
      </c>
      <c r="R393" s="183">
        <f t="shared" si="42"/>
        <v>0</v>
      </c>
      <c r="S393" s="183">
        <f t="shared" si="43"/>
        <v>0</v>
      </c>
      <c r="T393" s="183">
        <f t="shared" si="44"/>
        <v>0</v>
      </c>
      <c r="U393" s="183">
        <f t="shared" si="45"/>
        <v>0</v>
      </c>
      <c r="V393" s="183">
        <f t="shared" si="46"/>
        <v>0</v>
      </c>
      <c r="W393" s="183">
        <f t="shared" si="47"/>
        <v>0</v>
      </c>
      <c r="X393" s="183">
        <f t="shared" si="48"/>
        <v>0</v>
      </c>
      <c r="Y393" s="183">
        <f t="shared" si="49"/>
        <v>0</v>
      </c>
      <c r="Z393" s="183">
        <f t="shared" si="50"/>
        <v>0</v>
      </c>
      <c r="AA393" s="183">
        <f t="shared" si="51"/>
        <v>0</v>
      </c>
      <c r="AB393" s="183" t="str">
        <f t="shared" si="52"/>
        <v/>
      </c>
      <c r="AC393" s="183" t="str">
        <f t="shared" si="53"/>
        <v/>
      </c>
      <c r="AD393" s="183" t="str">
        <f t="shared" si="54"/>
        <v/>
      </c>
      <c r="AE393" s="183" t="str">
        <f t="shared" si="55"/>
        <v/>
      </c>
    </row>
    <row r="394" spans="1:31" ht="33.950000000000003" customHeight="1" x14ac:dyDescent="0.25">
      <c r="A394" s="184" t="s">
        <v>5483</v>
      </c>
      <c r="B394" s="185">
        <v>14</v>
      </c>
      <c r="C394" s="184" t="s">
        <v>5418</v>
      </c>
      <c r="D394" s="184" t="s">
        <v>4378</v>
      </c>
      <c r="E394" s="184" t="s">
        <v>18</v>
      </c>
      <c r="F394" s="185">
        <v>4</v>
      </c>
      <c r="G394" s="185">
        <v>0</v>
      </c>
      <c r="H394" s="185">
        <v>1</v>
      </c>
      <c r="I394" s="184"/>
      <c r="J394" s="184" t="s">
        <v>4722</v>
      </c>
      <c r="K394" s="183"/>
      <c r="L394" s="183" t="s">
        <v>4723</v>
      </c>
      <c r="M394" s="183" t="s">
        <v>4722</v>
      </c>
      <c r="N394" s="183" t="s">
        <v>4722</v>
      </c>
      <c r="O394" s="183"/>
      <c r="P394" s="183" t="s">
        <v>5417</v>
      </c>
      <c r="Q394" s="183" t="s">
        <v>4495</v>
      </c>
      <c r="R394" s="183">
        <f t="shared" si="42"/>
        <v>0</v>
      </c>
      <c r="S394" s="183">
        <f t="shared" si="43"/>
        <v>0</v>
      </c>
      <c r="T394" s="183">
        <f t="shared" si="44"/>
        <v>0</v>
      </c>
      <c r="U394" s="183">
        <f t="shared" si="45"/>
        <v>0</v>
      </c>
      <c r="V394" s="183">
        <f t="shared" si="46"/>
        <v>0</v>
      </c>
      <c r="W394" s="183">
        <f t="shared" si="47"/>
        <v>0</v>
      </c>
      <c r="X394" s="183">
        <f t="shared" si="48"/>
        <v>0</v>
      </c>
      <c r="Y394" s="183">
        <f t="shared" si="49"/>
        <v>0</v>
      </c>
      <c r="Z394" s="183">
        <f t="shared" si="50"/>
        <v>0</v>
      </c>
      <c r="AA394" s="183">
        <f t="shared" si="51"/>
        <v>0</v>
      </c>
      <c r="AB394" s="183" t="str">
        <f t="shared" si="52"/>
        <v/>
      </c>
      <c r="AC394" s="183" t="str">
        <f t="shared" si="53"/>
        <v/>
      </c>
      <c r="AD394" s="183" t="str">
        <f t="shared" si="54"/>
        <v/>
      </c>
      <c r="AE394" s="183" t="str">
        <f t="shared" si="55"/>
        <v/>
      </c>
    </row>
    <row r="395" spans="1:31" ht="33.950000000000003" customHeight="1" x14ac:dyDescent="0.25">
      <c r="A395" s="184" t="s">
        <v>5483</v>
      </c>
      <c r="B395" s="185">
        <v>14</v>
      </c>
      <c r="C395" s="184" t="s">
        <v>5418</v>
      </c>
      <c r="D395" s="184" t="s">
        <v>4378</v>
      </c>
      <c r="E395" s="184" t="s">
        <v>18</v>
      </c>
      <c r="F395" s="185">
        <v>5</v>
      </c>
      <c r="G395" s="185">
        <v>0</v>
      </c>
      <c r="H395" s="185">
        <v>1</v>
      </c>
      <c r="I395" s="184"/>
      <c r="J395" s="184" t="s">
        <v>5485</v>
      </c>
      <c r="K395" s="183"/>
      <c r="L395" s="183" t="s">
        <v>5486</v>
      </c>
      <c r="M395" s="183" t="s">
        <v>5485</v>
      </c>
      <c r="N395" s="183" t="s">
        <v>5484</v>
      </c>
      <c r="O395" s="183"/>
      <c r="P395" s="183" t="s">
        <v>5417</v>
      </c>
      <c r="Q395" s="183" t="s">
        <v>4495</v>
      </c>
      <c r="R395" s="183">
        <f t="shared" si="42"/>
        <v>0</v>
      </c>
      <c r="S395" s="183">
        <f t="shared" si="43"/>
        <v>0</v>
      </c>
      <c r="T395" s="183">
        <f t="shared" si="44"/>
        <v>0</v>
      </c>
      <c r="U395" s="183">
        <f t="shared" si="45"/>
        <v>0</v>
      </c>
      <c r="V395" s="183">
        <f t="shared" si="46"/>
        <v>0</v>
      </c>
      <c r="W395" s="183">
        <f t="shared" si="47"/>
        <v>0</v>
      </c>
      <c r="X395" s="183">
        <f t="shared" si="48"/>
        <v>0</v>
      </c>
      <c r="Y395" s="183">
        <f t="shared" si="49"/>
        <v>0</v>
      </c>
      <c r="Z395" s="183">
        <f t="shared" si="50"/>
        <v>0</v>
      </c>
      <c r="AA395" s="183">
        <f t="shared" si="51"/>
        <v>0</v>
      </c>
      <c r="AB395" s="183" t="str">
        <f t="shared" si="52"/>
        <v/>
      </c>
      <c r="AC395" s="183" t="str">
        <f t="shared" si="53"/>
        <v/>
      </c>
      <c r="AD395" s="183" t="str">
        <f t="shared" si="54"/>
        <v/>
      </c>
      <c r="AE395" s="183" t="str">
        <f t="shared" si="55"/>
        <v/>
      </c>
    </row>
    <row r="396" spans="1:31" ht="33.950000000000003" customHeight="1" x14ac:dyDescent="0.25">
      <c r="A396" s="184" t="s">
        <v>5483</v>
      </c>
      <c r="B396" s="185">
        <v>14</v>
      </c>
      <c r="C396" s="184" t="s">
        <v>5418</v>
      </c>
      <c r="D396" s="184" t="s">
        <v>4378</v>
      </c>
      <c r="E396" s="184" t="s">
        <v>18</v>
      </c>
      <c r="F396" s="185">
        <v>6</v>
      </c>
      <c r="G396" s="185">
        <v>0</v>
      </c>
      <c r="H396" s="185">
        <v>1</v>
      </c>
      <c r="I396" s="184"/>
      <c r="J396" s="184" t="s">
        <v>3587</v>
      </c>
      <c r="K396" s="183"/>
      <c r="L396" s="183" t="s">
        <v>4500</v>
      </c>
      <c r="M396" s="183" t="s">
        <v>3587</v>
      </c>
      <c r="N396" s="183" t="s">
        <v>3587</v>
      </c>
      <c r="O396" s="183"/>
      <c r="P396" s="183" t="s">
        <v>5417</v>
      </c>
      <c r="Q396" s="183" t="s">
        <v>4495</v>
      </c>
      <c r="R396" s="183">
        <f t="shared" si="42"/>
        <v>0</v>
      </c>
      <c r="S396" s="183">
        <f t="shared" si="43"/>
        <v>0</v>
      </c>
      <c r="T396" s="183">
        <f t="shared" si="44"/>
        <v>0</v>
      </c>
      <c r="U396" s="183">
        <f t="shared" si="45"/>
        <v>0</v>
      </c>
      <c r="V396" s="183">
        <f t="shared" si="46"/>
        <v>0</v>
      </c>
      <c r="W396" s="183">
        <f t="shared" si="47"/>
        <v>0</v>
      </c>
      <c r="X396" s="183">
        <f t="shared" si="48"/>
        <v>0</v>
      </c>
      <c r="Y396" s="183">
        <f t="shared" si="49"/>
        <v>0</v>
      </c>
      <c r="Z396" s="183">
        <f t="shared" si="50"/>
        <v>0</v>
      </c>
      <c r="AA396" s="183">
        <f t="shared" si="51"/>
        <v>0</v>
      </c>
      <c r="AB396" s="183" t="str">
        <f t="shared" si="52"/>
        <v/>
      </c>
      <c r="AC396" s="183" t="str">
        <f t="shared" si="53"/>
        <v/>
      </c>
      <c r="AD396" s="183" t="str">
        <f t="shared" si="54"/>
        <v/>
      </c>
      <c r="AE396" s="183" t="str">
        <f t="shared" si="55"/>
        <v/>
      </c>
    </row>
    <row r="397" spans="1:31" ht="33.950000000000003" customHeight="1" x14ac:dyDescent="0.25">
      <c r="A397" s="184" t="s">
        <v>5483</v>
      </c>
      <c r="B397" s="185">
        <v>14</v>
      </c>
      <c r="C397" s="184" t="s">
        <v>5418</v>
      </c>
      <c r="D397" s="184" t="s">
        <v>4378</v>
      </c>
      <c r="E397" s="184" t="s">
        <v>18</v>
      </c>
      <c r="F397" s="185">
        <v>7</v>
      </c>
      <c r="G397" s="185">
        <v>0</v>
      </c>
      <c r="H397" s="185">
        <v>1</v>
      </c>
      <c r="I397" s="184"/>
      <c r="J397" s="184" t="s">
        <v>4496</v>
      </c>
      <c r="K397" s="183"/>
      <c r="L397" s="183" t="s">
        <v>4497</v>
      </c>
      <c r="M397" s="183" t="s">
        <v>4496</v>
      </c>
      <c r="N397" s="183" t="s">
        <v>4496</v>
      </c>
      <c r="O397" s="183"/>
      <c r="P397" s="183" t="s">
        <v>5417</v>
      </c>
      <c r="Q397" s="183" t="s">
        <v>4495</v>
      </c>
      <c r="R397" s="183">
        <f t="shared" si="42"/>
        <v>0</v>
      </c>
      <c r="S397" s="183">
        <f t="shared" si="43"/>
        <v>0</v>
      </c>
      <c r="T397" s="183">
        <f t="shared" si="44"/>
        <v>0</v>
      </c>
      <c r="U397" s="183">
        <f t="shared" si="45"/>
        <v>0</v>
      </c>
      <c r="V397" s="183">
        <f t="shared" si="46"/>
        <v>0</v>
      </c>
      <c r="W397" s="183">
        <f t="shared" si="47"/>
        <v>0</v>
      </c>
      <c r="X397" s="183">
        <f t="shared" si="48"/>
        <v>0</v>
      </c>
      <c r="Y397" s="183">
        <f t="shared" si="49"/>
        <v>0</v>
      </c>
      <c r="Z397" s="183">
        <f t="shared" si="50"/>
        <v>0</v>
      </c>
      <c r="AA397" s="183">
        <f t="shared" si="51"/>
        <v>0</v>
      </c>
      <c r="AB397" s="183" t="str">
        <f t="shared" si="52"/>
        <v/>
      </c>
      <c r="AC397" s="183" t="str">
        <f t="shared" si="53"/>
        <v/>
      </c>
      <c r="AD397" s="183" t="str">
        <f t="shared" si="54"/>
        <v/>
      </c>
      <c r="AE397" s="183" t="str">
        <f t="shared" si="55"/>
        <v/>
      </c>
    </row>
    <row r="398" spans="1:31" ht="33.950000000000003" customHeight="1" x14ac:dyDescent="0.25">
      <c r="A398" s="184" t="s">
        <v>5469</v>
      </c>
      <c r="B398" s="185">
        <v>15</v>
      </c>
      <c r="C398" s="184" t="s">
        <v>5418</v>
      </c>
      <c r="D398" s="184" t="s">
        <v>4381</v>
      </c>
      <c r="E398" s="184" t="s">
        <v>18</v>
      </c>
      <c r="F398" s="185">
        <v>1</v>
      </c>
      <c r="G398" s="185">
        <v>1</v>
      </c>
      <c r="H398" s="185">
        <v>0</v>
      </c>
      <c r="I398" s="184" t="s">
        <v>5477</v>
      </c>
      <c r="J398" s="184"/>
      <c r="K398" s="183" t="s">
        <v>5482</v>
      </c>
      <c r="L398" s="183"/>
      <c r="M398" s="183" t="s">
        <v>5477</v>
      </c>
      <c r="N398" s="183" t="s">
        <v>3143</v>
      </c>
      <c r="O398" s="183"/>
      <c r="P398" s="183" t="s">
        <v>5417</v>
      </c>
      <c r="Q398" s="183" t="s">
        <v>4509</v>
      </c>
      <c r="R398" s="183">
        <f t="shared" si="42"/>
        <v>0</v>
      </c>
      <c r="S398" s="183">
        <f t="shared" si="43"/>
        <v>0</v>
      </c>
      <c r="T398" s="183">
        <f t="shared" si="44"/>
        <v>0</v>
      </c>
      <c r="U398" s="183">
        <f t="shared" si="45"/>
        <v>0</v>
      </c>
      <c r="V398" s="183">
        <f t="shared" si="46"/>
        <v>0</v>
      </c>
      <c r="W398" s="183">
        <f t="shared" si="47"/>
        <v>0</v>
      </c>
      <c r="X398" s="183">
        <f t="shared" si="48"/>
        <v>0</v>
      </c>
      <c r="Y398" s="183">
        <f t="shared" si="49"/>
        <v>0</v>
      </c>
      <c r="Z398" s="183">
        <f t="shared" si="50"/>
        <v>0</v>
      </c>
      <c r="AA398" s="183">
        <f t="shared" si="51"/>
        <v>0</v>
      </c>
      <c r="AB398" s="183" t="str">
        <f t="shared" si="52"/>
        <v/>
      </c>
      <c r="AC398" s="183" t="str">
        <f t="shared" si="53"/>
        <v/>
      </c>
      <c r="AD398" s="183" t="str">
        <f t="shared" si="54"/>
        <v/>
      </c>
      <c r="AE398" s="183" t="str">
        <f t="shared" si="55"/>
        <v/>
      </c>
    </row>
    <row r="399" spans="1:31" ht="33.950000000000003" customHeight="1" x14ac:dyDescent="0.25">
      <c r="A399" s="184" t="s">
        <v>5469</v>
      </c>
      <c r="B399" s="185">
        <v>15</v>
      </c>
      <c r="C399" s="184" t="s">
        <v>5418</v>
      </c>
      <c r="D399" s="184" t="s">
        <v>4381</v>
      </c>
      <c r="E399" s="184" t="s">
        <v>18</v>
      </c>
      <c r="F399" s="185">
        <v>2</v>
      </c>
      <c r="G399" s="185">
        <v>1</v>
      </c>
      <c r="H399" s="185">
        <v>0</v>
      </c>
      <c r="I399" s="184" t="s">
        <v>5475</v>
      </c>
      <c r="J399" s="184"/>
      <c r="K399" s="183" t="s">
        <v>5481</v>
      </c>
      <c r="L399" s="183"/>
      <c r="M399" s="183" t="s">
        <v>5475</v>
      </c>
      <c r="N399" s="183" t="s">
        <v>5474</v>
      </c>
      <c r="O399" s="183"/>
      <c r="P399" s="183" t="s">
        <v>5417</v>
      </c>
      <c r="Q399" s="183" t="s">
        <v>4509</v>
      </c>
      <c r="R399" s="183">
        <f t="shared" si="42"/>
        <v>0</v>
      </c>
      <c r="S399" s="183">
        <f t="shared" si="43"/>
        <v>0</v>
      </c>
      <c r="T399" s="183">
        <f t="shared" si="44"/>
        <v>0</v>
      </c>
      <c r="U399" s="183">
        <f t="shared" si="45"/>
        <v>0</v>
      </c>
      <c r="V399" s="183">
        <f t="shared" si="46"/>
        <v>0</v>
      </c>
      <c r="W399" s="183">
        <f t="shared" si="47"/>
        <v>0</v>
      </c>
      <c r="X399" s="183">
        <f t="shared" si="48"/>
        <v>0</v>
      </c>
      <c r="Y399" s="183">
        <f t="shared" si="49"/>
        <v>0</v>
      </c>
      <c r="Z399" s="183">
        <f t="shared" si="50"/>
        <v>0</v>
      </c>
      <c r="AA399" s="183">
        <f t="shared" si="51"/>
        <v>0</v>
      </c>
      <c r="AB399" s="183" t="str">
        <f t="shared" si="52"/>
        <v/>
      </c>
      <c r="AC399" s="183" t="str">
        <f t="shared" si="53"/>
        <v/>
      </c>
      <c r="AD399" s="183" t="str">
        <f t="shared" si="54"/>
        <v/>
      </c>
      <c r="AE399" s="183" t="str">
        <f t="shared" si="55"/>
        <v/>
      </c>
    </row>
    <row r="400" spans="1:31" ht="33.950000000000003" customHeight="1" x14ac:dyDescent="0.25">
      <c r="A400" s="184" t="s">
        <v>5469</v>
      </c>
      <c r="B400" s="185">
        <v>15</v>
      </c>
      <c r="C400" s="184" t="s">
        <v>5418</v>
      </c>
      <c r="D400" s="184" t="s">
        <v>4381</v>
      </c>
      <c r="E400" s="184" t="s">
        <v>18</v>
      </c>
      <c r="F400" s="185">
        <v>3</v>
      </c>
      <c r="G400" s="185">
        <v>1</v>
      </c>
      <c r="H400" s="185">
        <v>0</v>
      </c>
      <c r="I400" s="184" t="s">
        <v>3525</v>
      </c>
      <c r="J400" s="184"/>
      <c r="K400" s="183" t="s">
        <v>4591</v>
      </c>
      <c r="L400" s="183"/>
      <c r="M400" s="183" t="s">
        <v>3525</v>
      </c>
      <c r="N400" s="183" t="s">
        <v>3525</v>
      </c>
      <c r="O400" s="183"/>
      <c r="P400" s="183" t="s">
        <v>5417</v>
      </c>
      <c r="Q400" s="183" t="s">
        <v>4509</v>
      </c>
      <c r="R400" s="183">
        <f t="shared" si="42"/>
        <v>0</v>
      </c>
      <c r="S400" s="183">
        <f t="shared" si="43"/>
        <v>0</v>
      </c>
      <c r="T400" s="183">
        <f t="shared" si="44"/>
        <v>0</v>
      </c>
      <c r="U400" s="183">
        <f t="shared" si="45"/>
        <v>0</v>
      </c>
      <c r="V400" s="183">
        <f t="shared" si="46"/>
        <v>0</v>
      </c>
      <c r="W400" s="183">
        <f t="shared" si="47"/>
        <v>0</v>
      </c>
      <c r="X400" s="183">
        <f t="shared" si="48"/>
        <v>0</v>
      </c>
      <c r="Y400" s="183">
        <f t="shared" si="49"/>
        <v>0</v>
      </c>
      <c r="Z400" s="183">
        <f t="shared" si="50"/>
        <v>0</v>
      </c>
      <c r="AA400" s="183">
        <f t="shared" si="51"/>
        <v>0</v>
      </c>
      <c r="AB400" s="183" t="str">
        <f t="shared" si="52"/>
        <v/>
      </c>
      <c r="AC400" s="183" t="str">
        <f t="shared" si="53"/>
        <v/>
      </c>
      <c r="AD400" s="183" t="str">
        <f t="shared" si="54"/>
        <v/>
      </c>
      <c r="AE400" s="183" t="str">
        <f t="shared" si="55"/>
        <v/>
      </c>
    </row>
    <row r="401" spans="1:31" ht="33.950000000000003" customHeight="1" x14ac:dyDescent="0.25">
      <c r="A401" s="184" t="s">
        <v>5469</v>
      </c>
      <c r="B401" s="185">
        <v>15</v>
      </c>
      <c r="C401" s="184" t="s">
        <v>5418</v>
      </c>
      <c r="D401" s="184" t="s">
        <v>4381</v>
      </c>
      <c r="E401" s="184" t="s">
        <v>18</v>
      </c>
      <c r="F401" s="185">
        <v>4</v>
      </c>
      <c r="G401" s="185">
        <v>1</v>
      </c>
      <c r="H401" s="185">
        <v>0</v>
      </c>
      <c r="I401" s="184" t="s">
        <v>5472</v>
      </c>
      <c r="J401" s="184"/>
      <c r="K401" s="183" t="s">
        <v>5480</v>
      </c>
      <c r="L401" s="183"/>
      <c r="M401" s="183" t="s">
        <v>5472</v>
      </c>
      <c r="N401" s="183" t="s">
        <v>5472</v>
      </c>
      <c r="O401" s="183"/>
      <c r="P401" s="183" t="s">
        <v>5417</v>
      </c>
      <c r="Q401" s="183" t="s">
        <v>4509</v>
      </c>
      <c r="R401" s="183">
        <f t="shared" si="42"/>
        <v>0</v>
      </c>
      <c r="S401" s="183">
        <f t="shared" si="43"/>
        <v>0</v>
      </c>
      <c r="T401" s="183">
        <f t="shared" si="44"/>
        <v>0</v>
      </c>
      <c r="U401" s="183">
        <f t="shared" si="45"/>
        <v>0</v>
      </c>
      <c r="V401" s="183">
        <f t="shared" si="46"/>
        <v>0</v>
      </c>
      <c r="W401" s="183">
        <f t="shared" si="47"/>
        <v>0</v>
      </c>
      <c r="X401" s="183">
        <f t="shared" si="48"/>
        <v>0</v>
      </c>
      <c r="Y401" s="183">
        <f t="shared" si="49"/>
        <v>0</v>
      </c>
      <c r="Z401" s="183">
        <f t="shared" si="50"/>
        <v>0</v>
      </c>
      <c r="AA401" s="183">
        <f t="shared" si="51"/>
        <v>0</v>
      </c>
      <c r="AB401" s="183" t="str">
        <f t="shared" si="52"/>
        <v/>
      </c>
      <c r="AC401" s="183" t="str">
        <f t="shared" si="53"/>
        <v/>
      </c>
      <c r="AD401" s="183" t="str">
        <f t="shared" si="54"/>
        <v/>
      </c>
      <c r="AE401" s="183" t="str">
        <f t="shared" si="55"/>
        <v/>
      </c>
    </row>
    <row r="402" spans="1:31" ht="33.950000000000003" customHeight="1" x14ac:dyDescent="0.25">
      <c r="A402" s="184" t="s">
        <v>5469</v>
      </c>
      <c r="B402" s="185">
        <v>15</v>
      </c>
      <c r="C402" s="184" t="s">
        <v>5418</v>
      </c>
      <c r="D402" s="184" t="s">
        <v>4381</v>
      </c>
      <c r="E402" s="184" t="s">
        <v>18</v>
      </c>
      <c r="F402" s="185">
        <v>5</v>
      </c>
      <c r="G402" s="185">
        <v>1</v>
      </c>
      <c r="H402" s="185">
        <v>0</v>
      </c>
      <c r="I402" s="184" t="s">
        <v>5470</v>
      </c>
      <c r="J402" s="184"/>
      <c r="K402" s="183" t="s">
        <v>5479</v>
      </c>
      <c r="L402" s="183"/>
      <c r="M402" s="183" t="s">
        <v>5470</v>
      </c>
      <c r="N402" s="183" t="s">
        <v>4584</v>
      </c>
      <c r="O402" s="183"/>
      <c r="P402" s="183" t="s">
        <v>5417</v>
      </c>
      <c r="Q402" s="183" t="s">
        <v>4509</v>
      </c>
      <c r="R402" s="183">
        <f t="shared" si="42"/>
        <v>0</v>
      </c>
      <c r="S402" s="183">
        <f t="shared" si="43"/>
        <v>0</v>
      </c>
      <c r="T402" s="183">
        <f t="shared" si="44"/>
        <v>0</v>
      </c>
      <c r="U402" s="183">
        <f t="shared" si="45"/>
        <v>0</v>
      </c>
      <c r="V402" s="183">
        <f t="shared" si="46"/>
        <v>0</v>
      </c>
      <c r="W402" s="183">
        <f t="shared" si="47"/>
        <v>0</v>
      </c>
      <c r="X402" s="183">
        <f t="shared" si="48"/>
        <v>0</v>
      </c>
      <c r="Y402" s="183">
        <f t="shared" si="49"/>
        <v>0</v>
      </c>
      <c r="Z402" s="183">
        <f t="shared" si="50"/>
        <v>0</v>
      </c>
      <c r="AA402" s="183">
        <f t="shared" si="51"/>
        <v>0</v>
      </c>
      <c r="AB402" s="183" t="str">
        <f t="shared" si="52"/>
        <v/>
      </c>
      <c r="AC402" s="183" t="str">
        <f t="shared" si="53"/>
        <v/>
      </c>
      <c r="AD402" s="183" t="str">
        <f t="shared" si="54"/>
        <v/>
      </c>
      <c r="AE402" s="183" t="str">
        <f t="shared" si="55"/>
        <v/>
      </c>
    </row>
    <row r="403" spans="1:31" ht="33.950000000000003" customHeight="1" x14ac:dyDescent="0.25">
      <c r="A403" s="184" t="s">
        <v>5469</v>
      </c>
      <c r="B403" s="185">
        <v>15</v>
      </c>
      <c r="C403" s="184" t="s">
        <v>5418</v>
      </c>
      <c r="D403" s="184" t="s">
        <v>4381</v>
      </c>
      <c r="E403" s="184" t="s">
        <v>18</v>
      </c>
      <c r="F403" s="185">
        <v>6</v>
      </c>
      <c r="G403" s="185">
        <v>1</v>
      </c>
      <c r="H403" s="185">
        <v>0</v>
      </c>
      <c r="I403" s="184" t="s">
        <v>2249</v>
      </c>
      <c r="J403" s="184"/>
      <c r="K403" s="183" t="s">
        <v>4835</v>
      </c>
      <c r="L403" s="183"/>
      <c r="M403" s="183" t="s">
        <v>2249</v>
      </c>
      <c r="N403" s="183" t="s">
        <v>2249</v>
      </c>
      <c r="O403" s="183"/>
      <c r="P403" s="183" t="s">
        <v>5417</v>
      </c>
      <c r="Q403" s="183" t="s">
        <v>4509</v>
      </c>
      <c r="R403" s="183">
        <f t="shared" si="42"/>
        <v>0</v>
      </c>
      <c r="S403" s="183">
        <f t="shared" si="43"/>
        <v>0</v>
      </c>
      <c r="T403" s="183">
        <f t="shared" si="44"/>
        <v>0</v>
      </c>
      <c r="U403" s="183">
        <f t="shared" si="45"/>
        <v>0</v>
      </c>
      <c r="V403" s="183">
        <f t="shared" si="46"/>
        <v>0</v>
      </c>
      <c r="W403" s="183">
        <f t="shared" si="47"/>
        <v>0</v>
      </c>
      <c r="X403" s="183">
        <f t="shared" si="48"/>
        <v>0</v>
      </c>
      <c r="Y403" s="183">
        <f t="shared" si="49"/>
        <v>0</v>
      </c>
      <c r="Z403" s="183">
        <f t="shared" si="50"/>
        <v>0</v>
      </c>
      <c r="AA403" s="183">
        <f t="shared" si="51"/>
        <v>0</v>
      </c>
      <c r="AB403" s="183" t="str">
        <f t="shared" si="52"/>
        <v/>
      </c>
      <c r="AC403" s="183" t="str">
        <f t="shared" si="53"/>
        <v/>
      </c>
      <c r="AD403" s="183" t="str">
        <f t="shared" si="54"/>
        <v/>
      </c>
      <c r="AE403" s="183" t="str">
        <f t="shared" si="55"/>
        <v/>
      </c>
    </row>
    <row r="404" spans="1:31" ht="33.950000000000003" customHeight="1" x14ac:dyDescent="0.25">
      <c r="A404" s="184" t="s">
        <v>5469</v>
      </c>
      <c r="B404" s="185">
        <v>15</v>
      </c>
      <c r="C404" s="184" t="s">
        <v>5418</v>
      </c>
      <c r="D404" s="184" t="s">
        <v>4381</v>
      </c>
      <c r="E404" s="184" t="s">
        <v>18</v>
      </c>
      <c r="F404" s="185">
        <v>7</v>
      </c>
      <c r="G404" s="185">
        <v>1</v>
      </c>
      <c r="H404" s="185">
        <v>0</v>
      </c>
      <c r="I404" s="184" t="s">
        <v>3102</v>
      </c>
      <c r="J404" s="184"/>
      <c r="K404" s="183" t="s">
        <v>4511</v>
      </c>
      <c r="L404" s="183"/>
      <c r="M404" s="183" t="s">
        <v>3102</v>
      </c>
      <c r="N404" s="183" t="s">
        <v>3102</v>
      </c>
      <c r="O404" s="183"/>
      <c r="P404" s="183" t="s">
        <v>5417</v>
      </c>
      <c r="Q404" s="183" t="s">
        <v>4509</v>
      </c>
      <c r="R404" s="183">
        <f t="shared" si="42"/>
        <v>0</v>
      </c>
      <c r="S404" s="183">
        <f t="shared" si="43"/>
        <v>0</v>
      </c>
      <c r="T404" s="183">
        <f t="shared" si="44"/>
        <v>0</v>
      </c>
      <c r="U404" s="183">
        <f t="shared" si="45"/>
        <v>0</v>
      </c>
      <c r="V404" s="183">
        <f t="shared" si="46"/>
        <v>0</v>
      </c>
      <c r="W404" s="183">
        <f t="shared" si="47"/>
        <v>0</v>
      </c>
      <c r="X404" s="183">
        <f t="shared" si="48"/>
        <v>0</v>
      </c>
      <c r="Y404" s="183">
        <f t="shared" si="49"/>
        <v>0</v>
      </c>
      <c r="Z404" s="183">
        <f t="shared" si="50"/>
        <v>0</v>
      </c>
      <c r="AA404" s="183">
        <f t="shared" si="51"/>
        <v>0</v>
      </c>
      <c r="AB404" s="183" t="str">
        <f t="shared" si="52"/>
        <v/>
      </c>
      <c r="AC404" s="183" t="str">
        <f t="shared" si="53"/>
        <v/>
      </c>
      <c r="AD404" s="183" t="str">
        <f t="shared" si="54"/>
        <v/>
      </c>
      <c r="AE404" s="183" t="str">
        <f t="shared" si="55"/>
        <v/>
      </c>
    </row>
    <row r="405" spans="1:31" ht="33.950000000000003" customHeight="1" x14ac:dyDescent="0.25">
      <c r="A405" s="184" t="s">
        <v>5469</v>
      </c>
      <c r="B405" s="185">
        <v>15</v>
      </c>
      <c r="C405" s="184" t="s">
        <v>5418</v>
      </c>
      <c r="D405" s="184" t="s">
        <v>4381</v>
      </c>
      <c r="E405" s="184" t="s">
        <v>18</v>
      </c>
      <c r="F405" s="185">
        <v>8</v>
      </c>
      <c r="G405" s="185">
        <v>1</v>
      </c>
      <c r="H405" s="185">
        <v>0</v>
      </c>
      <c r="I405" s="184" t="s">
        <v>3123</v>
      </c>
      <c r="J405" s="184"/>
      <c r="K405" s="183" t="s">
        <v>4510</v>
      </c>
      <c r="L405" s="183"/>
      <c r="M405" s="183" t="s">
        <v>3123</v>
      </c>
      <c r="N405" s="183" t="s">
        <v>3123</v>
      </c>
      <c r="O405" s="183"/>
      <c r="P405" s="183" t="s">
        <v>5417</v>
      </c>
      <c r="Q405" s="183" t="s">
        <v>4509</v>
      </c>
      <c r="R405" s="183">
        <f t="shared" si="42"/>
        <v>0</v>
      </c>
      <c r="S405" s="183">
        <f t="shared" si="43"/>
        <v>0</v>
      </c>
      <c r="T405" s="183">
        <f t="shared" si="44"/>
        <v>0</v>
      </c>
      <c r="U405" s="183">
        <f t="shared" si="45"/>
        <v>0</v>
      </c>
      <c r="V405" s="183">
        <f t="shared" si="46"/>
        <v>0</v>
      </c>
      <c r="W405" s="183">
        <f t="shared" si="47"/>
        <v>0</v>
      </c>
      <c r="X405" s="183">
        <f t="shared" si="48"/>
        <v>0</v>
      </c>
      <c r="Y405" s="183">
        <f t="shared" si="49"/>
        <v>0</v>
      </c>
      <c r="Z405" s="183">
        <f t="shared" si="50"/>
        <v>0</v>
      </c>
      <c r="AA405" s="183">
        <f t="shared" si="51"/>
        <v>0</v>
      </c>
      <c r="AB405" s="183" t="str">
        <f t="shared" si="52"/>
        <v/>
      </c>
      <c r="AC405" s="183" t="str">
        <f t="shared" si="53"/>
        <v/>
      </c>
      <c r="AD405" s="183" t="str">
        <f t="shared" si="54"/>
        <v/>
      </c>
      <c r="AE405" s="183" t="str">
        <f t="shared" si="55"/>
        <v/>
      </c>
    </row>
    <row r="406" spans="1:31" ht="33.950000000000003" customHeight="1" x14ac:dyDescent="0.25">
      <c r="A406" s="184" t="s">
        <v>5469</v>
      </c>
      <c r="B406" s="185">
        <v>15</v>
      </c>
      <c r="C406" s="184" t="s">
        <v>5418</v>
      </c>
      <c r="D406" s="184" t="s">
        <v>4378</v>
      </c>
      <c r="E406" s="184" t="s">
        <v>18</v>
      </c>
      <c r="F406" s="185">
        <v>1</v>
      </c>
      <c r="G406" s="185">
        <v>0</v>
      </c>
      <c r="H406" s="185">
        <v>1</v>
      </c>
      <c r="I406" s="184"/>
      <c r="J406" s="184" t="s">
        <v>5477</v>
      </c>
      <c r="K406" s="183"/>
      <c r="L406" s="183" t="s">
        <v>5478</v>
      </c>
      <c r="M406" s="183" t="s">
        <v>5477</v>
      </c>
      <c r="N406" s="183" t="s">
        <v>3143</v>
      </c>
      <c r="O406" s="183"/>
      <c r="P406" s="183" t="s">
        <v>5417</v>
      </c>
      <c r="Q406" s="183" t="s">
        <v>4495</v>
      </c>
      <c r="R406" s="183">
        <f t="shared" si="42"/>
        <v>0</v>
      </c>
      <c r="S406" s="183">
        <f t="shared" si="43"/>
        <v>0</v>
      </c>
      <c r="T406" s="183">
        <f t="shared" si="44"/>
        <v>0</v>
      </c>
      <c r="U406" s="183">
        <f t="shared" si="45"/>
        <v>0</v>
      </c>
      <c r="V406" s="183">
        <f t="shared" si="46"/>
        <v>0</v>
      </c>
      <c r="W406" s="183">
        <f t="shared" si="47"/>
        <v>0</v>
      </c>
      <c r="X406" s="183">
        <f t="shared" si="48"/>
        <v>0</v>
      </c>
      <c r="Y406" s="183">
        <f t="shared" si="49"/>
        <v>0</v>
      </c>
      <c r="Z406" s="183">
        <f t="shared" si="50"/>
        <v>0</v>
      </c>
      <c r="AA406" s="183">
        <f t="shared" si="51"/>
        <v>0</v>
      </c>
      <c r="AB406" s="183" t="str">
        <f t="shared" si="52"/>
        <v/>
      </c>
      <c r="AC406" s="183" t="str">
        <f t="shared" si="53"/>
        <v/>
      </c>
      <c r="AD406" s="183" t="str">
        <f t="shared" si="54"/>
        <v/>
      </c>
      <c r="AE406" s="183" t="str">
        <f t="shared" si="55"/>
        <v/>
      </c>
    </row>
    <row r="407" spans="1:31" ht="33.950000000000003" customHeight="1" x14ac:dyDescent="0.25">
      <c r="A407" s="184" t="s">
        <v>5469</v>
      </c>
      <c r="B407" s="185">
        <v>15</v>
      </c>
      <c r="C407" s="184" t="s">
        <v>5418</v>
      </c>
      <c r="D407" s="184" t="s">
        <v>4378</v>
      </c>
      <c r="E407" s="184" t="s">
        <v>18</v>
      </c>
      <c r="F407" s="185">
        <v>2</v>
      </c>
      <c r="G407" s="185">
        <v>0</v>
      </c>
      <c r="H407" s="185">
        <v>1</v>
      </c>
      <c r="I407" s="184"/>
      <c r="J407" s="184" t="s">
        <v>5475</v>
      </c>
      <c r="K407" s="183"/>
      <c r="L407" s="183" t="s">
        <v>5476</v>
      </c>
      <c r="M407" s="183" t="s">
        <v>5475</v>
      </c>
      <c r="N407" s="183" t="s">
        <v>5474</v>
      </c>
      <c r="O407" s="183"/>
      <c r="P407" s="183" t="s">
        <v>5417</v>
      </c>
      <c r="Q407" s="183" t="s">
        <v>4495</v>
      </c>
      <c r="R407" s="183">
        <f t="shared" si="42"/>
        <v>0</v>
      </c>
      <c r="S407" s="183">
        <f t="shared" si="43"/>
        <v>0</v>
      </c>
      <c r="T407" s="183">
        <f t="shared" si="44"/>
        <v>0</v>
      </c>
      <c r="U407" s="183">
        <f t="shared" si="45"/>
        <v>0</v>
      </c>
      <c r="V407" s="183">
        <f t="shared" si="46"/>
        <v>0</v>
      </c>
      <c r="W407" s="183">
        <f t="shared" si="47"/>
        <v>0</v>
      </c>
      <c r="X407" s="183">
        <f t="shared" si="48"/>
        <v>0</v>
      </c>
      <c r="Y407" s="183">
        <f t="shared" si="49"/>
        <v>0</v>
      </c>
      <c r="Z407" s="183">
        <f t="shared" si="50"/>
        <v>0</v>
      </c>
      <c r="AA407" s="183">
        <f t="shared" si="51"/>
        <v>0</v>
      </c>
      <c r="AB407" s="183" t="str">
        <f t="shared" si="52"/>
        <v/>
      </c>
      <c r="AC407" s="183" t="str">
        <f t="shared" si="53"/>
        <v/>
      </c>
      <c r="AD407" s="183" t="str">
        <f t="shared" si="54"/>
        <v/>
      </c>
      <c r="AE407" s="183" t="str">
        <f t="shared" si="55"/>
        <v/>
      </c>
    </row>
    <row r="408" spans="1:31" ht="33.950000000000003" customHeight="1" x14ac:dyDescent="0.25">
      <c r="A408" s="184" t="s">
        <v>5469</v>
      </c>
      <c r="B408" s="185">
        <v>15</v>
      </c>
      <c r="C408" s="184" t="s">
        <v>5418</v>
      </c>
      <c r="D408" s="184" t="s">
        <v>4378</v>
      </c>
      <c r="E408" s="184" t="s">
        <v>18</v>
      </c>
      <c r="F408" s="185">
        <v>3</v>
      </c>
      <c r="G408" s="185">
        <v>0</v>
      </c>
      <c r="H408" s="185">
        <v>1</v>
      </c>
      <c r="I408" s="184"/>
      <c r="J408" s="184" t="s">
        <v>3525</v>
      </c>
      <c r="K408" s="183"/>
      <c r="L408" s="183" t="s">
        <v>4579</v>
      </c>
      <c r="M408" s="183" t="s">
        <v>3525</v>
      </c>
      <c r="N408" s="183" t="s">
        <v>3525</v>
      </c>
      <c r="O408" s="183"/>
      <c r="P408" s="183" t="s">
        <v>5417</v>
      </c>
      <c r="Q408" s="183" t="s">
        <v>4495</v>
      </c>
      <c r="R408" s="183">
        <f t="shared" si="42"/>
        <v>0</v>
      </c>
      <c r="S408" s="183">
        <f t="shared" si="43"/>
        <v>0</v>
      </c>
      <c r="T408" s="183">
        <f t="shared" si="44"/>
        <v>0</v>
      </c>
      <c r="U408" s="183">
        <f t="shared" si="45"/>
        <v>0</v>
      </c>
      <c r="V408" s="183">
        <f t="shared" si="46"/>
        <v>0</v>
      </c>
      <c r="W408" s="183">
        <f t="shared" si="47"/>
        <v>0</v>
      </c>
      <c r="X408" s="183">
        <f t="shared" si="48"/>
        <v>0</v>
      </c>
      <c r="Y408" s="183">
        <f t="shared" si="49"/>
        <v>0</v>
      </c>
      <c r="Z408" s="183">
        <f t="shared" si="50"/>
        <v>0</v>
      </c>
      <c r="AA408" s="183">
        <f t="shared" si="51"/>
        <v>0</v>
      </c>
      <c r="AB408" s="183" t="str">
        <f t="shared" si="52"/>
        <v/>
      </c>
      <c r="AC408" s="183" t="str">
        <f t="shared" si="53"/>
        <v/>
      </c>
      <c r="AD408" s="183" t="str">
        <f t="shared" si="54"/>
        <v/>
      </c>
      <c r="AE408" s="183" t="str">
        <f t="shared" si="55"/>
        <v/>
      </c>
    </row>
    <row r="409" spans="1:31" ht="33.950000000000003" customHeight="1" x14ac:dyDescent="0.25">
      <c r="A409" s="184" t="s">
        <v>5469</v>
      </c>
      <c r="B409" s="185">
        <v>15</v>
      </c>
      <c r="C409" s="184" t="s">
        <v>5418</v>
      </c>
      <c r="D409" s="184" t="s">
        <v>4378</v>
      </c>
      <c r="E409" s="184" t="s">
        <v>18</v>
      </c>
      <c r="F409" s="185">
        <v>4</v>
      </c>
      <c r="G409" s="185">
        <v>0</v>
      </c>
      <c r="H409" s="185">
        <v>1</v>
      </c>
      <c r="I409" s="184"/>
      <c r="J409" s="184" t="s">
        <v>5472</v>
      </c>
      <c r="K409" s="183"/>
      <c r="L409" s="183" t="s">
        <v>5473</v>
      </c>
      <c r="M409" s="183" t="s">
        <v>5472</v>
      </c>
      <c r="N409" s="183" t="s">
        <v>5472</v>
      </c>
      <c r="O409" s="183"/>
      <c r="P409" s="183" t="s">
        <v>5417</v>
      </c>
      <c r="Q409" s="183" t="s">
        <v>4495</v>
      </c>
      <c r="R409" s="183">
        <f t="shared" si="42"/>
        <v>0</v>
      </c>
      <c r="S409" s="183">
        <f t="shared" si="43"/>
        <v>0</v>
      </c>
      <c r="T409" s="183">
        <f t="shared" si="44"/>
        <v>0</v>
      </c>
      <c r="U409" s="183">
        <f t="shared" si="45"/>
        <v>0</v>
      </c>
      <c r="V409" s="183">
        <f t="shared" si="46"/>
        <v>0</v>
      </c>
      <c r="W409" s="183">
        <f t="shared" si="47"/>
        <v>0</v>
      </c>
      <c r="X409" s="183">
        <f t="shared" si="48"/>
        <v>0</v>
      </c>
      <c r="Y409" s="183">
        <f t="shared" si="49"/>
        <v>0</v>
      </c>
      <c r="Z409" s="183">
        <f t="shared" si="50"/>
        <v>0</v>
      </c>
      <c r="AA409" s="183">
        <f t="shared" si="51"/>
        <v>0</v>
      </c>
      <c r="AB409" s="183" t="str">
        <f t="shared" si="52"/>
        <v/>
      </c>
      <c r="AC409" s="183" t="str">
        <f t="shared" si="53"/>
        <v/>
      </c>
      <c r="AD409" s="183" t="str">
        <f t="shared" si="54"/>
        <v/>
      </c>
      <c r="AE409" s="183" t="str">
        <f t="shared" si="55"/>
        <v/>
      </c>
    </row>
    <row r="410" spans="1:31" ht="33.950000000000003" customHeight="1" x14ac:dyDescent="0.25">
      <c r="A410" s="184" t="s">
        <v>5469</v>
      </c>
      <c r="B410" s="185">
        <v>15</v>
      </c>
      <c r="C410" s="184" t="s">
        <v>5418</v>
      </c>
      <c r="D410" s="184" t="s">
        <v>4378</v>
      </c>
      <c r="E410" s="184" t="s">
        <v>18</v>
      </c>
      <c r="F410" s="185">
        <v>5</v>
      </c>
      <c r="G410" s="185">
        <v>0</v>
      </c>
      <c r="H410" s="185">
        <v>1</v>
      </c>
      <c r="I410" s="184"/>
      <c r="J410" s="184" t="s">
        <v>5470</v>
      </c>
      <c r="K410" s="183"/>
      <c r="L410" s="183" t="s">
        <v>5471</v>
      </c>
      <c r="M410" s="183" t="s">
        <v>5470</v>
      </c>
      <c r="N410" s="183" t="s">
        <v>4584</v>
      </c>
      <c r="O410" s="183"/>
      <c r="P410" s="183" t="s">
        <v>5417</v>
      </c>
      <c r="Q410" s="183" t="s">
        <v>4495</v>
      </c>
      <c r="R410" s="183">
        <f t="shared" si="42"/>
        <v>0</v>
      </c>
      <c r="S410" s="183">
        <f t="shared" si="43"/>
        <v>0</v>
      </c>
      <c r="T410" s="183">
        <f t="shared" si="44"/>
        <v>0</v>
      </c>
      <c r="U410" s="183">
        <f t="shared" si="45"/>
        <v>0</v>
      </c>
      <c r="V410" s="183">
        <f t="shared" si="46"/>
        <v>0</v>
      </c>
      <c r="W410" s="183">
        <f t="shared" si="47"/>
        <v>0</v>
      </c>
      <c r="X410" s="183">
        <f t="shared" si="48"/>
        <v>0</v>
      </c>
      <c r="Y410" s="183">
        <f t="shared" si="49"/>
        <v>0</v>
      </c>
      <c r="Z410" s="183">
        <f t="shared" si="50"/>
        <v>0</v>
      </c>
      <c r="AA410" s="183">
        <f t="shared" si="51"/>
        <v>0</v>
      </c>
      <c r="AB410" s="183" t="str">
        <f t="shared" si="52"/>
        <v/>
      </c>
      <c r="AC410" s="183" t="str">
        <f t="shared" si="53"/>
        <v/>
      </c>
      <c r="AD410" s="183" t="str">
        <f t="shared" si="54"/>
        <v/>
      </c>
      <c r="AE410" s="183" t="str">
        <f t="shared" si="55"/>
        <v/>
      </c>
    </row>
    <row r="411" spans="1:31" ht="33.950000000000003" customHeight="1" x14ac:dyDescent="0.25">
      <c r="A411" s="184" t="s">
        <v>5469</v>
      </c>
      <c r="B411" s="185">
        <v>15</v>
      </c>
      <c r="C411" s="184" t="s">
        <v>5418</v>
      </c>
      <c r="D411" s="184" t="s">
        <v>4378</v>
      </c>
      <c r="E411" s="184" t="s">
        <v>18</v>
      </c>
      <c r="F411" s="185">
        <v>6</v>
      </c>
      <c r="G411" s="185">
        <v>0</v>
      </c>
      <c r="H411" s="185">
        <v>1</v>
      </c>
      <c r="I411" s="184"/>
      <c r="J411" s="184" t="s">
        <v>3587</v>
      </c>
      <c r="K411" s="183"/>
      <c r="L411" s="183" t="s">
        <v>4500</v>
      </c>
      <c r="M411" s="183" t="s">
        <v>3587</v>
      </c>
      <c r="N411" s="183" t="s">
        <v>3587</v>
      </c>
      <c r="O411" s="183"/>
      <c r="P411" s="183" t="s">
        <v>5417</v>
      </c>
      <c r="Q411" s="183" t="s">
        <v>4495</v>
      </c>
      <c r="R411" s="183">
        <f t="shared" si="42"/>
        <v>0</v>
      </c>
      <c r="S411" s="183">
        <f t="shared" si="43"/>
        <v>0</v>
      </c>
      <c r="T411" s="183">
        <f t="shared" si="44"/>
        <v>0</v>
      </c>
      <c r="U411" s="183">
        <f t="shared" si="45"/>
        <v>0</v>
      </c>
      <c r="V411" s="183">
        <f t="shared" si="46"/>
        <v>0</v>
      </c>
      <c r="W411" s="183">
        <f t="shared" si="47"/>
        <v>0</v>
      </c>
      <c r="X411" s="183">
        <f t="shared" si="48"/>
        <v>0</v>
      </c>
      <c r="Y411" s="183">
        <f t="shared" si="49"/>
        <v>0</v>
      </c>
      <c r="Z411" s="183">
        <f t="shared" si="50"/>
        <v>0</v>
      </c>
      <c r="AA411" s="183">
        <f t="shared" si="51"/>
        <v>0</v>
      </c>
      <c r="AB411" s="183" t="str">
        <f t="shared" si="52"/>
        <v/>
      </c>
      <c r="AC411" s="183" t="str">
        <f t="shared" si="53"/>
        <v/>
      </c>
      <c r="AD411" s="183" t="str">
        <f t="shared" si="54"/>
        <v/>
      </c>
      <c r="AE411" s="183" t="str">
        <f t="shared" si="55"/>
        <v/>
      </c>
    </row>
    <row r="412" spans="1:31" ht="33.950000000000003" customHeight="1" x14ac:dyDescent="0.25">
      <c r="A412" s="184" t="s">
        <v>5469</v>
      </c>
      <c r="B412" s="185">
        <v>15</v>
      </c>
      <c r="C412" s="184" t="s">
        <v>5418</v>
      </c>
      <c r="D412" s="184" t="s">
        <v>4378</v>
      </c>
      <c r="E412" s="184" t="s">
        <v>18</v>
      </c>
      <c r="F412" s="185">
        <v>7</v>
      </c>
      <c r="G412" s="185">
        <v>0</v>
      </c>
      <c r="H412" s="185">
        <v>1</v>
      </c>
      <c r="I412" s="184"/>
      <c r="J412" s="184" t="s">
        <v>4496</v>
      </c>
      <c r="K412" s="183"/>
      <c r="L412" s="183" t="s">
        <v>4497</v>
      </c>
      <c r="M412" s="183" t="s">
        <v>4496</v>
      </c>
      <c r="N412" s="183" t="s">
        <v>4496</v>
      </c>
      <c r="O412" s="183"/>
      <c r="P412" s="183" t="s">
        <v>5417</v>
      </c>
      <c r="Q412" s="183" t="s">
        <v>4495</v>
      </c>
      <c r="R412" s="183">
        <f t="shared" si="42"/>
        <v>0</v>
      </c>
      <c r="S412" s="183">
        <f t="shared" si="43"/>
        <v>0</v>
      </c>
      <c r="T412" s="183">
        <f t="shared" si="44"/>
        <v>0</v>
      </c>
      <c r="U412" s="183">
        <f t="shared" si="45"/>
        <v>0</v>
      </c>
      <c r="V412" s="183">
        <f t="shared" si="46"/>
        <v>0</v>
      </c>
      <c r="W412" s="183">
        <f t="shared" si="47"/>
        <v>0</v>
      </c>
      <c r="X412" s="183">
        <f t="shared" si="48"/>
        <v>0</v>
      </c>
      <c r="Y412" s="183">
        <f t="shared" si="49"/>
        <v>0</v>
      </c>
      <c r="Z412" s="183">
        <f t="shared" si="50"/>
        <v>0</v>
      </c>
      <c r="AA412" s="183">
        <f t="shared" si="51"/>
        <v>0</v>
      </c>
      <c r="AB412" s="183" t="str">
        <f t="shared" si="52"/>
        <v/>
      </c>
      <c r="AC412" s="183" t="str">
        <f t="shared" si="53"/>
        <v/>
      </c>
      <c r="AD412" s="183" t="str">
        <f t="shared" si="54"/>
        <v/>
      </c>
      <c r="AE412" s="183" t="str">
        <f t="shared" si="55"/>
        <v/>
      </c>
    </row>
    <row r="413" spans="1:31" ht="33.950000000000003" customHeight="1" x14ac:dyDescent="0.25">
      <c r="A413" s="184" t="s">
        <v>5455</v>
      </c>
      <c r="B413" s="185">
        <v>16</v>
      </c>
      <c r="C413" s="184" t="s">
        <v>5418</v>
      </c>
      <c r="D413" s="184" t="s">
        <v>4381</v>
      </c>
      <c r="E413" s="184" t="s">
        <v>18</v>
      </c>
      <c r="F413" s="185">
        <v>1</v>
      </c>
      <c r="G413" s="185">
        <v>1</v>
      </c>
      <c r="H413" s="185">
        <v>0</v>
      </c>
      <c r="I413" s="184" t="s">
        <v>5462</v>
      </c>
      <c r="J413" s="184"/>
      <c r="K413" s="183" t="s">
        <v>5468</v>
      </c>
      <c r="L413" s="183"/>
      <c r="M413" s="183" t="s">
        <v>5462</v>
      </c>
      <c r="N413" s="183" t="s">
        <v>3449</v>
      </c>
      <c r="O413" s="183"/>
      <c r="P413" s="183" t="s">
        <v>5417</v>
      </c>
      <c r="Q413" s="183" t="s">
        <v>4509</v>
      </c>
      <c r="R413" s="183">
        <f t="shared" si="42"/>
        <v>0</v>
      </c>
      <c r="S413" s="183">
        <f t="shared" si="43"/>
        <v>0</v>
      </c>
      <c r="T413" s="183">
        <f t="shared" si="44"/>
        <v>0</v>
      </c>
      <c r="U413" s="183">
        <f t="shared" si="45"/>
        <v>0</v>
      </c>
      <c r="V413" s="183">
        <f t="shared" si="46"/>
        <v>0</v>
      </c>
      <c r="W413" s="183">
        <f t="shared" si="47"/>
        <v>0</v>
      </c>
      <c r="X413" s="183">
        <f t="shared" si="48"/>
        <v>0</v>
      </c>
      <c r="Y413" s="183">
        <f t="shared" si="49"/>
        <v>0</v>
      </c>
      <c r="Z413" s="183">
        <f t="shared" si="50"/>
        <v>0</v>
      </c>
      <c r="AA413" s="183">
        <f t="shared" si="51"/>
        <v>0</v>
      </c>
      <c r="AB413" s="183" t="str">
        <f t="shared" si="52"/>
        <v/>
      </c>
      <c r="AC413" s="183" t="str">
        <f t="shared" si="53"/>
        <v/>
      </c>
      <c r="AD413" s="183" t="str">
        <f t="shared" si="54"/>
        <v/>
      </c>
      <c r="AE413" s="183" t="str">
        <f t="shared" si="55"/>
        <v/>
      </c>
    </row>
    <row r="414" spans="1:31" ht="33.950000000000003" customHeight="1" x14ac:dyDescent="0.25">
      <c r="A414" s="184" t="s">
        <v>5455</v>
      </c>
      <c r="B414" s="185">
        <v>16</v>
      </c>
      <c r="C414" s="184" t="s">
        <v>5418</v>
      </c>
      <c r="D414" s="184" t="s">
        <v>4381</v>
      </c>
      <c r="E414" s="184" t="s">
        <v>18</v>
      </c>
      <c r="F414" s="185">
        <v>2</v>
      </c>
      <c r="G414" s="185">
        <v>1</v>
      </c>
      <c r="H414" s="185">
        <v>0</v>
      </c>
      <c r="I414" s="184" t="s">
        <v>5460</v>
      </c>
      <c r="J414" s="184"/>
      <c r="K414" s="183" t="s">
        <v>5467</v>
      </c>
      <c r="L414" s="183"/>
      <c r="M414" s="183" t="s">
        <v>5460</v>
      </c>
      <c r="N414" s="183" t="s">
        <v>3449</v>
      </c>
      <c r="O414" s="183"/>
      <c r="P414" s="183" t="s">
        <v>5417</v>
      </c>
      <c r="Q414" s="183" t="s">
        <v>4509</v>
      </c>
      <c r="R414" s="183">
        <f t="shared" si="42"/>
        <v>0</v>
      </c>
      <c r="S414" s="183">
        <f t="shared" si="43"/>
        <v>0</v>
      </c>
      <c r="T414" s="183">
        <f t="shared" si="44"/>
        <v>0</v>
      </c>
      <c r="U414" s="183">
        <f t="shared" si="45"/>
        <v>0</v>
      </c>
      <c r="V414" s="183">
        <f t="shared" si="46"/>
        <v>0</v>
      </c>
      <c r="W414" s="183">
        <f t="shared" si="47"/>
        <v>0</v>
      </c>
      <c r="X414" s="183">
        <f t="shared" si="48"/>
        <v>0</v>
      </c>
      <c r="Y414" s="183">
        <f t="shared" si="49"/>
        <v>0</v>
      </c>
      <c r="Z414" s="183">
        <f t="shared" si="50"/>
        <v>0</v>
      </c>
      <c r="AA414" s="183">
        <f t="shared" si="51"/>
        <v>0</v>
      </c>
      <c r="AB414" s="183" t="str">
        <f t="shared" si="52"/>
        <v/>
      </c>
      <c r="AC414" s="183" t="str">
        <f t="shared" si="53"/>
        <v/>
      </c>
      <c r="AD414" s="183" t="str">
        <f t="shared" si="54"/>
        <v/>
      </c>
      <c r="AE414" s="183" t="str">
        <f t="shared" si="55"/>
        <v/>
      </c>
    </row>
    <row r="415" spans="1:31" ht="33.950000000000003" customHeight="1" x14ac:dyDescent="0.25">
      <c r="A415" s="184" t="s">
        <v>5455</v>
      </c>
      <c r="B415" s="185">
        <v>16</v>
      </c>
      <c r="C415" s="184" t="s">
        <v>5418</v>
      </c>
      <c r="D415" s="184" t="s">
        <v>4381</v>
      </c>
      <c r="E415" s="184" t="s">
        <v>18</v>
      </c>
      <c r="F415" s="185">
        <v>3</v>
      </c>
      <c r="G415" s="185">
        <v>1</v>
      </c>
      <c r="H415" s="185">
        <v>0</v>
      </c>
      <c r="I415" s="184" t="s">
        <v>2326</v>
      </c>
      <c r="J415" s="184"/>
      <c r="K415" s="183" t="s">
        <v>5466</v>
      </c>
      <c r="L415" s="183"/>
      <c r="M415" s="183" t="s">
        <v>2326</v>
      </c>
      <c r="N415" s="183" t="s">
        <v>5458</v>
      </c>
      <c r="O415" s="183"/>
      <c r="P415" s="183" t="s">
        <v>5417</v>
      </c>
      <c r="Q415" s="183" t="s">
        <v>4509</v>
      </c>
      <c r="R415" s="183">
        <f t="shared" si="42"/>
        <v>0</v>
      </c>
      <c r="S415" s="183">
        <f t="shared" si="43"/>
        <v>0</v>
      </c>
      <c r="T415" s="183">
        <f t="shared" si="44"/>
        <v>0</v>
      </c>
      <c r="U415" s="183">
        <f t="shared" si="45"/>
        <v>0</v>
      </c>
      <c r="V415" s="183">
        <f t="shared" si="46"/>
        <v>0</v>
      </c>
      <c r="W415" s="183">
        <f t="shared" si="47"/>
        <v>0</v>
      </c>
      <c r="X415" s="183">
        <f t="shared" si="48"/>
        <v>0</v>
      </c>
      <c r="Y415" s="183">
        <f t="shared" si="49"/>
        <v>0</v>
      </c>
      <c r="Z415" s="183">
        <f t="shared" si="50"/>
        <v>0</v>
      </c>
      <c r="AA415" s="183">
        <f t="shared" si="51"/>
        <v>0</v>
      </c>
      <c r="AB415" s="183" t="str">
        <f t="shared" si="52"/>
        <v/>
      </c>
      <c r="AC415" s="183" t="str">
        <f t="shared" si="53"/>
        <v/>
      </c>
      <c r="AD415" s="183" t="str">
        <f t="shared" si="54"/>
        <v/>
      </c>
      <c r="AE415" s="183" t="str">
        <f t="shared" si="55"/>
        <v/>
      </c>
    </row>
    <row r="416" spans="1:31" ht="33.950000000000003" customHeight="1" x14ac:dyDescent="0.25">
      <c r="A416" s="184" t="s">
        <v>5455</v>
      </c>
      <c r="B416" s="185">
        <v>16</v>
      </c>
      <c r="C416" s="184" t="s">
        <v>5418</v>
      </c>
      <c r="D416" s="184" t="s">
        <v>4381</v>
      </c>
      <c r="E416" s="184" t="s">
        <v>18</v>
      </c>
      <c r="F416" s="185">
        <v>4</v>
      </c>
      <c r="G416" s="185">
        <v>1</v>
      </c>
      <c r="H416" s="185">
        <v>0</v>
      </c>
      <c r="I416" s="184" t="s">
        <v>5456</v>
      </c>
      <c r="J416" s="184"/>
      <c r="K416" s="183" t="s">
        <v>5465</v>
      </c>
      <c r="L416" s="183"/>
      <c r="M416" s="183" t="s">
        <v>5456</v>
      </c>
      <c r="N416" s="183" t="s">
        <v>3090</v>
      </c>
      <c r="O416" s="183"/>
      <c r="P416" s="183" t="s">
        <v>5417</v>
      </c>
      <c r="Q416" s="183" t="s">
        <v>4509</v>
      </c>
      <c r="R416" s="183">
        <f t="shared" si="42"/>
        <v>0</v>
      </c>
      <c r="S416" s="183">
        <f t="shared" si="43"/>
        <v>0</v>
      </c>
      <c r="T416" s="183">
        <f t="shared" si="44"/>
        <v>0</v>
      </c>
      <c r="U416" s="183">
        <f t="shared" si="45"/>
        <v>0</v>
      </c>
      <c r="V416" s="183">
        <f t="shared" si="46"/>
        <v>0</v>
      </c>
      <c r="W416" s="183">
        <f t="shared" si="47"/>
        <v>0</v>
      </c>
      <c r="X416" s="183">
        <f t="shared" si="48"/>
        <v>0</v>
      </c>
      <c r="Y416" s="183">
        <f t="shared" si="49"/>
        <v>0</v>
      </c>
      <c r="Z416" s="183">
        <f t="shared" si="50"/>
        <v>0</v>
      </c>
      <c r="AA416" s="183">
        <f t="shared" si="51"/>
        <v>0</v>
      </c>
      <c r="AB416" s="183" t="str">
        <f t="shared" si="52"/>
        <v/>
      </c>
      <c r="AC416" s="183" t="str">
        <f t="shared" si="53"/>
        <v/>
      </c>
      <c r="AD416" s="183" t="str">
        <f t="shared" si="54"/>
        <v/>
      </c>
      <c r="AE416" s="183" t="str">
        <f t="shared" si="55"/>
        <v/>
      </c>
    </row>
    <row r="417" spans="1:31" ht="33.950000000000003" customHeight="1" x14ac:dyDescent="0.25">
      <c r="A417" s="184" t="s">
        <v>5455</v>
      </c>
      <c r="B417" s="185">
        <v>16</v>
      </c>
      <c r="C417" s="184" t="s">
        <v>5418</v>
      </c>
      <c r="D417" s="184" t="s">
        <v>4381</v>
      </c>
      <c r="E417" s="184" t="s">
        <v>18</v>
      </c>
      <c r="F417" s="185">
        <v>5</v>
      </c>
      <c r="G417" s="185">
        <v>1</v>
      </c>
      <c r="H417" s="185">
        <v>0</v>
      </c>
      <c r="I417" s="184" t="s">
        <v>3122</v>
      </c>
      <c r="J417" s="184"/>
      <c r="K417" s="183" t="s">
        <v>4923</v>
      </c>
      <c r="L417" s="183"/>
      <c r="M417" s="183" t="s">
        <v>3122</v>
      </c>
      <c r="N417" s="183" t="s">
        <v>3122</v>
      </c>
      <c r="O417" s="183"/>
      <c r="P417" s="183" t="s">
        <v>5417</v>
      </c>
      <c r="Q417" s="183" t="s">
        <v>4509</v>
      </c>
      <c r="R417" s="183">
        <f t="shared" si="42"/>
        <v>0</v>
      </c>
      <c r="S417" s="183">
        <f t="shared" si="43"/>
        <v>0</v>
      </c>
      <c r="T417" s="183">
        <f t="shared" si="44"/>
        <v>0</v>
      </c>
      <c r="U417" s="183">
        <f t="shared" si="45"/>
        <v>0</v>
      </c>
      <c r="V417" s="183">
        <f t="shared" si="46"/>
        <v>0</v>
      </c>
      <c r="W417" s="183">
        <f t="shared" si="47"/>
        <v>0</v>
      </c>
      <c r="X417" s="183">
        <f t="shared" si="48"/>
        <v>0</v>
      </c>
      <c r="Y417" s="183">
        <f t="shared" si="49"/>
        <v>0</v>
      </c>
      <c r="Z417" s="183">
        <f t="shared" si="50"/>
        <v>0</v>
      </c>
      <c r="AA417" s="183">
        <f t="shared" si="51"/>
        <v>0</v>
      </c>
      <c r="AB417" s="183" t="str">
        <f t="shared" si="52"/>
        <v/>
      </c>
      <c r="AC417" s="183" t="str">
        <f t="shared" si="53"/>
        <v/>
      </c>
      <c r="AD417" s="183" t="str">
        <f t="shared" si="54"/>
        <v/>
      </c>
      <c r="AE417" s="183" t="str">
        <f t="shared" si="55"/>
        <v/>
      </c>
    </row>
    <row r="418" spans="1:31" ht="33.950000000000003" customHeight="1" x14ac:dyDescent="0.25">
      <c r="A418" s="184" t="s">
        <v>5455</v>
      </c>
      <c r="B418" s="185">
        <v>16</v>
      </c>
      <c r="C418" s="184" t="s">
        <v>5418</v>
      </c>
      <c r="D418" s="184" t="s">
        <v>4381</v>
      </c>
      <c r="E418" s="184" t="s">
        <v>18</v>
      </c>
      <c r="F418" s="185">
        <v>6</v>
      </c>
      <c r="G418" s="185">
        <v>1</v>
      </c>
      <c r="H418" s="185">
        <v>0</v>
      </c>
      <c r="I418" s="184" t="s">
        <v>3636</v>
      </c>
      <c r="J418" s="184"/>
      <c r="K418" s="183" t="s">
        <v>5464</v>
      </c>
      <c r="L418" s="183"/>
      <c r="M418" s="183" t="s">
        <v>3636</v>
      </c>
      <c r="N418" s="183" t="s">
        <v>3636</v>
      </c>
      <c r="O418" s="183"/>
      <c r="P418" s="183" t="s">
        <v>5417</v>
      </c>
      <c r="Q418" s="183" t="s">
        <v>4509</v>
      </c>
      <c r="R418" s="183">
        <f t="shared" si="42"/>
        <v>0</v>
      </c>
      <c r="S418" s="183">
        <f t="shared" si="43"/>
        <v>0</v>
      </c>
      <c r="T418" s="183">
        <f t="shared" si="44"/>
        <v>0</v>
      </c>
      <c r="U418" s="183">
        <f t="shared" si="45"/>
        <v>0</v>
      </c>
      <c r="V418" s="183">
        <f t="shared" si="46"/>
        <v>0</v>
      </c>
      <c r="W418" s="183">
        <f t="shared" si="47"/>
        <v>0</v>
      </c>
      <c r="X418" s="183">
        <f t="shared" si="48"/>
        <v>0</v>
      </c>
      <c r="Y418" s="183">
        <f t="shared" si="49"/>
        <v>0</v>
      </c>
      <c r="Z418" s="183">
        <f t="shared" si="50"/>
        <v>0</v>
      </c>
      <c r="AA418" s="183">
        <f t="shared" si="51"/>
        <v>0</v>
      </c>
      <c r="AB418" s="183" t="str">
        <f t="shared" si="52"/>
        <v/>
      </c>
      <c r="AC418" s="183" t="str">
        <f t="shared" si="53"/>
        <v/>
      </c>
      <c r="AD418" s="183" t="str">
        <f t="shared" si="54"/>
        <v/>
      </c>
      <c r="AE418" s="183" t="str">
        <f t="shared" si="55"/>
        <v/>
      </c>
    </row>
    <row r="419" spans="1:31" ht="33.950000000000003" customHeight="1" x14ac:dyDescent="0.25">
      <c r="A419" s="184" t="s">
        <v>5455</v>
      </c>
      <c r="B419" s="185">
        <v>16</v>
      </c>
      <c r="C419" s="184" t="s">
        <v>5418</v>
      </c>
      <c r="D419" s="184" t="s">
        <v>4381</v>
      </c>
      <c r="E419" s="184" t="s">
        <v>18</v>
      </c>
      <c r="F419" s="185">
        <v>7</v>
      </c>
      <c r="G419" s="185">
        <v>1</v>
      </c>
      <c r="H419" s="185">
        <v>0</v>
      </c>
      <c r="I419" s="184" t="s">
        <v>3102</v>
      </c>
      <c r="J419" s="184"/>
      <c r="K419" s="183" t="s">
        <v>4511</v>
      </c>
      <c r="L419" s="183"/>
      <c r="M419" s="183" t="s">
        <v>3102</v>
      </c>
      <c r="N419" s="183" t="s">
        <v>3102</v>
      </c>
      <c r="O419" s="183"/>
      <c r="P419" s="183" t="s">
        <v>5417</v>
      </c>
      <c r="Q419" s="183" t="s">
        <v>4509</v>
      </c>
      <c r="R419" s="183">
        <f t="shared" si="42"/>
        <v>0</v>
      </c>
      <c r="S419" s="183">
        <f t="shared" si="43"/>
        <v>0</v>
      </c>
      <c r="T419" s="183">
        <f t="shared" si="44"/>
        <v>0</v>
      </c>
      <c r="U419" s="183">
        <f t="shared" si="45"/>
        <v>0</v>
      </c>
      <c r="V419" s="183">
        <f t="shared" si="46"/>
        <v>0</v>
      </c>
      <c r="W419" s="183">
        <f t="shared" si="47"/>
        <v>0</v>
      </c>
      <c r="X419" s="183">
        <f t="shared" si="48"/>
        <v>0</v>
      </c>
      <c r="Y419" s="183">
        <f t="shared" si="49"/>
        <v>0</v>
      </c>
      <c r="Z419" s="183">
        <f t="shared" si="50"/>
        <v>0</v>
      </c>
      <c r="AA419" s="183">
        <f t="shared" si="51"/>
        <v>0</v>
      </c>
      <c r="AB419" s="183" t="str">
        <f t="shared" si="52"/>
        <v/>
      </c>
      <c r="AC419" s="183" t="str">
        <f t="shared" si="53"/>
        <v/>
      </c>
      <c r="AD419" s="183" t="str">
        <f t="shared" si="54"/>
        <v/>
      </c>
      <c r="AE419" s="183" t="str">
        <f t="shared" si="55"/>
        <v/>
      </c>
    </row>
    <row r="420" spans="1:31" ht="33.950000000000003" customHeight="1" x14ac:dyDescent="0.25">
      <c r="A420" s="184" t="s">
        <v>5455</v>
      </c>
      <c r="B420" s="185">
        <v>16</v>
      </c>
      <c r="C420" s="184" t="s">
        <v>5418</v>
      </c>
      <c r="D420" s="184" t="s">
        <v>4381</v>
      </c>
      <c r="E420" s="184" t="s">
        <v>18</v>
      </c>
      <c r="F420" s="185">
        <v>8</v>
      </c>
      <c r="G420" s="185">
        <v>1</v>
      </c>
      <c r="H420" s="185">
        <v>0</v>
      </c>
      <c r="I420" s="184" t="s">
        <v>3123</v>
      </c>
      <c r="J420" s="184"/>
      <c r="K420" s="183" t="s">
        <v>4510</v>
      </c>
      <c r="L420" s="183"/>
      <c r="M420" s="183" t="s">
        <v>3123</v>
      </c>
      <c r="N420" s="183" t="s">
        <v>3123</v>
      </c>
      <c r="O420" s="183"/>
      <c r="P420" s="183" t="s">
        <v>5417</v>
      </c>
      <c r="Q420" s="183" t="s">
        <v>4509</v>
      </c>
      <c r="R420" s="183">
        <f t="shared" si="42"/>
        <v>0</v>
      </c>
      <c r="S420" s="183">
        <f t="shared" si="43"/>
        <v>0</v>
      </c>
      <c r="T420" s="183">
        <f t="shared" si="44"/>
        <v>0</v>
      </c>
      <c r="U420" s="183">
        <f t="shared" si="45"/>
        <v>0</v>
      </c>
      <c r="V420" s="183">
        <f t="shared" si="46"/>
        <v>0</v>
      </c>
      <c r="W420" s="183">
        <f t="shared" si="47"/>
        <v>0</v>
      </c>
      <c r="X420" s="183">
        <f t="shared" si="48"/>
        <v>0</v>
      </c>
      <c r="Y420" s="183">
        <f t="shared" si="49"/>
        <v>0</v>
      </c>
      <c r="Z420" s="183">
        <f t="shared" si="50"/>
        <v>0</v>
      </c>
      <c r="AA420" s="183">
        <f t="shared" si="51"/>
        <v>0</v>
      </c>
      <c r="AB420" s="183" t="str">
        <f t="shared" si="52"/>
        <v/>
      </c>
      <c r="AC420" s="183" t="str">
        <f t="shared" si="53"/>
        <v/>
      </c>
      <c r="AD420" s="183" t="str">
        <f t="shared" si="54"/>
        <v/>
      </c>
      <c r="AE420" s="183" t="str">
        <f t="shared" si="55"/>
        <v/>
      </c>
    </row>
    <row r="421" spans="1:31" ht="33.950000000000003" customHeight="1" x14ac:dyDescent="0.25">
      <c r="A421" s="184" t="s">
        <v>5455</v>
      </c>
      <c r="B421" s="185">
        <v>16</v>
      </c>
      <c r="C421" s="184" t="s">
        <v>5418</v>
      </c>
      <c r="D421" s="184" t="s">
        <v>4378</v>
      </c>
      <c r="E421" s="184" t="s">
        <v>18</v>
      </c>
      <c r="F421" s="185">
        <v>1</v>
      </c>
      <c r="G421" s="185">
        <v>0</v>
      </c>
      <c r="H421" s="185">
        <v>1</v>
      </c>
      <c r="I421" s="184"/>
      <c r="J421" s="184" t="s">
        <v>5462</v>
      </c>
      <c r="K421" s="183"/>
      <c r="L421" s="183" t="s">
        <v>5463</v>
      </c>
      <c r="M421" s="183" t="s">
        <v>5462</v>
      </c>
      <c r="N421" s="183" t="s">
        <v>3449</v>
      </c>
      <c r="O421" s="183"/>
      <c r="P421" s="183" t="s">
        <v>5417</v>
      </c>
      <c r="Q421" s="183" t="s">
        <v>4495</v>
      </c>
      <c r="R421" s="183">
        <f t="shared" si="42"/>
        <v>0</v>
      </c>
      <c r="S421" s="183">
        <f t="shared" si="43"/>
        <v>0</v>
      </c>
      <c r="T421" s="183">
        <f t="shared" si="44"/>
        <v>0</v>
      </c>
      <c r="U421" s="183">
        <f t="shared" si="45"/>
        <v>0</v>
      </c>
      <c r="V421" s="183">
        <f t="shared" si="46"/>
        <v>0</v>
      </c>
      <c r="W421" s="183">
        <f t="shared" si="47"/>
        <v>0</v>
      </c>
      <c r="X421" s="183">
        <f t="shared" si="48"/>
        <v>0</v>
      </c>
      <c r="Y421" s="183">
        <f t="shared" si="49"/>
        <v>0</v>
      </c>
      <c r="Z421" s="183">
        <f t="shared" si="50"/>
        <v>0</v>
      </c>
      <c r="AA421" s="183">
        <f t="shared" si="51"/>
        <v>0</v>
      </c>
      <c r="AB421" s="183" t="str">
        <f t="shared" si="52"/>
        <v/>
      </c>
      <c r="AC421" s="183" t="str">
        <f t="shared" si="53"/>
        <v/>
      </c>
      <c r="AD421" s="183" t="str">
        <f t="shared" si="54"/>
        <v/>
      </c>
      <c r="AE421" s="183" t="str">
        <f t="shared" si="55"/>
        <v/>
      </c>
    </row>
    <row r="422" spans="1:31" ht="33.950000000000003" customHeight="1" x14ac:dyDescent="0.25">
      <c r="A422" s="184" t="s">
        <v>5455</v>
      </c>
      <c r="B422" s="185">
        <v>16</v>
      </c>
      <c r="C422" s="184" t="s">
        <v>5418</v>
      </c>
      <c r="D422" s="184" t="s">
        <v>4378</v>
      </c>
      <c r="E422" s="184" t="s">
        <v>18</v>
      </c>
      <c r="F422" s="185">
        <v>2</v>
      </c>
      <c r="G422" s="185">
        <v>0</v>
      </c>
      <c r="H422" s="185">
        <v>1</v>
      </c>
      <c r="I422" s="184"/>
      <c r="J422" s="184" t="s">
        <v>5460</v>
      </c>
      <c r="K422" s="183"/>
      <c r="L422" s="183" t="s">
        <v>5461</v>
      </c>
      <c r="M422" s="183" t="s">
        <v>5460</v>
      </c>
      <c r="N422" s="183" t="s">
        <v>3449</v>
      </c>
      <c r="O422" s="183"/>
      <c r="P422" s="183" t="s">
        <v>5417</v>
      </c>
      <c r="Q422" s="183" t="s">
        <v>4495</v>
      </c>
      <c r="R422" s="183">
        <f t="shared" si="42"/>
        <v>0</v>
      </c>
      <c r="S422" s="183">
        <f t="shared" si="43"/>
        <v>0</v>
      </c>
      <c r="T422" s="183">
        <f t="shared" si="44"/>
        <v>0</v>
      </c>
      <c r="U422" s="183">
        <f t="shared" si="45"/>
        <v>0</v>
      </c>
      <c r="V422" s="183">
        <f t="shared" si="46"/>
        <v>0</v>
      </c>
      <c r="W422" s="183">
        <f t="shared" si="47"/>
        <v>0</v>
      </c>
      <c r="X422" s="183">
        <f t="shared" si="48"/>
        <v>0</v>
      </c>
      <c r="Y422" s="183">
        <f t="shared" si="49"/>
        <v>0</v>
      </c>
      <c r="Z422" s="183">
        <f t="shared" si="50"/>
        <v>0</v>
      </c>
      <c r="AA422" s="183">
        <f t="shared" si="51"/>
        <v>0</v>
      </c>
      <c r="AB422" s="183" t="str">
        <f t="shared" si="52"/>
        <v/>
      </c>
      <c r="AC422" s="183" t="str">
        <f t="shared" si="53"/>
        <v/>
      </c>
      <c r="AD422" s="183" t="str">
        <f t="shared" si="54"/>
        <v/>
      </c>
      <c r="AE422" s="183" t="str">
        <f t="shared" si="55"/>
        <v/>
      </c>
    </row>
    <row r="423" spans="1:31" ht="33.950000000000003" customHeight="1" x14ac:dyDescent="0.25">
      <c r="A423" s="184" t="s">
        <v>5455</v>
      </c>
      <c r="B423" s="185">
        <v>16</v>
      </c>
      <c r="C423" s="184" t="s">
        <v>5418</v>
      </c>
      <c r="D423" s="184" t="s">
        <v>4378</v>
      </c>
      <c r="E423" s="184" t="s">
        <v>18</v>
      </c>
      <c r="F423" s="185">
        <v>3</v>
      </c>
      <c r="G423" s="185">
        <v>0</v>
      </c>
      <c r="H423" s="185">
        <v>1</v>
      </c>
      <c r="I423" s="184"/>
      <c r="J423" s="184" t="s">
        <v>2326</v>
      </c>
      <c r="K423" s="183"/>
      <c r="L423" s="183" t="s">
        <v>5459</v>
      </c>
      <c r="M423" s="183" t="s">
        <v>2326</v>
      </c>
      <c r="N423" s="183" t="s">
        <v>5458</v>
      </c>
      <c r="O423" s="183"/>
      <c r="P423" s="183" t="s">
        <v>5417</v>
      </c>
      <c r="Q423" s="183" t="s">
        <v>4495</v>
      </c>
      <c r="R423" s="183">
        <f t="shared" si="42"/>
        <v>0</v>
      </c>
      <c r="S423" s="183">
        <f t="shared" si="43"/>
        <v>0</v>
      </c>
      <c r="T423" s="183">
        <f t="shared" si="44"/>
        <v>0</v>
      </c>
      <c r="U423" s="183">
        <f t="shared" si="45"/>
        <v>0</v>
      </c>
      <c r="V423" s="183">
        <f t="shared" si="46"/>
        <v>0</v>
      </c>
      <c r="W423" s="183">
        <f t="shared" si="47"/>
        <v>0</v>
      </c>
      <c r="X423" s="183">
        <f t="shared" si="48"/>
        <v>0</v>
      </c>
      <c r="Y423" s="183">
        <f t="shared" si="49"/>
        <v>0</v>
      </c>
      <c r="Z423" s="183">
        <f t="shared" si="50"/>
        <v>0</v>
      </c>
      <c r="AA423" s="183">
        <f t="shared" si="51"/>
        <v>0</v>
      </c>
      <c r="AB423" s="183" t="str">
        <f t="shared" si="52"/>
        <v/>
      </c>
      <c r="AC423" s="183" t="str">
        <f t="shared" si="53"/>
        <v/>
      </c>
      <c r="AD423" s="183" t="str">
        <f t="shared" si="54"/>
        <v/>
      </c>
      <c r="AE423" s="183" t="str">
        <f t="shared" si="55"/>
        <v/>
      </c>
    </row>
    <row r="424" spans="1:31" ht="33.950000000000003" customHeight="1" x14ac:dyDescent="0.25">
      <c r="A424" s="184" t="s">
        <v>5455</v>
      </c>
      <c r="B424" s="185">
        <v>16</v>
      </c>
      <c r="C424" s="184" t="s">
        <v>5418</v>
      </c>
      <c r="D424" s="184" t="s">
        <v>4378</v>
      </c>
      <c r="E424" s="184" t="s">
        <v>18</v>
      </c>
      <c r="F424" s="185">
        <v>4</v>
      </c>
      <c r="G424" s="185">
        <v>0</v>
      </c>
      <c r="H424" s="185">
        <v>1</v>
      </c>
      <c r="I424" s="184"/>
      <c r="J424" s="184" t="s">
        <v>5456</v>
      </c>
      <c r="K424" s="183"/>
      <c r="L424" s="183" t="s">
        <v>5457</v>
      </c>
      <c r="M424" s="183" t="s">
        <v>5456</v>
      </c>
      <c r="N424" s="183" t="s">
        <v>3090</v>
      </c>
      <c r="O424" s="183"/>
      <c r="P424" s="183" t="s">
        <v>5417</v>
      </c>
      <c r="Q424" s="183" t="s">
        <v>4495</v>
      </c>
      <c r="R424" s="183">
        <f t="shared" si="42"/>
        <v>0</v>
      </c>
      <c r="S424" s="183">
        <f t="shared" si="43"/>
        <v>0</v>
      </c>
      <c r="T424" s="183">
        <f t="shared" si="44"/>
        <v>0</v>
      </c>
      <c r="U424" s="183">
        <f t="shared" si="45"/>
        <v>0</v>
      </c>
      <c r="V424" s="183">
        <f t="shared" si="46"/>
        <v>0</v>
      </c>
      <c r="W424" s="183">
        <f t="shared" si="47"/>
        <v>0</v>
      </c>
      <c r="X424" s="183">
        <f t="shared" si="48"/>
        <v>0</v>
      </c>
      <c r="Y424" s="183">
        <f t="shared" si="49"/>
        <v>0</v>
      </c>
      <c r="Z424" s="183">
        <f t="shared" si="50"/>
        <v>0</v>
      </c>
      <c r="AA424" s="183">
        <f t="shared" si="51"/>
        <v>0</v>
      </c>
      <c r="AB424" s="183" t="str">
        <f t="shared" si="52"/>
        <v/>
      </c>
      <c r="AC424" s="183" t="str">
        <f t="shared" si="53"/>
        <v/>
      </c>
      <c r="AD424" s="183" t="str">
        <f t="shared" si="54"/>
        <v/>
      </c>
      <c r="AE424" s="183" t="str">
        <f t="shared" si="55"/>
        <v/>
      </c>
    </row>
    <row r="425" spans="1:31" ht="33.950000000000003" customHeight="1" x14ac:dyDescent="0.25">
      <c r="A425" s="184" t="s">
        <v>5455</v>
      </c>
      <c r="B425" s="185">
        <v>16</v>
      </c>
      <c r="C425" s="184" t="s">
        <v>5418</v>
      </c>
      <c r="D425" s="184" t="s">
        <v>4378</v>
      </c>
      <c r="E425" s="184" t="s">
        <v>18</v>
      </c>
      <c r="F425" s="185">
        <v>5</v>
      </c>
      <c r="G425" s="185">
        <v>0</v>
      </c>
      <c r="H425" s="185">
        <v>1</v>
      </c>
      <c r="I425" s="184"/>
      <c r="J425" s="184" t="s">
        <v>3122</v>
      </c>
      <c r="K425" s="183"/>
      <c r="L425" s="183" t="s">
        <v>4915</v>
      </c>
      <c r="M425" s="183" t="s">
        <v>3122</v>
      </c>
      <c r="N425" s="183" t="s">
        <v>3122</v>
      </c>
      <c r="O425" s="183"/>
      <c r="P425" s="183" t="s">
        <v>5417</v>
      </c>
      <c r="Q425" s="183" t="s">
        <v>4495</v>
      </c>
      <c r="R425" s="183">
        <f t="shared" si="42"/>
        <v>0</v>
      </c>
      <c r="S425" s="183">
        <f t="shared" si="43"/>
        <v>0</v>
      </c>
      <c r="T425" s="183">
        <f t="shared" si="44"/>
        <v>0</v>
      </c>
      <c r="U425" s="183">
        <f t="shared" si="45"/>
        <v>0</v>
      </c>
      <c r="V425" s="183">
        <f t="shared" si="46"/>
        <v>0</v>
      </c>
      <c r="W425" s="183">
        <f t="shared" si="47"/>
        <v>0</v>
      </c>
      <c r="X425" s="183">
        <f t="shared" si="48"/>
        <v>0</v>
      </c>
      <c r="Y425" s="183">
        <f t="shared" si="49"/>
        <v>0</v>
      </c>
      <c r="Z425" s="183">
        <f t="shared" si="50"/>
        <v>0</v>
      </c>
      <c r="AA425" s="183">
        <f t="shared" si="51"/>
        <v>0</v>
      </c>
      <c r="AB425" s="183" t="str">
        <f t="shared" si="52"/>
        <v/>
      </c>
      <c r="AC425" s="183" t="str">
        <f t="shared" si="53"/>
        <v/>
      </c>
      <c r="AD425" s="183" t="str">
        <f t="shared" si="54"/>
        <v/>
      </c>
      <c r="AE425" s="183" t="str">
        <f t="shared" si="55"/>
        <v/>
      </c>
    </row>
    <row r="426" spans="1:31" ht="33.950000000000003" customHeight="1" x14ac:dyDescent="0.25">
      <c r="A426" s="184" t="s">
        <v>5455</v>
      </c>
      <c r="B426" s="185">
        <v>16</v>
      </c>
      <c r="C426" s="184" t="s">
        <v>5418</v>
      </c>
      <c r="D426" s="184" t="s">
        <v>4378</v>
      </c>
      <c r="E426" s="184" t="s">
        <v>18</v>
      </c>
      <c r="F426" s="185">
        <v>6</v>
      </c>
      <c r="G426" s="185">
        <v>0</v>
      </c>
      <c r="H426" s="185">
        <v>1</v>
      </c>
      <c r="I426" s="184"/>
      <c r="J426" s="184" t="s">
        <v>3587</v>
      </c>
      <c r="K426" s="183"/>
      <c r="L426" s="183" t="s">
        <v>4500</v>
      </c>
      <c r="M426" s="183" t="s">
        <v>3587</v>
      </c>
      <c r="N426" s="183" t="s">
        <v>3587</v>
      </c>
      <c r="O426" s="183"/>
      <c r="P426" s="183" t="s">
        <v>5417</v>
      </c>
      <c r="Q426" s="183" t="s">
        <v>4495</v>
      </c>
      <c r="R426" s="183">
        <f t="shared" si="42"/>
        <v>0</v>
      </c>
      <c r="S426" s="183">
        <f t="shared" si="43"/>
        <v>0</v>
      </c>
      <c r="T426" s="183">
        <f t="shared" si="44"/>
        <v>0</v>
      </c>
      <c r="U426" s="183">
        <f t="shared" si="45"/>
        <v>0</v>
      </c>
      <c r="V426" s="183">
        <f t="shared" si="46"/>
        <v>0</v>
      </c>
      <c r="W426" s="183">
        <f t="shared" si="47"/>
        <v>0</v>
      </c>
      <c r="X426" s="183">
        <f t="shared" si="48"/>
        <v>0</v>
      </c>
      <c r="Y426" s="183">
        <f t="shared" si="49"/>
        <v>0</v>
      </c>
      <c r="Z426" s="183">
        <f t="shared" si="50"/>
        <v>0</v>
      </c>
      <c r="AA426" s="183">
        <f t="shared" si="51"/>
        <v>0</v>
      </c>
      <c r="AB426" s="183" t="str">
        <f t="shared" si="52"/>
        <v/>
      </c>
      <c r="AC426" s="183" t="str">
        <f t="shared" si="53"/>
        <v/>
      </c>
      <c r="AD426" s="183" t="str">
        <f t="shared" si="54"/>
        <v/>
      </c>
      <c r="AE426" s="183" t="str">
        <f t="shared" si="55"/>
        <v/>
      </c>
    </row>
    <row r="427" spans="1:31" ht="33.950000000000003" customHeight="1" x14ac:dyDescent="0.25">
      <c r="A427" s="184" t="s">
        <v>5455</v>
      </c>
      <c r="B427" s="185">
        <v>16</v>
      </c>
      <c r="C427" s="184" t="s">
        <v>5418</v>
      </c>
      <c r="D427" s="184" t="s">
        <v>4378</v>
      </c>
      <c r="E427" s="184" t="s">
        <v>18</v>
      </c>
      <c r="F427" s="185">
        <v>7</v>
      </c>
      <c r="G427" s="185">
        <v>0</v>
      </c>
      <c r="H427" s="185">
        <v>1</v>
      </c>
      <c r="I427" s="184"/>
      <c r="J427" s="184" t="s">
        <v>4496</v>
      </c>
      <c r="K427" s="183"/>
      <c r="L427" s="183" t="s">
        <v>4497</v>
      </c>
      <c r="M427" s="183" t="s">
        <v>4496</v>
      </c>
      <c r="N427" s="183" t="s">
        <v>4496</v>
      </c>
      <c r="O427" s="183"/>
      <c r="P427" s="183" t="s">
        <v>5417</v>
      </c>
      <c r="Q427" s="183" t="s">
        <v>4495</v>
      </c>
      <c r="R427" s="183">
        <f t="shared" si="42"/>
        <v>0</v>
      </c>
      <c r="S427" s="183">
        <f t="shared" si="43"/>
        <v>0</v>
      </c>
      <c r="T427" s="183">
        <f t="shared" si="44"/>
        <v>0</v>
      </c>
      <c r="U427" s="183">
        <f t="shared" si="45"/>
        <v>0</v>
      </c>
      <c r="V427" s="183">
        <f t="shared" si="46"/>
        <v>0</v>
      </c>
      <c r="W427" s="183">
        <f t="shared" si="47"/>
        <v>0</v>
      </c>
      <c r="X427" s="183">
        <f t="shared" si="48"/>
        <v>0</v>
      </c>
      <c r="Y427" s="183">
        <f t="shared" si="49"/>
        <v>0</v>
      </c>
      <c r="Z427" s="183">
        <f t="shared" si="50"/>
        <v>0</v>
      </c>
      <c r="AA427" s="183">
        <f t="shared" si="51"/>
        <v>0</v>
      </c>
      <c r="AB427" s="183" t="str">
        <f t="shared" si="52"/>
        <v/>
      </c>
      <c r="AC427" s="183" t="str">
        <f t="shared" si="53"/>
        <v/>
      </c>
      <c r="AD427" s="183" t="str">
        <f t="shared" si="54"/>
        <v/>
      </c>
      <c r="AE427" s="183" t="str">
        <f t="shared" si="55"/>
        <v/>
      </c>
    </row>
    <row r="428" spans="1:31" ht="33.950000000000003" customHeight="1" x14ac:dyDescent="0.25">
      <c r="A428" s="184" t="s">
        <v>5445</v>
      </c>
      <c r="B428" s="185">
        <v>17</v>
      </c>
      <c r="C428" s="184" t="s">
        <v>5418</v>
      </c>
      <c r="D428" s="184" t="s">
        <v>4381</v>
      </c>
      <c r="E428" s="184" t="s">
        <v>18</v>
      </c>
      <c r="F428" s="185">
        <v>1</v>
      </c>
      <c r="G428" s="185">
        <v>1</v>
      </c>
      <c r="H428" s="185">
        <v>0</v>
      </c>
      <c r="I428" s="184" t="s">
        <v>5450</v>
      </c>
      <c r="J428" s="184"/>
      <c r="K428" s="183" t="s">
        <v>5454</v>
      </c>
      <c r="L428" s="183"/>
      <c r="M428" s="183" t="s">
        <v>5450</v>
      </c>
      <c r="N428" s="183" t="s">
        <v>5450</v>
      </c>
      <c r="O428" s="183"/>
      <c r="P428" s="183" t="s">
        <v>5417</v>
      </c>
      <c r="Q428" s="183" t="s">
        <v>4509</v>
      </c>
      <c r="R428" s="183">
        <f t="shared" si="42"/>
        <v>0</v>
      </c>
      <c r="S428" s="183">
        <f t="shared" si="43"/>
        <v>0</v>
      </c>
      <c r="T428" s="183">
        <f t="shared" si="44"/>
        <v>0</v>
      </c>
      <c r="U428" s="183">
        <f t="shared" si="45"/>
        <v>0</v>
      </c>
      <c r="V428" s="183">
        <f t="shared" si="46"/>
        <v>0</v>
      </c>
      <c r="W428" s="183">
        <f t="shared" si="47"/>
        <v>0</v>
      </c>
      <c r="X428" s="183">
        <f t="shared" si="48"/>
        <v>0</v>
      </c>
      <c r="Y428" s="183">
        <f t="shared" si="49"/>
        <v>0</v>
      </c>
      <c r="Z428" s="183">
        <f t="shared" si="50"/>
        <v>0</v>
      </c>
      <c r="AA428" s="183">
        <f t="shared" si="51"/>
        <v>0</v>
      </c>
      <c r="AB428" s="183" t="str">
        <f t="shared" si="52"/>
        <v/>
      </c>
      <c r="AC428" s="183" t="str">
        <f t="shared" si="53"/>
        <v/>
      </c>
      <c r="AD428" s="183" t="str">
        <f t="shared" si="54"/>
        <v/>
      </c>
      <c r="AE428" s="183" t="str">
        <f t="shared" si="55"/>
        <v/>
      </c>
    </row>
    <row r="429" spans="1:31" ht="33.950000000000003" customHeight="1" x14ac:dyDescent="0.25">
      <c r="A429" s="184" t="s">
        <v>5445</v>
      </c>
      <c r="B429" s="185">
        <v>17</v>
      </c>
      <c r="C429" s="184" t="s">
        <v>5418</v>
      </c>
      <c r="D429" s="184" t="s">
        <v>4381</v>
      </c>
      <c r="E429" s="184" t="s">
        <v>18</v>
      </c>
      <c r="F429" s="185">
        <v>2</v>
      </c>
      <c r="G429" s="185">
        <v>1</v>
      </c>
      <c r="H429" s="185">
        <v>0</v>
      </c>
      <c r="I429" s="184" t="s">
        <v>3110</v>
      </c>
      <c r="J429" s="184"/>
      <c r="K429" s="183" t="s">
        <v>5353</v>
      </c>
      <c r="L429" s="183"/>
      <c r="M429" s="183" t="s">
        <v>3110</v>
      </c>
      <c r="N429" s="183" t="s">
        <v>3110</v>
      </c>
      <c r="O429" s="183"/>
      <c r="P429" s="183" t="s">
        <v>5417</v>
      </c>
      <c r="Q429" s="183" t="s">
        <v>4509</v>
      </c>
      <c r="R429" s="183">
        <f t="shared" si="42"/>
        <v>0</v>
      </c>
      <c r="S429" s="183">
        <f t="shared" si="43"/>
        <v>0</v>
      </c>
      <c r="T429" s="183">
        <f t="shared" si="44"/>
        <v>0</v>
      </c>
      <c r="U429" s="183">
        <f t="shared" si="45"/>
        <v>0</v>
      </c>
      <c r="V429" s="183">
        <f t="shared" si="46"/>
        <v>0</v>
      </c>
      <c r="W429" s="183">
        <f t="shared" si="47"/>
        <v>0</v>
      </c>
      <c r="X429" s="183">
        <f t="shared" si="48"/>
        <v>0</v>
      </c>
      <c r="Y429" s="183">
        <f t="shared" si="49"/>
        <v>0</v>
      </c>
      <c r="Z429" s="183">
        <f t="shared" si="50"/>
        <v>0</v>
      </c>
      <c r="AA429" s="183">
        <f t="shared" si="51"/>
        <v>0</v>
      </c>
      <c r="AB429" s="183" t="str">
        <f t="shared" si="52"/>
        <v/>
      </c>
      <c r="AC429" s="183" t="str">
        <f t="shared" si="53"/>
        <v/>
      </c>
      <c r="AD429" s="183" t="str">
        <f t="shared" si="54"/>
        <v/>
      </c>
      <c r="AE429" s="183" t="str">
        <f t="shared" si="55"/>
        <v/>
      </c>
    </row>
    <row r="430" spans="1:31" ht="33.950000000000003" customHeight="1" x14ac:dyDescent="0.25">
      <c r="A430" s="184" t="s">
        <v>5445</v>
      </c>
      <c r="B430" s="185">
        <v>17</v>
      </c>
      <c r="C430" s="184" t="s">
        <v>5418</v>
      </c>
      <c r="D430" s="184" t="s">
        <v>4381</v>
      </c>
      <c r="E430" s="184" t="s">
        <v>18</v>
      </c>
      <c r="F430" s="185">
        <v>3</v>
      </c>
      <c r="G430" s="185">
        <v>1</v>
      </c>
      <c r="H430" s="185">
        <v>0</v>
      </c>
      <c r="I430" s="184" t="s">
        <v>5448</v>
      </c>
      <c r="J430" s="184"/>
      <c r="K430" s="183" t="s">
        <v>5453</v>
      </c>
      <c r="L430" s="183"/>
      <c r="M430" s="183" t="s">
        <v>5448</v>
      </c>
      <c r="N430" s="183" t="s">
        <v>3543</v>
      </c>
      <c r="O430" s="183"/>
      <c r="P430" s="183" t="s">
        <v>5417</v>
      </c>
      <c r="Q430" s="183" t="s">
        <v>4509</v>
      </c>
      <c r="R430" s="183">
        <f t="shared" si="42"/>
        <v>0</v>
      </c>
      <c r="S430" s="183">
        <f t="shared" si="43"/>
        <v>0</v>
      </c>
      <c r="T430" s="183">
        <f t="shared" si="44"/>
        <v>0</v>
      </c>
      <c r="U430" s="183">
        <f t="shared" si="45"/>
        <v>0</v>
      </c>
      <c r="V430" s="183">
        <f t="shared" si="46"/>
        <v>0</v>
      </c>
      <c r="W430" s="183">
        <f t="shared" si="47"/>
        <v>0</v>
      </c>
      <c r="X430" s="183">
        <f t="shared" si="48"/>
        <v>0</v>
      </c>
      <c r="Y430" s="183">
        <f t="shared" si="49"/>
        <v>0</v>
      </c>
      <c r="Z430" s="183">
        <f t="shared" si="50"/>
        <v>0</v>
      </c>
      <c r="AA430" s="183">
        <f t="shared" si="51"/>
        <v>0</v>
      </c>
      <c r="AB430" s="183" t="str">
        <f t="shared" si="52"/>
        <v/>
      </c>
      <c r="AC430" s="183" t="str">
        <f t="shared" si="53"/>
        <v/>
      </c>
      <c r="AD430" s="183" t="str">
        <f t="shared" si="54"/>
        <v/>
      </c>
      <c r="AE430" s="183" t="str">
        <f t="shared" si="55"/>
        <v/>
      </c>
    </row>
    <row r="431" spans="1:31" ht="33.950000000000003" customHeight="1" x14ac:dyDescent="0.25">
      <c r="A431" s="184" t="s">
        <v>5445</v>
      </c>
      <c r="B431" s="185">
        <v>17</v>
      </c>
      <c r="C431" s="184" t="s">
        <v>5418</v>
      </c>
      <c r="D431" s="184" t="s">
        <v>4381</v>
      </c>
      <c r="E431" s="184" t="s">
        <v>18</v>
      </c>
      <c r="F431" s="185">
        <v>4</v>
      </c>
      <c r="G431" s="185">
        <v>1</v>
      </c>
      <c r="H431" s="185">
        <v>0</v>
      </c>
      <c r="I431" s="184" t="s">
        <v>5446</v>
      </c>
      <c r="J431" s="184"/>
      <c r="K431" s="183" t="s">
        <v>5452</v>
      </c>
      <c r="L431" s="183"/>
      <c r="M431" s="183" t="s">
        <v>5446</v>
      </c>
      <c r="N431" s="183" t="s">
        <v>5446</v>
      </c>
      <c r="O431" s="183"/>
      <c r="P431" s="183" t="s">
        <v>5417</v>
      </c>
      <c r="Q431" s="183" t="s">
        <v>4509</v>
      </c>
      <c r="R431" s="183">
        <f t="shared" si="42"/>
        <v>0</v>
      </c>
      <c r="S431" s="183">
        <f t="shared" si="43"/>
        <v>0</v>
      </c>
      <c r="T431" s="183">
        <f t="shared" si="44"/>
        <v>0</v>
      </c>
      <c r="U431" s="183">
        <f t="shared" si="45"/>
        <v>0</v>
      </c>
      <c r="V431" s="183">
        <f t="shared" si="46"/>
        <v>0</v>
      </c>
      <c r="W431" s="183">
        <f t="shared" si="47"/>
        <v>0</v>
      </c>
      <c r="X431" s="183">
        <f t="shared" si="48"/>
        <v>0</v>
      </c>
      <c r="Y431" s="183">
        <f t="shared" si="49"/>
        <v>0</v>
      </c>
      <c r="Z431" s="183">
        <f t="shared" si="50"/>
        <v>0</v>
      </c>
      <c r="AA431" s="183">
        <f t="shared" si="51"/>
        <v>0</v>
      </c>
      <c r="AB431" s="183" t="str">
        <f t="shared" si="52"/>
        <v/>
      </c>
      <c r="AC431" s="183" t="str">
        <f t="shared" si="53"/>
        <v/>
      </c>
      <c r="AD431" s="183" t="str">
        <f t="shared" si="54"/>
        <v/>
      </c>
      <c r="AE431" s="183" t="str">
        <f t="shared" si="55"/>
        <v/>
      </c>
    </row>
    <row r="432" spans="1:31" ht="33.950000000000003" customHeight="1" x14ac:dyDescent="0.25">
      <c r="A432" s="184" t="s">
        <v>5445</v>
      </c>
      <c r="B432" s="185">
        <v>17</v>
      </c>
      <c r="C432" s="184" t="s">
        <v>5418</v>
      </c>
      <c r="D432" s="184" t="s">
        <v>4381</v>
      </c>
      <c r="E432" s="184" t="s">
        <v>18</v>
      </c>
      <c r="F432" s="185">
        <v>5</v>
      </c>
      <c r="G432" s="185">
        <v>1</v>
      </c>
      <c r="H432" s="185">
        <v>0</v>
      </c>
      <c r="I432" s="184" t="s">
        <v>4722</v>
      </c>
      <c r="J432" s="184"/>
      <c r="K432" s="183" t="s">
        <v>4730</v>
      </c>
      <c r="L432" s="183"/>
      <c r="M432" s="183" t="s">
        <v>4722</v>
      </c>
      <c r="N432" s="183" t="s">
        <v>4722</v>
      </c>
      <c r="O432" s="183"/>
      <c r="P432" s="183" t="s">
        <v>5417</v>
      </c>
      <c r="Q432" s="183" t="s">
        <v>4509</v>
      </c>
      <c r="R432" s="183">
        <f t="shared" si="42"/>
        <v>0</v>
      </c>
      <c r="S432" s="183">
        <f t="shared" si="43"/>
        <v>0</v>
      </c>
      <c r="T432" s="183">
        <f t="shared" si="44"/>
        <v>0</v>
      </c>
      <c r="U432" s="183">
        <f t="shared" si="45"/>
        <v>0</v>
      </c>
      <c r="V432" s="183">
        <f t="shared" si="46"/>
        <v>0</v>
      </c>
      <c r="W432" s="183">
        <f t="shared" si="47"/>
        <v>0</v>
      </c>
      <c r="X432" s="183">
        <f t="shared" si="48"/>
        <v>0</v>
      </c>
      <c r="Y432" s="183">
        <f t="shared" si="49"/>
        <v>0</v>
      </c>
      <c r="Z432" s="183">
        <f t="shared" si="50"/>
        <v>0</v>
      </c>
      <c r="AA432" s="183">
        <f t="shared" si="51"/>
        <v>0</v>
      </c>
      <c r="AB432" s="183" t="str">
        <f t="shared" si="52"/>
        <v/>
      </c>
      <c r="AC432" s="183" t="str">
        <f t="shared" si="53"/>
        <v/>
      </c>
      <c r="AD432" s="183" t="str">
        <f t="shared" si="54"/>
        <v/>
      </c>
      <c r="AE432" s="183" t="str">
        <f t="shared" si="55"/>
        <v/>
      </c>
    </row>
    <row r="433" spans="1:31" ht="33.950000000000003" customHeight="1" x14ac:dyDescent="0.25">
      <c r="A433" s="184" t="s">
        <v>5445</v>
      </c>
      <c r="B433" s="185">
        <v>17</v>
      </c>
      <c r="C433" s="184" t="s">
        <v>5418</v>
      </c>
      <c r="D433" s="184" t="s">
        <v>4381</v>
      </c>
      <c r="E433" s="184" t="s">
        <v>18</v>
      </c>
      <c r="F433" s="185">
        <v>6</v>
      </c>
      <c r="G433" s="185">
        <v>1</v>
      </c>
      <c r="H433" s="185">
        <v>0</v>
      </c>
      <c r="I433" s="184" t="s">
        <v>4724</v>
      </c>
      <c r="J433" s="184"/>
      <c r="K433" s="183" t="s">
        <v>4725</v>
      </c>
      <c r="L433" s="183"/>
      <c r="M433" s="183" t="s">
        <v>4724</v>
      </c>
      <c r="N433" s="183" t="s">
        <v>4724</v>
      </c>
      <c r="O433" s="183"/>
      <c r="P433" s="183" t="s">
        <v>5417</v>
      </c>
      <c r="Q433" s="183" t="s">
        <v>4509</v>
      </c>
      <c r="R433" s="183">
        <f t="shared" si="42"/>
        <v>0</v>
      </c>
      <c r="S433" s="183">
        <f t="shared" si="43"/>
        <v>0</v>
      </c>
      <c r="T433" s="183">
        <f t="shared" si="44"/>
        <v>0</v>
      </c>
      <c r="U433" s="183">
        <f t="shared" si="45"/>
        <v>0</v>
      </c>
      <c r="V433" s="183">
        <f t="shared" si="46"/>
        <v>0</v>
      </c>
      <c r="W433" s="183">
        <f t="shared" si="47"/>
        <v>0</v>
      </c>
      <c r="X433" s="183">
        <f t="shared" si="48"/>
        <v>0</v>
      </c>
      <c r="Y433" s="183">
        <f t="shared" si="49"/>
        <v>0</v>
      </c>
      <c r="Z433" s="183">
        <f t="shared" si="50"/>
        <v>0</v>
      </c>
      <c r="AA433" s="183">
        <f t="shared" si="51"/>
        <v>0</v>
      </c>
      <c r="AB433" s="183" t="str">
        <f t="shared" si="52"/>
        <v/>
      </c>
      <c r="AC433" s="183" t="str">
        <f t="shared" si="53"/>
        <v/>
      </c>
      <c r="AD433" s="183" t="str">
        <f t="shared" si="54"/>
        <v/>
      </c>
      <c r="AE433" s="183" t="str">
        <f t="shared" si="55"/>
        <v/>
      </c>
    </row>
    <row r="434" spans="1:31" ht="33.950000000000003" customHeight="1" x14ac:dyDescent="0.25">
      <c r="A434" s="184" t="s">
        <v>5445</v>
      </c>
      <c r="B434" s="185">
        <v>17</v>
      </c>
      <c r="C434" s="184" t="s">
        <v>5418</v>
      </c>
      <c r="D434" s="184" t="s">
        <v>4381</v>
      </c>
      <c r="E434" s="184" t="s">
        <v>18</v>
      </c>
      <c r="F434" s="185">
        <v>7</v>
      </c>
      <c r="G434" s="185">
        <v>1</v>
      </c>
      <c r="H434" s="185">
        <v>0</v>
      </c>
      <c r="I434" s="184" t="s">
        <v>3102</v>
      </c>
      <c r="J434" s="184"/>
      <c r="K434" s="183" t="s">
        <v>4511</v>
      </c>
      <c r="L434" s="183"/>
      <c r="M434" s="183" t="s">
        <v>3102</v>
      </c>
      <c r="N434" s="183" t="s">
        <v>3102</v>
      </c>
      <c r="O434" s="183"/>
      <c r="P434" s="183" t="s">
        <v>5417</v>
      </c>
      <c r="Q434" s="183" t="s">
        <v>4509</v>
      </c>
      <c r="R434" s="183">
        <f t="shared" si="42"/>
        <v>0</v>
      </c>
      <c r="S434" s="183">
        <f t="shared" si="43"/>
        <v>0</v>
      </c>
      <c r="T434" s="183">
        <f t="shared" si="44"/>
        <v>0</v>
      </c>
      <c r="U434" s="183">
        <f t="shared" si="45"/>
        <v>0</v>
      </c>
      <c r="V434" s="183">
        <f t="shared" si="46"/>
        <v>0</v>
      </c>
      <c r="W434" s="183">
        <f t="shared" si="47"/>
        <v>0</v>
      </c>
      <c r="X434" s="183">
        <f t="shared" si="48"/>
        <v>0</v>
      </c>
      <c r="Y434" s="183">
        <f t="shared" si="49"/>
        <v>0</v>
      </c>
      <c r="Z434" s="183">
        <f t="shared" si="50"/>
        <v>0</v>
      </c>
      <c r="AA434" s="183">
        <f t="shared" si="51"/>
        <v>0</v>
      </c>
      <c r="AB434" s="183" t="str">
        <f t="shared" si="52"/>
        <v/>
      </c>
      <c r="AC434" s="183" t="str">
        <f t="shared" si="53"/>
        <v/>
      </c>
      <c r="AD434" s="183" t="str">
        <f t="shared" si="54"/>
        <v/>
      </c>
      <c r="AE434" s="183" t="str">
        <f t="shared" si="55"/>
        <v/>
      </c>
    </row>
    <row r="435" spans="1:31" ht="33.950000000000003" customHeight="1" x14ac:dyDescent="0.25">
      <c r="A435" s="184" t="s">
        <v>5445</v>
      </c>
      <c r="B435" s="185">
        <v>17</v>
      </c>
      <c r="C435" s="184" t="s">
        <v>5418</v>
      </c>
      <c r="D435" s="184" t="s">
        <v>4381</v>
      </c>
      <c r="E435" s="184" t="s">
        <v>18</v>
      </c>
      <c r="F435" s="185">
        <v>8</v>
      </c>
      <c r="G435" s="185">
        <v>1</v>
      </c>
      <c r="H435" s="185">
        <v>0</v>
      </c>
      <c r="I435" s="184" t="s">
        <v>3123</v>
      </c>
      <c r="J435" s="184"/>
      <c r="K435" s="183" t="s">
        <v>4510</v>
      </c>
      <c r="L435" s="183"/>
      <c r="M435" s="183" t="s">
        <v>3123</v>
      </c>
      <c r="N435" s="183" t="s">
        <v>3123</v>
      </c>
      <c r="O435" s="183"/>
      <c r="P435" s="183" t="s">
        <v>5417</v>
      </c>
      <c r="Q435" s="183" t="s">
        <v>4509</v>
      </c>
      <c r="R435" s="183">
        <f t="shared" si="42"/>
        <v>0</v>
      </c>
      <c r="S435" s="183">
        <f t="shared" si="43"/>
        <v>0</v>
      </c>
      <c r="T435" s="183">
        <f t="shared" si="44"/>
        <v>0</v>
      </c>
      <c r="U435" s="183">
        <f t="shared" si="45"/>
        <v>0</v>
      </c>
      <c r="V435" s="183">
        <f t="shared" si="46"/>
        <v>0</v>
      </c>
      <c r="W435" s="183">
        <f t="shared" si="47"/>
        <v>0</v>
      </c>
      <c r="X435" s="183">
        <f t="shared" si="48"/>
        <v>0</v>
      </c>
      <c r="Y435" s="183">
        <f t="shared" si="49"/>
        <v>0</v>
      </c>
      <c r="Z435" s="183">
        <f t="shared" si="50"/>
        <v>0</v>
      </c>
      <c r="AA435" s="183">
        <f t="shared" si="51"/>
        <v>0</v>
      </c>
      <c r="AB435" s="183" t="str">
        <f t="shared" si="52"/>
        <v/>
      </c>
      <c r="AC435" s="183" t="str">
        <f t="shared" si="53"/>
        <v/>
      </c>
      <c r="AD435" s="183" t="str">
        <f t="shared" si="54"/>
        <v/>
      </c>
      <c r="AE435" s="183" t="str">
        <f t="shared" si="55"/>
        <v/>
      </c>
    </row>
    <row r="436" spans="1:31" ht="33.950000000000003" customHeight="1" x14ac:dyDescent="0.25">
      <c r="A436" s="184" t="s">
        <v>5445</v>
      </c>
      <c r="B436" s="185">
        <v>17</v>
      </c>
      <c r="C436" s="184" t="s">
        <v>5418</v>
      </c>
      <c r="D436" s="184" t="s">
        <v>4378</v>
      </c>
      <c r="E436" s="184" t="s">
        <v>18</v>
      </c>
      <c r="F436" s="185">
        <v>1</v>
      </c>
      <c r="G436" s="185">
        <v>0</v>
      </c>
      <c r="H436" s="185">
        <v>1</v>
      </c>
      <c r="I436" s="184"/>
      <c r="J436" s="184" t="s">
        <v>5450</v>
      </c>
      <c r="K436" s="183"/>
      <c r="L436" s="183" t="s">
        <v>5451</v>
      </c>
      <c r="M436" s="183" t="s">
        <v>5450</v>
      </c>
      <c r="N436" s="183" t="s">
        <v>5450</v>
      </c>
      <c r="O436" s="183"/>
      <c r="P436" s="183" t="s">
        <v>5417</v>
      </c>
      <c r="Q436" s="183" t="s">
        <v>4495</v>
      </c>
      <c r="R436" s="183">
        <f t="shared" si="42"/>
        <v>0</v>
      </c>
      <c r="S436" s="183">
        <f t="shared" si="43"/>
        <v>0</v>
      </c>
      <c r="T436" s="183">
        <f t="shared" si="44"/>
        <v>0</v>
      </c>
      <c r="U436" s="183">
        <f t="shared" si="45"/>
        <v>0</v>
      </c>
      <c r="V436" s="183">
        <f t="shared" si="46"/>
        <v>0</v>
      </c>
      <c r="W436" s="183">
        <f t="shared" si="47"/>
        <v>0</v>
      </c>
      <c r="X436" s="183">
        <f t="shared" si="48"/>
        <v>0</v>
      </c>
      <c r="Y436" s="183">
        <f t="shared" si="49"/>
        <v>0</v>
      </c>
      <c r="Z436" s="183">
        <f t="shared" si="50"/>
        <v>0</v>
      </c>
      <c r="AA436" s="183">
        <f t="shared" si="51"/>
        <v>0</v>
      </c>
      <c r="AB436" s="183" t="str">
        <f t="shared" si="52"/>
        <v/>
      </c>
      <c r="AC436" s="183" t="str">
        <f t="shared" si="53"/>
        <v/>
      </c>
      <c r="AD436" s="183" t="str">
        <f t="shared" si="54"/>
        <v/>
      </c>
      <c r="AE436" s="183" t="str">
        <f t="shared" si="55"/>
        <v/>
      </c>
    </row>
    <row r="437" spans="1:31" ht="33.950000000000003" customHeight="1" x14ac:dyDescent="0.25">
      <c r="A437" s="184" t="s">
        <v>5445</v>
      </c>
      <c r="B437" s="185">
        <v>17</v>
      </c>
      <c r="C437" s="184" t="s">
        <v>5418</v>
      </c>
      <c r="D437" s="184" t="s">
        <v>4378</v>
      </c>
      <c r="E437" s="184" t="s">
        <v>18</v>
      </c>
      <c r="F437" s="185">
        <v>2</v>
      </c>
      <c r="G437" s="185">
        <v>0</v>
      </c>
      <c r="H437" s="185">
        <v>1</v>
      </c>
      <c r="I437" s="184"/>
      <c r="J437" s="184" t="s">
        <v>3110</v>
      </c>
      <c r="K437" s="183"/>
      <c r="L437" s="183" t="s">
        <v>5348</v>
      </c>
      <c r="M437" s="183" t="s">
        <v>3110</v>
      </c>
      <c r="N437" s="183" t="s">
        <v>3110</v>
      </c>
      <c r="O437" s="183"/>
      <c r="P437" s="183" t="s">
        <v>5417</v>
      </c>
      <c r="Q437" s="183" t="s">
        <v>4495</v>
      </c>
      <c r="R437" s="183">
        <f t="shared" si="42"/>
        <v>0</v>
      </c>
      <c r="S437" s="183">
        <f t="shared" si="43"/>
        <v>0</v>
      </c>
      <c r="T437" s="183">
        <f t="shared" si="44"/>
        <v>0</v>
      </c>
      <c r="U437" s="183">
        <f t="shared" si="45"/>
        <v>0</v>
      </c>
      <c r="V437" s="183">
        <f t="shared" si="46"/>
        <v>0</v>
      </c>
      <c r="W437" s="183">
        <f t="shared" si="47"/>
        <v>0</v>
      </c>
      <c r="X437" s="183">
        <f t="shared" si="48"/>
        <v>0</v>
      </c>
      <c r="Y437" s="183">
        <f t="shared" si="49"/>
        <v>0</v>
      </c>
      <c r="Z437" s="183">
        <f t="shared" si="50"/>
        <v>0</v>
      </c>
      <c r="AA437" s="183">
        <f t="shared" si="51"/>
        <v>0</v>
      </c>
      <c r="AB437" s="183" t="str">
        <f t="shared" si="52"/>
        <v/>
      </c>
      <c r="AC437" s="183" t="str">
        <f t="shared" si="53"/>
        <v/>
      </c>
      <c r="AD437" s="183" t="str">
        <f t="shared" si="54"/>
        <v/>
      </c>
      <c r="AE437" s="183" t="str">
        <f t="shared" si="55"/>
        <v/>
      </c>
    </row>
    <row r="438" spans="1:31" ht="33.950000000000003" customHeight="1" x14ac:dyDescent="0.25">
      <c r="A438" s="184" t="s">
        <v>5445</v>
      </c>
      <c r="B438" s="185">
        <v>17</v>
      </c>
      <c r="C438" s="184" t="s">
        <v>5418</v>
      </c>
      <c r="D438" s="184" t="s">
        <v>4378</v>
      </c>
      <c r="E438" s="184" t="s">
        <v>18</v>
      </c>
      <c r="F438" s="185">
        <v>3</v>
      </c>
      <c r="G438" s="185">
        <v>0</v>
      </c>
      <c r="H438" s="185">
        <v>1</v>
      </c>
      <c r="I438" s="184"/>
      <c r="J438" s="184" t="s">
        <v>5448</v>
      </c>
      <c r="K438" s="183"/>
      <c r="L438" s="183" t="s">
        <v>5449</v>
      </c>
      <c r="M438" s="183" t="s">
        <v>5448</v>
      </c>
      <c r="N438" s="183" t="s">
        <v>3543</v>
      </c>
      <c r="O438" s="183"/>
      <c r="P438" s="183" t="s">
        <v>5417</v>
      </c>
      <c r="Q438" s="183" t="s">
        <v>4495</v>
      </c>
      <c r="R438" s="183">
        <f t="shared" si="42"/>
        <v>0</v>
      </c>
      <c r="S438" s="183">
        <f t="shared" si="43"/>
        <v>0</v>
      </c>
      <c r="T438" s="183">
        <f t="shared" si="44"/>
        <v>0</v>
      </c>
      <c r="U438" s="183">
        <f t="shared" si="45"/>
        <v>0</v>
      </c>
      <c r="V438" s="183">
        <f t="shared" si="46"/>
        <v>0</v>
      </c>
      <c r="W438" s="183">
        <f t="shared" si="47"/>
        <v>0</v>
      </c>
      <c r="X438" s="183">
        <f t="shared" si="48"/>
        <v>0</v>
      </c>
      <c r="Y438" s="183">
        <f t="shared" si="49"/>
        <v>0</v>
      </c>
      <c r="Z438" s="183">
        <f t="shared" si="50"/>
        <v>0</v>
      </c>
      <c r="AA438" s="183">
        <f t="shared" si="51"/>
        <v>0</v>
      </c>
      <c r="AB438" s="183" t="str">
        <f t="shared" si="52"/>
        <v/>
      </c>
      <c r="AC438" s="183" t="str">
        <f t="shared" si="53"/>
        <v/>
      </c>
      <c r="AD438" s="183" t="str">
        <f t="shared" si="54"/>
        <v/>
      </c>
      <c r="AE438" s="183" t="str">
        <f t="shared" si="55"/>
        <v/>
      </c>
    </row>
    <row r="439" spans="1:31" ht="33.950000000000003" customHeight="1" x14ac:dyDescent="0.25">
      <c r="A439" s="184" t="s">
        <v>5445</v>
      </c>
      <c r="B439" s="185">
        <v>17</v>
      </c>
      <c r="C439" s="184" t="s">
        <v>5418</v>
      </c>
      <c r="D439" s="184" t="s">
        <v>4378</v>
      </c>
      <c r="E439" s="184" t="s">
        <v>18</v>
      </c>
      <c r="F439" s="185">
        <v>4</v>
      </c>
      <c r="G439" s="185">
        <v>0</v>
      </c>
      <c r="H439" s="185">
        <v>1</v>
      </c>
      <c r="I439" s="184"/>
      <c r="J439" s="184" t="s">
        <v>5446</v>
      </c>
      <c r="K439" s="183"/>
      <c r="L439" s="183" t="s">
        <v>5447</v>
      </c>
      <c r="M439" s="183" t="s">
        <v>5446</v>
      </c>
      <c r="N439" s="183" t="s">
        <v>5446</v>
      </c>
      <c r="O439" s="183"/>
      <c r="P439" s="183" t="s">
        <v>5417</v>
      </c>
      <c r="Q439" s="183" t="s">
        <v>4495</v>
      </c>
      <c r="R439" s="183">
        <f t="shared" si="42"/>
        <v>0</v>
      </c>
      <c r="S439" s="183">
        <f t="shared" si="43"/>
        <v>0</v>
      </c>
      <c r="T439" s="183">
        <f t="shared" si="44"/>
        <v>0</v>
      </c>
      <c r="U439" s="183">
        <f t="shared" si="45"/>
        <v>0</v>
      </c>
      <c r="V439" s="183">
        <f t="shared" si="46"/>
        <v>0</v>
      </c>
      <c r="W439" s="183">
        <f t="shared" si="47"/>
        <v>0</v>
      </c>
      <c r="X439" s="183">
        <f t="shared" si="48"/>
        <v>0</v>
      </c>
      <c r="Y439" s="183">
        <f t="shared" si="49"/>
        <v>0</v>
      </c>
      <c r="Z439" s="183">
        <f t="shared" si="50"/>
        <v>0</v>
      </c>
      <c r="AA439" s="183">
        <f t="shared" si="51"/>
        <v>0</v>
      </c>
      <c r="AB439" s="183" t="str">
        <f t="shared" si="52"/>
        <v/>
      </c>
      <c r="AC439" s="183" t="str">
        <f t="shared" si="53"/>
        <v/>
      </c>
      <c r="AD439" s="183" t="str">
        <f t="shared" si="54"/>
        <v/>
      </c>
      <c r="AE439" s="183" t="str">
        <f t="shared" si="55"/>
        <v/>
      </c>
    </row>
    <row r="440" spans="1:31" ht="33.950000000000003" customHeight="1" x14ac:dyDescent="0.25">
      <c r="A440" s="184" t="s">
        <v>5445</v>
      </c>
      <c r="B440" s="185">
        <v>17</v>
      </c>
      <c r="C440" s="184" t="s">
        <v>5418</v>
      </c>
      <c r="D440" s="184" t="s">
        <v>4378</v>
      </c>
      <c r="E440" s="184" t="s">
        <v>18</v>
      </c>
      <c r="F440" s="185">
        <v>5</v>
      </c>
      <c r="G440" s="185">
        <v>0</v>
      </c>
      <c r="H440" s="185">
        <v>1</v>
      </c>
      <c r="I440" s="184"/>
      <c r="J440" s="184" t="s">
        <v>4722</v>
      </c>
      <c r="K440" s="183"/>
      <c r="L440" s="183" t="s">
        <v>4723</v>
      </c>
      <c r="M440" s="183" t="s">
        <v>4722</v>
      </c>
      <c r="N440" s="183" t="s">
        <v>4722</v>
      </c>
      <c r="O440" s="183"/>
      <c r="P440" s="183" t="s">
        <v>5417</v>
      </c>
      <c r="Q440" s="183" t="s">
        <v>4495</v>
      </c>
      <c r="R440" s="183">
        <f t="shared" si="42"/>
        <v>0</v>
      </c>
      <c r="S440" s="183">
        <f t="shared" si="43"/>
        <v>0</v>
      </c>
      <c r="T440" s="183">
        <f t="shared" si="44"/>
        <v>0</v>
      </c>
      <c r="U440" s="183">
        <f t="shared" si="45"/>
        <v>0</v>
      </c>
      <c r="V440" s="183">
        <f t="shared" si="46"/>
        <v>0</v>
      </c>
      <c r="W440" s="183">
        <f t="shared" si="47"/>
        <v>0</v>
      </c>
      <c r="X440" s="183">
        <f t="shared" si="48"/>
        <v>0</v>
      </c>
      <c r="Y440" s="183">
        <f t="shared" si="49"/>
        <v>0</v>
      </c>
      <c r="Z440" s="183">
        <f t="shared" si="50"/>
        <v>0</v>
      </c>
      <c r="AA440" s="183">
        <f t="shared" si="51"/>
        <v>0</v>
      </c>
      <c r="AB440" s="183" t="str">
        <f t="shared" si="52"/>
        <v/>
      </c>
      <c r="AC440" s="183" t="str">
        <f t="shared" si="53"/>
        <v/>
      </c>
      <c r="AD440" s="183" t="str">
        <f t="shared" si="54"/>
        <v/>
      </c>
      <c r="AE440" s="183" t="str">
        <f t="shared" si="55"/>
        <v/>
      </c>
    </row>
    <row r="441" spans="1:31" ht="33.950000000000003" customHeight="1" x14ac:dyDescent="0.25">
      <c r="A441" s="184" t="s">
        <v>5445</v>
      </c>
      <c r="B441" s="185">
        <v>17</v>
      </c>
      <c r="C441" s="184" t="s">
        <v>5418</v>
      </c>
      <c r="D441" s="184" t="s">
        <v>4378</v>
      </c>
      <c r="E441" s="184" t="s">
        <v>18</v>
      </c>
      <c r="F441" s="185">
        <v>6</v>
      </c>
      <c r="G441" s="185">
        <v>0</v>
      </c>
      <c r="H441" s="185">
        <v>1</v>
      </c>
      <c r="I441" s="184"/>
      <c r="J441" s="184" t="s">
        <v>3587</v>
      </c>
      <c r="K441" s="183"/>
      <c r="L441" s="183" t="s">
        <v>4500</v>
      </c>
      <c r="M441" s="183" t="s">
        <v>3587</v>
      </c>
      <c r="N441" s="183" t="s">
        <v>3587</v>
      </c>
      <c r="O441" s="183"/>
      <c r="P441" s="183" t="s">
        <v>5417</v>
      </c>
      <c r="Q441" s="183" t="s">
        <v>4495</v>
      </c>
      <c r="R441" s="183">
        <f t="shared" si="42"/>
        <v>0</v>
      </c>
      <c r="S441" s="183">
        <f t="shared" si="43"/>
        <v>0</v>
      </c>
      <c r="T441" s="183">
        <f t="shared" si="44"/>
        <v>0</v>
      </c>
      <c r="U441" s="183">
        <f t="shared" si="45"/>
        <v>0</v>
      </c>
      <c r="V441" s="183">
        <f t="shared" si="46"/>
        <v>0</v>
      </c>
      <c r="W441" s="183">
        <f t="shared" si="47"/>
        <v>0</v>
      </c>
      <c r="X441" s="183">
        <f t="shared" si="48"/>
        <v>0</v>
      </c>
      <c r="Y441" s="183">
        <f t="shared" si="49"/>
        <v>0</v>
      </c>
      <c r="Z441" s="183">
        <f t="shared" si="50"/>
        <v>0</v>
      </c>
      <c r="AA441" s="183">
        <f t="shared" si="51"/>
        <v>0</v>
      </c>
      <c r="AB441" s="183" t="str">
        <f t="shared" si="52"/>
        <v/>
      </c>
      <c r="AC441" s="183" t="str">
        <f t="shared" si="53"/>
        <v/>
      </c>
      <c r="AD441" s="183" t="str">
        <f t="shared" si="54"/>
        <v/>
      </c>
      <c r="AE441" s="183" t="str">
        <f t="shared" si="55"/>
        <v/>
      </c>
    </row>
    <row r="442" spans="1:31" ht="33.950000000000003" customHeight="1" x14ac:dyDescent="0.25">
      <c r="A442" s="184" t="s">
        <v>5445</v>
      </c>
      <c r="B442" s="185">
        <v>17</v>
      </c>
      <c r="C442" s="184" t="s">
        <v>5418</v>
      </c>
      <c r="D442" s="184" t="s">
        <v>4378</v>
      </c>
      <c r="E442" s="184" t="s">
        <v>18</v>
      </c>
      <c r="F442" s="185">
        <v>7</v>
      </c>
      <c r="G442" s="185">
        <v>0</v>
      </c>
      <c r="H442" s="185">
        <v>1</v>
      </c>
      <c r="I442" s="184"/>
      <c r="J442" s="184" t="s">
        <v>4496</v>
      </c>
      <c r="K442" s="183"/>
      <c r="L442" s="183" t="s">
        <v>4497</v>
      </c>
      <c r="M442" s="183" t="s">
        <v>4496</v>
      </c>
      <c r="N442" s="183" t="s">
        <v>4496</v>
      </c>
      <c r="O442" s="183"/>
      <c r="P442" s="183" t="s">
        <v>5417</v>
      </c>
      <c r="Q442" s="183" t="s">
        <v>4495</v>
      </c>
      <c r="R442" s="183">
        <f t="shared" si="42"/>
        <v>0</v>
      </c>
      <c r="S442" s="183">
        <f t="shared" si="43"/>
        <v>0</v>
      </c>
      <c r="T442" s="183">
        <f t="shared" si="44"/>
        <v>0</v>
      </c>
      <c r="U442" s="183">
        <f t="shared" si="45"/>
        <v>0</v>
      </c>
      <c r="V442" s="183">
        <f t="shared" si="46"/>
        <v>0</v>
      </c>
      <c r="W442" s="183">
        <f t="shared" si="47"/>
        <v>0</v>
      </c>
      <c r="X442" s="183">
        <f t="shared" si="48"/>
        <v>0</v>
      </c>
      <c r="Y442" s="183">
        <f t="shared" si="49"/>
        <v>0</v>
      </c>
      <c r="Z442" s="183">
        <f t="shared" si="50"/>
        <v>0</v>
      </c>
      <c r="AA442" s="183">
        <f t="shared" si="51"/>
        <v>0</v>
      </c>
      <c r="AB442" s="183" t="str">
        <f t="shared" si="52"/>
        <v/>
      </c>
      <c r="AC442" s="183" t="str">
        <f t="shared" si="53"/>
        <v/>
      </c>
      <c r="AD442" s="183" t="str">
        <f t="shared" si="54"/>
        <v/>
      </c>
      <c r="AE442" s="183" t="str">
        <f t="shared" si="55"/>
        <v/>
      </c>
    </row>
    <row r="443" spans="1:31" ht="33.950000000000003" customHeight="1" x14ac:dyDescent="0.25">
      <c r="A443" s="184" t="s">
        <v>5436</v>
      </c>
      <c r="B443" s="185">
        <v>18</v>
      </c>
      <c r="C443" s="184" t="s">
        <v>5418</v>
      </c>
      <c r="D443" s="184" t="s">
        <v>4381</v>
      </c>
      <c r="E443" s="184" t="s">
        <v>18</v>
      </c>
      <c r="F443" s="185">
        <v>1</v>
      </c>
      <c r="G443" s="185">
        <v>1</v>
      </c>
      <c r="H443" s="185">
        <v>0</v>
      </c>
      <c r="I443" s="184" t="s">
        <v>4605</v>
      </c>
      <c r="J443" s="184"/>
      <c r="K443" s="183" t="s">
        <v>4611</v>
      </c>
      <c r="L443" s="183"/>
      <c r="M443" s="183" t="s">
        <v>4605</v>
      </c>
      <c r="N443" s="183" t="s">
        <v>4605</v>
      </c>
      <c r="O443" s="183"/>
      <c r="P443" s="183" t="s">
        <v>5417</v>
      </c>
      <c r="Q443" s="183" t="s">
        <v>4509</v>
      </c>
      <c r="R443" s="183">
        <f t="shared" si="42"/>
        <v>0</v>
      </c>
      <c r="S443" s="183">
        <f t="shared" si="43"/>
        <v>0</v>
      </c>
      <c r="T443" s="183">
        <f t="shared" si="44"/>
        <v>0</v>
      </c>
      <c r="U443" s="183">
        <f t="shared" si="45"/>
        <v>0</v>
      </c>
      <c r="V443" s="183">
        <f t="shared" si="46"/>
        <v>0</v>
      </c>
      <c r="W443" s="183">
        <f t="shared" si="47"/>
        <v>0</v>
      </c>
      <c r="X443" s="183">
        <f t="shared" si="48"/>
        <v>0</v>
      </c>
      <c r="Y443" s="183">
        <f t="shared" si="49"/>
        <v>0</v>
      </c>
      <c r="Z443" s="183">
        <f t="shared" si="50"/>
        <v>0</v>
      </c>
      <c r="AA443" s="183">
        <f t="shared" si="51"/>
        <v>0</v>
      </c>
      <c r="AB443" s="183" t="str">
        <f t="shared" si="52"/>
        <v/>
      </c>
      <c r="AC443" s="183" t="str">
        <f t="shared" si="53"/>
        <v/>
      </c>
      <c r="AD443" s="183" t="str">
        <f t="shared" si="54"/>
        <v/>
      </c>
      <c r="AE443" s="183" t="str">
        <f t="shared" si="55"/>
        <v/>
      </c>
    </row>
    <row r="444" spans="1:31" ht="33.950000000000003" customHeight="1" x14ac:dyDescent="0.25">
      <c r="A444" s="184" t="s">
        <v>5436</v>
      </c>
      <c r="B444" s="185">
        <v>18</v>
      </c>
      <c r="C444" s="184" t="s">
        <v>5418</v>
      </c>
      <c r="D444" s="184" t="s">
        <v>4381</v>
      </c>
      <c r="E444" s="184" t="s">
        <v>18</v>
      </c>
      <c r="F444" s="185">
        <v>2</v>
      </c>
      <c r="G444" s="185">
        <v>1</v>
      </c>
      <c r="H444" s="185">
        <v>0</v>
      </c>
      <c r="I444" s="184" t="s">
        <v>5439</v>
      </c>
      <c r="J444" s="184"/>
      <c r="K444" s="183" t="s">
        <v>5444</v>
      </c>
      <c r="L444" s="183"/>
      <c r="M444" s="183" t="s">
        <v>5439</v>
      </c>
      <c r="N444" s="183" t="s">
        <v>5047</v>
      </c>
      <c r="O444" s="183"/>
      <c r="P444" s="183" t="s">
        <v>5417</v>
      </c>
      <c r="Q444" s="183" t="s">
        <v>4509</v>
      </c>
      <c r="R444" s="183">
        <f t="shared" ref="R444:R507" si="56">IF(AND($A444=$B$20,$D444="PRO",$E444="POS"),1,0)</f>
        <v>0</v>
      </c>
      <c r="S444" s="183">
        <f t="shared" ref="S444:S507" si="57">IF(AND($A444=$B$20,$D444="CFA",$E444="POS"),1,0)</f>
        <v>0</v>
      </c>
      <c r="T444" s="183">
        <f t="shared" ref="T444:T507" si="58">IF($R444=0,0,IF(OR(AND($M444&lt;&gt;"",ISNUMBER(SEARCH($M444,$B$5))),AND($N444&lt;&gt;"",ISNUMBER(SEARCH($N444,$B$5))),AND($O444&lt;&gt;"",ISNUMBER(SEARCH($O444,$B$5)))),1,0))</f>
        <v>0</v>
      </c>
      <c r="U444" s="183">
        <f t="shared" ref="U444:U507" si="59">IF($R444=0,0,IF(OR(AND($M444&lt;&gt;"",ISNUMBER(SEARCH($M444,$B$5&amp;" "&amp;$B$10))),AND($N444&lt;&gt;"",ISNUMBER(SEARCH($N444,$B$5&amp;" "&amp;$B$10))),AND($O444&lt;&gt;"",ISNUMBER(SEARCH($O444,$B$5&amp;" "&amp;$B$10)))),1,0))</f>
        <v>0</v>
      </c>
      <c r="V444" s="183">
        <f t="shared" ref="V444:V507" si="60">IF($S444=0,0,IF(OR(AND($M444&lt;&gt;"",ISNUMBER(SEARCH($M444,$D$5))),AND($N444&lt;&gt;"",ISNUMBER(SEARCH($N444,$D$5))),AND($O444&lt;&gt;"",ISNUMBER(SEARCH($O444,$D$5)))),1,0))</f>
        <v>0</v>
      </c>
      <c r="W444" s="183">
        <f t="shared" ref="W444:W507" si="61">IF($S444=0,0,IF(OR(AND($M444&lt;&gt;"",ISNUMBER(SEARCH($M444,$D$5&amp;" "&amp;$D$10))),AND($N444&lt;&gt;"",ISNUMBER(SEARCH($N444,$D$5&amp;" "&amp;$D$10))),AND($O444&lt;&gt;"",ISNUMBER(SEARCH($O444,$D$5&amp;" "&amp;$D$10)))),1,0))</f>
        <v>0</v>
      </c>
      <c r="X444" s="183">
        <f t="shared" ref="X444:X507" si="62">IF($T444=1,$G444,0)</f>
        <v>0</v>
      </c>
      <c r="Y444" s="183">
        <f t="shared" ref="Y444:Y507" si="63">IF($U444=1,$G444,0)</f>
        <v>0</v>
      </c>
      <c r="Z444" s="183">
        <f t="shared" ref="Z444:Z507" si="64">IF($V444=1,$H444,0)</f>
        <v>0</v>
      </c>
      <c r="AA444" s="183">
        <f t="shared" ref="AA444:AA507" si="65">IF($W444=1,$H444,0)</f>
        <v>0</v>
      </c>
      <c r="AB444" s="183" t="str">
        <f t="shared" ref="AB444:AB507" si="66">IF(AND($R444=1,$T444=0),$F444+ROW()/100000,"")</f>
        <v/>
      </c>
      <c r="AC444" s="183" t="str">
        <f t="shared" ref="AC444:AC507" si="67">IF(AND($R444=1,$U444=0),$F444+ROW()/100000,"")</f>
        <v/>
      </c>
      <c r="AD444" s="183" t="str">
        <f t="shared" ref="AD444:AD507" si="68">IF(AND($S444=1,$V444=0),$F444+ROW()/100000,"")</f>
        <v/>
      </c>
      <c r="AE444" s="183" t="str">
        <f t="shared" ref="AE444:AE507" si="69">IF(AND($S444=1,$W444=0),$F444+ROW()/100000,"")</f>
        <v/>
      </c>
    </row>
    <row r="445" spans="1:31" ht="33.950000000000003" customHeight="1" x14ac:dyDescent="0.25">
      <c r="A445" s="184" t="s">
        <v>5436</v>
      </c>
      <c r="B445" s="185">
        <v>18</v>
      </c>
      <c r="C445" s="184" t="s">
        <v>5418</v>
      </c>
      <c r="D445" s="184" t="s">
        <v>4381</v>
      </c>
      <c r="E445" s="184" t="s">
        <v>18</v>
      </c>
      <c r="F445" s="185">
        <v>3</v>
      </c>
      <c r="G445" s="185">
        <v>1</v>
      </c>
      <c r="H445" s="185">
        <v>0</v>
      </c>
      <c r="I445" s="184" t="s">
        <v>3089</v>
      </c>
      <c r="J445" s="184"/>
      <c r="K445" s="183" t="s">
        <v>5443</v>
      </c>
      <c r="L445" s="183"/>
      <c r="M445" s="183" t="s">
        <v>3089</v>
      </c>
      <c r="N445" s="183" t="s">
        <v>3089</v>
      </c>
      <c r="O445" s="183"/>
      <c r="P445" s="183" t="s">
        <v>5417</v>
      </c>
      <c r="Q445" s="183" t="s">
        <v>4509</v>
      </c>
      <c r="R445" s="183">
        <f t="shared" si="56"/>
        <v>0</v>
      </c>
      <c r="S445" s="183">
        <f t="shared" si="57"/>
        <v>0</v>
      </c>
      <c r="T445" s="183">
        <f t="shared" si="58"/>
        <v>0</v>
      </c>
      <c r="U445" s="183">
        <f t="shared" si="59"/>
        <v>0</v>
      </c>
      <c r="V445" s="183">
        <f t="shared" si="60"/>
        <v>0</v>
      </c>
      <c r="W445" s="183">
        <f t="shared" si="61"/>
        <v>0</v>
      </c>
      <c r="X445" s="183">
        <f t="shared" si="62"/>
        <v>0</v>
      </c>
      <c r="Y445" s="183">
        <f t="shared" si="63"/>
        <v>0</v>
      </c>
      <c r="Z445" s="183">
        <f t="shared" si="64"/>
        <v>0</v>
      </c>
      <c r="AA445" s="183">
        <f t="shared" si="65"/>
        <v>0</v>
      </c>
      <c r="AB445" s="183" t="str">
        <f t="shared" si="66"/>
        <v/>
      </c>
      <c r="AC445" s="183" t="str">
        <f t="shared" si="67"/>
        <v/>
      </c>
      <c r="AD445" s="183" t="str">
        <f t="shared" si="68"/>
        <v/>
      </c>
      <c r="AE445" s="183" t="str">
        <f t="shared" si="69"/>
        <v/>
      </c>
    </row>
    <row r="446" spans="1:31" ht="33.950000000000003" customHeight="1" x14ac:dyDescent="0.25">
      <c r="A446" s="184" t="s">
        <v>5436</v>
      </c>
      <c r="B446" s="185">
        <v>18</v>
      </c>
      <c r="C446" s="184" t="s">
        <v>5418</v>
      </c>
      <c r="D446" s="184" t="s">
        <v>4381</v>
      </c>
      <c r="E446" s="184" t="s">
        <v>18</v>
      </c>
      <c r="F446" s="185">
        <v>4</v>
      </c>
      <c r="G446" s="185">
        <v>1</v>
      </c>
      <c r="H446" s="185">
        <v>0</v>
      </c>
      <c r="I446" s="184" t="s">
        <v>2766</v>
      </c>
      <c r="J446" s="184"/>
      <c r="K446" s="183" t="s">
        <v>4557</v>
      </c>
      <c r="L446" s="183"/>
      <c r="M446" s="183" t="s">
        <v>2766</v>
      </c>
      <c r="N446" s="183" t="s">
        <v>2766</v>
      </c>
      <c r="O446" s="183"/>
      <c r="P446" s="183" t="s">
        <v>5417</v>
      </c>
      <c r="Q446" s="183" t="s">
        <v>4509</v>
      </c>
      <c r="R446" s="183">
        <f t="shared" si="56"/>
        <v>0</v>
      </c>
      <c r="S446" s="183">
        <f t="shared" si="57"/>
        <v>0</v>
      </c>
      <c r="T446" s="183">
        <f t="shared" si="58"/>
        <v>0</v>
      </c>
      <c r="U446" s="183">
        <f t="shared" si="59"/>
        <v>0</v>
      </c>
      <c r="V446" s="183">
        <f t="shared" si="60"/>
        <v>0</v>
      </c>
      <c r="W446" s="183">
        <f t="shared" si="61"/>
        <v>0</v>
      </c>
      <c r="X446" s="183">
        <f t="shared" si="62"/>
        <v>0</v>
      </c>
      <c r="Y446" s="183">
        <f t="shared" si="63"/>
        <v>0</v>
      </c>
      <c r="Z446" s="183">
        <f t="shared" si="64"/>
        <v>0</v>
      </c>
      <c r="AA446" s="183">
        <f t="shared" si="65"/>
        <v>0</v>
      </c>
      <c r="AB446" s="183" t="str">
        <f t="shared" si="66"/>
        <v/>
      </c>
      <c r="AC446" s="183" t="str">
        <f t="shared" si="67"/>
        <v/>
      </c>
      <c r="AD446" s="183" t="str">
        <f t="shared" si="68"/>
        <v/>
      </c>
      <c r="AE446" s="183" t="str">
        <f t="shared" si="69"/>
        <v/>
      </c>
    </row>
    <row r="447" spans="1:31" ht="33.950000000000003" customHeight="1" x14ac:dyDescent="0.25">
      <c r="A447" s="184" t="s">
        <v>5436</v>
      </c>
      <c r="B447" s="185">
        <v>18</v>
      </c>
      <c r="C447" s="184" t="s">
        <v>5418</v>
      </c>
      <c r="D447" s="184" t="s">
        <v>4381</v>
      </c>
      <c r="E447" s="184" t="s">
        <v>18</v>
      </c>
      <c r="F447" s="185">
        <v>5</v>
      </c>
      <c r="G447" s="185">
        <v>1</v>
      </c>
      <c r="H447" s="185">
        <v>0</v>
      </c>
      <c r="I447" s="184" t="s">
        <v>3264</v>
      </c>
      <c r="J447" s="184"/>
      <c r="K447" s="183" t="s">
        <v>5137</v>
      </c>
      <c r="L447" s="183"/>
      <c r="M447" s="183" t="s">
        <v>3264</v>
      </c>
      <c r="N447" s="183" t="s">
        <v>3264</v>
      </c>
      <c r="O447" s="183"/>
      <c r="P447" s="183" t="s">
        <v>5417</v>
      </c>
      <c r="Q447" s="183" t="s">
        <v>4509</v>
      </c>
      <c r="R447" s="183">
        <f t="shared" si="56"/>
        <v>0</v>
      </c>
      <c r="S447" s="183">
        <f t="shared" si="57"/>
        <v>0</v>
      </c>
      <c r="T447" s="183">
        <f t="shared" si="58"/>
        <v>0</v>
      </c>
      <c r="U447" s="183">
        <f t="shared" si="59"/>
        <v>0</v>
      </c>
      <c r="V447" s="183">
        <f t="shared" si="60"/>
        <v>0</v>
      </c>
      <c r="W447" s="183">
        <f t="shared" si="61"/>
        <v>0</v>
      </c>
      <c r="X447" s="183">
        <f t="shared" si="62"/>
        <v>0</v>
      </c>
      <c r="Y447" s="183">
        <f t="shared" si="63"/>
        <v>0</v>
      </c>
      <c r="Z447" s="183">
        <f t="shared" si="64"/>
        <v>0</v>
      </c>
      <c r="AA447" s="183">
        <f t="shared" si="65"/>
        <v>0</v>
      </c>
      <c r="AB447" s="183" t="str">
        <f t="shared" si="66"/>
        <v/>
      </c>
      <c r="AC447" s="183" t="str">
        <f t="shared" si="67"/>
        <v/>
      </c>
      <c r="AD447" s="183" t="str">
        <f t="shared" si="68"/>
        <v/>
      </c>
      <c r="AE447" s="183" t="str">
        <f t="shared" si="69"/>
        <v/>
      </c>
    </row>
    <row r="448" spans="1:31" ht="33.950000000000003" customHeight="1" x14ac:dyDescent="0.25">
      <c r="A448" s="184" t="s">
        <v>5436</v>
      </c>
      <c r="B448" s="185">
        <v>18</v>
      </c>
      <c r="C448" s="184" t="s">
        <v>5418</v>
      </c>
      <c r="D448" s="184" t="s">
        <v>4381</v>
      </c>
      <c r="E448" s="184" t="s">
        <v>18</v>
      </c>
      <c r="F448" s="185">
        <v>6</v>
      </c>
      <c r="G448" s="185">
        <v>1</v>
      </c>
      <c r="H448" s="185">
        <v>0</v>
      </c>
      <c r="I448" s="184" t="s">
        <v>5441</v>
      </c>
      <c r="J448" s="184"/>
      <c r="K448" s="183" t="s">
        <v>5442</v>
      </c>
      <c r="L448" s="183"/>
      <c r="M448" s="183" t="s">
        <v>5441</v>
      </c>
      <c r="N448" s="183"/>
      <c r="O448" s="183"/>
      <c r="P448" s="183" t="s">
        <v>5417</v>
      </c>
      <c r="Q448" s="183" t="s">
        <v>4509</v>
      </c>
      <c r="R448" s="183">
        <f t="shared" si="56"/>
        <v>0</v>
      </c>
      <c r="S448" s="183">
        <f t="shared" si="57"/>
        <v>0</v>
      </c>
      <c r="T448" s="183">
        <f t="shared" si="58"/>
        <v>0</v>
      </c>
      <c r="U448" s="183">
        <f t="shared" si="59"/>
        <v>0</v>
      </c>
      <c r="V448" s="183">
        <f t="shared" si="60"/>
        <v>0</v>
      </c>
      <c r="W448" s="183">
        <f t="shared" si="61"/>
        <v>0</v>
      </c>
      <c r="X448" s="183">
        <f t="shared" si="62"/>
        <v>0</v>
      </c>
      <c r="Y448" s="183">
        <f t="shared" si="63"/>
        <v>0</v>
      </c>
      <c r="Z448" s="183">
        <f t="shared" si="64"/>
        <v>0</v>
      </c>
      <c r="AA448" s="183">
        <f t="shared" si="65"/>
        <v>0</v>
      </c>
      <c r="AB448" s="183" t="str">
        <f t="shared" si="66"/>
        <v/>
      </c>
      <c r="AC448" s="183" t="str">
        <f t="shared" si="67"/>
        <v/>
      </c>
      <c r="AD448" s="183" t="str">
        <f t="shared" si="68"/>
        <v/>
      </c>
      <c r="AE448" s="183" t="str">
        <f t="shared" si="69"/>
        <v/>
      </c>
    </row>
    <row r="449" spans="1:31" ht="33.950000000000003" customHeight="1" x14ac:dyDescent="0.25">
      <c r="A449" s="184" t="s">
        <v>5436</v>
      </c>
      <c r="B449" s="185">
        <v>18</v>
      </c>
      <c r="C449" s="184" t="s">
        <v>5418</v>
      </c>
      <c r="D449" s="184" t="s">
        <v>4381</v>
      </c>
      <c r="E449" s="184" t="s">
        <v>18</v>
      </c>
      <c r="F449" s="185">
        <v>7</v>
      </c>
      <c r="G449" s="185">
        <v>1</v>
      </c>
      <c r="H449" s="185">
        <v>0</v>
      </c>
      <c r="I449" s="184" t="s">
        <v>3102</v>
      </c>
      <c r="J449" s="184"/>
      <c r="K449" s="183" t="s">
        <v>4511</v>
      </c>
      <c r="L449" s="183"/>
      <c r="M449" s="183" t="s">
        <v>3102</v>
      </c>
      <c r="N449" s="183" t="s">
        <v>3102</v>
      </c>
      <c r="O449" s="183"/>
      <c r="P449" s="183" t="s">
        <v>5417</v>
      </c>
      <c r="Q449" s="183" t="s">
        <v>4509</v>
      </c>
      <c r="R449" s="183">
        <f t="shared" si="56"/>
        <v>0</v>
      </c>
      <c r="S449" s="183">
        <f t="shared" si="57"/>
        <v>0</v>
      </c>
      <c r="T449" s="183">
        <f t="shared" si="58"/>
        <v>0</v>
      </c>
      <c r="U449" s="183">
        <f t="shared" si="59"/>
        <v>0</v>
      </c>
      <c r="V449" s="183">
        <f t="shared" si="60"/>
        <v>0</v>
      </c>
      <c r="W449" s="183">
        <f t="shared" si="61"/>
        <v>0</v>
      </c>
      <c r="X449" s="183">
        <f t="shared" si="62"/>
        <v>0</v>
      </c>
      <c r="Y449" s="183">
        <f t="shared" si="63"/>
        <v>0</v>
      </c>
      <c r="Z449" s="183">
        <f t="shared" si="64"/>
        <v>0</v>
      </c>
      <c r="AA449" s="183">
        <f t="shared" si="65"/>
        <v>0</v>
      </c>
      <c r="AB449" s="183" t="str">
        <f t="shared" si="66"/>
        <v/>
      </c>
      <c r="AC449" s="183" t="str">
        <f t="shared" si="67"/>
        <v/>
      </c>
      <c r="AD449" s="183" t="str">
        <f t="shared" si="68"/>
        <v/>
      </c>
      <c r="AE449" s="183" t="str">
        <f t="shared" si="69"/>
        <v/>
      </c>
    </row>
    <row r="450" spans="1:31" ht="33.950000000000003" customHeight="1" x14ac:dyDescent="0.25">
      <c r="A450" s="184" t="s">
        <v>5436</v>
      </c>
      <c r="B450" s="185">
        <v>18</v>
      </c>
      <c r="C450" s="184" t="s">
        <v>5418</v>
      </c>
      <c r="D450" s="184" t="s">
        <v>4381</v>
      </c>
      <c r="E450" s="184" t="s">
        <v>18</v>
      </c>
      <c r="F450" s="185">
        <v>8</v>
      </c>
      <c r="G450" s="185">
        <v>1</v>
      </c>
      <c r="H450" s="185">
        <v>0</v>
      </c>
      <c r="I450" s="184" t="s">
        <v>3123</v>
      </c>
      <c r="J450" s="184"/>
      <c r="K450" s="183" t="s">
        <v>4510</v>
      </c>
      <c r="L450" s="183"/>
      <c r="M450" s="183" t="s">
        <v>3123</v>
      </c>
      <c r="N450" s="183" t="s">
        <v>3123</v>
      </c>
      <c r="O450" s="183"/>
      <c r="P450" s="183" t="s">
        <v>5417</v>
      </c>
      <c r="Q450" s="183" t="s">
        <v>4509</v>
      </c>
      <c r="R450" s="183">
        <f t="shared" si="56"/>
        <v>0</v>
      </c>
      <c r="S450" s="183">
        <f t="shared" si="57"/>
        <v>0</v>
      </c>
      <c r="T450" s="183">
        <f t="shared" si="58"/>
        <v>0</v>
      </c>
      <c r="U450" s="183">
        <f t="shared" si="59"/>
        <v>0</v>
      </c>
      <c r="V450" s="183">
        <f t="shared" si="60"/>
        <v>0</v>
      </c>
      <c r="W450" s="183">
        <f t="shared" si="61"/>
        <v>0</v>
      </c>
      <c r="X450" s="183">
        <f t="shared" si="62"/>
        <v>0</v>
      </c>
      <c r="Y450" s="183">
        <f t="shared" si="63"/>
        <v>0</v>
      </c>
      <c r="Z450" s="183">
        <f t="shared" si="64"/>
        <v>0</v>
      </c>
      <c r="AA450" s="183">
        <f t="shared" si="65"/>
        <v>0</v>
      </c>
      <c r="AB450" s="183" t="str">
        <f t="shared" si="66"/>
        <v/>
      </c>
      <c r="AC450" s="183" t="str">
        <f t="shared" si="67"/>
        <v/>
      </c>
      <c r="AD450" s="183" t="str">
        <f t="shared" si="68"/>
        <v/>
      </c>
      <c r="AE450" s="183" t="str">
        <f t="shared" si="69"/>
        <v/>
      </c>
    </row>
    <row r="451" spans="1:31" ht="33.950000000000003" customHeight="1" x14ac:dyDescent="0.25">
      <c r="A451" s="184" t="s">
        <v>5436</v>
      </c>
      <c r="B451" s="185">
        <v>18</v>
      </c>
      <c r="C451" s="184" t="s">
        <v>5418</v>
      </c>
      <c r="D451" s="184" t="s">
        <v>4378</v>
      </c>
      <c r="E451" s="184" t="s">
        <v>18</v>
      </c>
      <c r="F451" s="185">
        <v>1</v>
      </c>
      <c r="G451" s="185">
        <v>0</v>
      </c>
      <c r="H451" s="185">
        <v>1</v>
      </c>
      <c r="I451" s="184"/>
      <c r="J451" s="184" t="s">
        <v>4605</v>
      </c>
      <c r="K451" s="183"/>
      <c r="L451" s="183" t="s">
        <v>4606</v>
      </c>
      <c r="M451" s="183" t="s">
        <v>4605</v>
      </c>
      <c r="N451" s="183" t="s">
        <v>4605</v>
      </c>
      <c r="O451" s="183"/>
      <c r="P451" s="183" t="s">
        <v>5417</v>
      </c>
      <c r="Q451" s="183" t="s">
        <v>4495</v>
      </c>
      <c r="R451" s="183">
        <f t="shared" si="56"/>
        <v>0</v>
      </c>
      <c r="S451" s="183">
        <f t="shared" si="57"/>
        <v>0</v>
      </c>
      <c r="T451" s="183">
        <f t="shared" si="58"/>
        <v>0</v>
      </c>
      <c r="U451" s="183">
        <f t="shared" si="59"/>
        <v>0</v>
      </c>
      <c r="V451" s="183">
        <f t="shared" si="60"/>
        <v>0</v>
      </c>
      <c r="W451" s="183">
        <f t="shared" si="61"/>
        <v>0</v>
      </c>
      <c r="X451" s="183">
        <f t="shared" si="62"/>
        <v>0</v>
      </c>
      <c r="Y451" s="183">
        <f t="shared" si="63"/>
        <v>0</v>
      </c>
      <c r="Z451" s="183">
        <f t="shared" si="64"/>
        <v>0</v>
      </c>
      <c r="AA451" s="183">
        <f t="shared" si="65"/>
        <v>0</v>
      </c>
      <c r="AB451" s="183" t="str">
        <f t="shared" si="66"/>
        <v/>
      </c>
      <c r="AC451" s="183" t="str">
        <f t="shared" si="67"/>
        <v/>
      </c>
      <c r="AD451" s="183" t="str">
        <f t="shared" si="68"/>
        <v/>
      </c>
      <c r="AE451" s="183" t="str">
        <f t="shared" si="69"/>
        <v/>
      </c>
    </row>
    <row r="452" spans="1:31" ht="33.950000000000003" customHeight="1" x14ac:dyDescent="0.25">
      <c r="A452" s="184" t="s">
        <v>5436</v>
      </c>
      <c r="B452" s="185">
        <v>18</v>
      </c>
      <c r="C452" s="184" t="s">
        <v>5418</v>
      </c>
      <c r="D452" s="184" t="s">
        <v>4378</v>
      </c>
      <c r="E452" s="184" t="s">
        <v>18</v>
      </c>
      <c r="F452" s="185">
        <v>2</v>
      </c>
      <c r="G452" s="185">
        <v>0</v>
      </c>
      <c r="H452" s="185">
        <v>1</v>
      </c>
      <c r="I452" s="184"/>
      <c r="J452" s="184" t="s">
        <v>5439</v>
      </c>
      <c r="K452" s="183"/>
      <c r="L452" s="183" t="s">
        <v>5440</v>
      </c>
      <c r="M452" s="183" t="s">
        <v>5439</v>
      </c>
      <c r="N452" s="183" t="s">
        <v>5047</v>
      </c>
      <c r="O452" s="183"/>
      <c r="P452" s="183" t="s">
        <v>5417</v>
      </c>
      <c r="Q452" s="183" t="s">
        <v>4495</v>
      </c>
      <c r="R452" s="183">
        <f t="shared" si="56"/>
        <v>0</v>
      </c>
      <c r="S452" s="183">
        <f t="shared" si="57"/>
        <v>0</v>
      </c>
      <c r="T452" s="183">
        <f t="shared" si="58"/>
        <v>0</v>
      </c>
      <c r="U452" s="183">
        <f t="shared" si="59"/>
        <v>0</v>
      </c>
      <c r="V452" s="183">
        <f t="shared" si="60"/>
        <v>0</v>
      </c>
      <c r="W452" s="183">
        <f t="shared" si="61"/>
        <v>0</v>
      </c>
      <c r="X452" s="183">
        <f t="shared" si="62"/>
        <v>0</v>
      </c>
      <c r="Y452" s="183">
        <f t="shared" si="63"/>
        <v>0</v>
      </c>
      <c r="Z452" s="183">
        <f t="shared" si="64"/>
        <v>0</v>
      </c>
      <c r="AA452" s="183">
        <f t="shared" si="65"/>
        <v>0</v>
      </c>
      <c r="AB452" s="183" t="str">
        <f t="shared" si="66"/>
        <v/>
      </c>
      <c r="AC452" s="183" t="str">
        <f t="shared" si="67"/>
        <v/>
      </c>
      <c r="AD452" s="183" t="str">
        <f t="shared" si="68"/>
        <v/>
      </c>
      <c r="AE452" s="183" t="str">
        <f t="shared" si="69"/>
        <v/>
      </c>
    </row>
    <row r="453" spans="1:31" ht="33.950000000000003" customHeight="1" x14ac:dyDescent="0.25">
      <c r="A453" s="184" t="s">
        <v>5436</v>
      </c>
      <c r="B453" s="185">
        <v>18</v>
      </c>
      <c r="C453" s="184" t="s">
        <v>5418</v>
      </c>
      <c r="D453" s="184" t="s">
        <v>4378</v>
      </c>
      <c r="E453" s="184" t="s">
        <v>18</v>
      </c>
      <c r="F453" s="185">
        <v>3</v>
      </c>
      <c r="G453" s="185">
        <v>0</v>
      </c>
      <c r="H453" s="185">
        <v>1</v>
      </c>
      <c r="I453" s="184"/>
      <c r="J453" s="184" t="s">
        <v>3089</v>
      </c>
      <c r="K453" s="183"/>
      <c r="L453" s="183" t="s">
        <v>5438</v>
      </c>
      <c r="M453" s="183" t="s">
        <v>3089</v>
      </c>
      <c r="N453" s="183" t="s">
        <v>3089</v>
      </c>
      <c r="O453" s="183"/>
      <c r="P453" s="183" t="s">
        <v>5417</v>
      </c>
      <c r="Q453" s="183" t="s">
        <v>4495</v>
      </c>
      <c r="R453" s="183">
        <f t="shared" si="56"/>
        <v>0</v>
      </c>
      <c r="S453" s="183">
        <f t="shared" si="57"/>
        <v>0</v>
      </c>
      <c r="T453" s="183">
        <f t="shared" si="58"/>
        <v>0</v>
      </c>
      <c r="U453" s="183">
        <f t="shared" si="59"/>
        <v>0</v>
      </c>
      <c r="V453" s="183">
        <f t="shared" si="60"/>
        <v>0</v>
      </c>
      <c r="W453" s="183">
        <f t="shared" si="61"/>
        <v>0</v>
      </c>
      <c r="X453" s="183">
        <f t="shared" si="62"/>
        <v>0</v>
      </c>
      <c r="Y453" s="183">
        <f t="shared" si="63"/>
        <v>0</v>
      </c>
      <c r="Z453" s="183">
        <f t="shared" si="64"/>
        <v>0</v>
      </c>
      <c r="AA453" s="183">
        <f t="shared" si="65"/>
        <v>0</v>
      </c>
      <c r="AB453" s="183" t="str">
        <f t="shared" si="66"/>
        <v/>
      </c>
      <c r="AC453" s="183" t="str">
        <f t="shared" si="67"/>
        <v/>
      </c>
      <c r="AD453" s="183" t="str">
        <f t="shared" si="68"/>
        <v/>
      </c>
      <c r="AE453" s="183" t="str">
        <f t="shared" si="69"/>
        <v/>
      </c>
    </row>
    <row r="454" spans="1:31" ht="33.950000000000003" customHeight="1" x14ac:dyDescent="0.25">
      <c r="A454" s="184" t="s">
        <v>5436</v>
      </c>
      <c r="B454" s="185">
        <v>18</v>
      </c>
      <c r="C454" s="184" t="s">
        <v>5418</v>
      </c>
      <c r="D454" s="184" t="s">
        <v>4378</v>
      </c>
      <c r="E454" s="184" t="s">
        <v>18</v>
      </c>
      <c r="F454" s="185">
        <v>4</v>
      </c>
      <c r="G454" s="185">
        <v>0</v>
      </c>
      <c r="H454" s="185">
        <v>1</v>
      </c>
      <c r="I454" s="184"/>
      <c r="J454" s="184" t="s">
        <v>2766</v>
      </c>
      <c r="K454" s="183"/>
      <c r="L454" s="183" t="s">
        <v>5437</v>
      </c>
      <c r="M454" s="183" t="s">
        <v>2766</v>
      </c>
      <c r="N454" s="183" t="s">
        <v>2766</v>
      </c>
      <c r="O454" s="183"/>
      <c r="P454" s="183" t="s">
        <v>5417</v>
      </c>
      <c r="Q454" s="183" t="s">
        <v>4495</v>
      </c>
      <c r="R454" s="183">
        <f t="shared" si="56"/>
        <v>0</v>
      </c>
      <c r="S454" s="183">
        <f t="shared" si="57"/>
        <v>0</v>
      </c>
      <c r="T454" s="183">
        <f t="shared" si="58"/>
        <v>0</v>
      </c>
      <c r="U454" s="183">
        <f t="shared" si="59"/>
        <v>0</v>
      </c>
      <c r="V454" s="183">
        <f t="shared" si="60"/>
        <v>0</v>
      </c>
      <c r="W454" s="183">
        <f t="shared" si="61"/>
        <v>0</v>
      </c>
      <c r="X454" s="183">
        <f t="shared" si="62"/>
        <v>0</v>
      </c>
      <c r="Y454" s="183">
        <f t="shared" si="63"/>
        <v>0</v>
      </c>
      <c r="Z454" s="183">
        <f t="shared" si="64"/>
        <v>0</v>
      </c>
      <c r="AA454" s="183">
        <f t="shared" si="65"/>
        <v>0</v>
      </c>
      <c r="AB454" s="183" t="str">
        <f t="shared" si="66"/>
        <v/>
      </c>
      <c r="AC454" s="183" t="str">
        <f t="shared" si="67"/>
        <v/>
      </c>
      <c r="AD454" s="183" t="str">
        <f t="shared" si="68"/>
        <v/>
      </c>
      <c r="AE454" s="183" t="str">
        <f t="shared" si="69"/>
        <v/>
      </c>
    </row>
    <row r="455" spans="1:31" ht="33.950000000000003" customHeight="1" x14ac:dyDescent="0.25">
      <c r="A455" s="184" t="s">
        <v>5436</v>
      </c>
      <c r="B455" s="185">
        <v>18</v>
      </c>
      <c r="C455" s="184" t="s">
        <v>5418</v>
      </c>
      <c r="D455" s="184" t="s">
        <v>4378</v>
      </c>
      <c r="E455" s="184" t="s">
        <v>18</v>
      </c>
      <c r="F455" s="185">
        <v>5</v>
      </c>
      <c r="G455" s="185">
        <v>0</v>
      </c>
      <c r="H455" s="185">
        <v>1</v>
      </c>
      <c r="I455" s="184"/>
      <c r="J455" s="184" t="s">
        <v>3264</v>
      </c>
      <c r="K455" s="183"/>
      <c r="L455" s="183" t="s">
        <v>5131</v>
      </c>
      <c r="M455" s="183" t="s">
        <v>3264</v>
      </c>
      <c r="N455" s="183" t="s">
        <v>3264</v>
      </c>
      <c r="O455" s="183"/>
      <c r="P455" s="183" t="s">
        <v>5417</v>
      </c>
      <c r="Q455" s="183" t="s">
        <v>4495</v>
      </c>
      <c r="R455" s="183">
        <f t="shared" si="56"/>
        <v>0</v>
      </c>
      <c r="S455" s="183">
        <f t="shared" si="57"/>
        <v>0</v>
      </c>
      <c r="T455" s="183">
        <f t="shared" si="58"/>
        <v>0</v>
      </c>
      <c r="U455" s="183">
        <f t="shared" si="59"/>
        <v>0</v>
      </c>
      <c r="V455" s="183">
        <f t="shared" si="60"/>
        <v>0</v>
      </c>
      <c r="W455" s="183">
        <f t="shared" si="61"/>
        <v>0</v>
      </c>
      <c r="X455" s="183">
        <f t="shared" si="62"/>
        <v>0</v>
      </c>
      <c r="Y455" s="183">
        <f t="shared" si="63"/>
        <v>0</v>
      </c>
      <c r="Z455" s="183">
        <f t="shared" si="64"/>
        <v>0</v>
      </c>
      <c r="AA455" s="183">
        <f t="shared" si="65"/>
        <v>0</v>
      </c>
      <c r="AB455" s="183" t="str">
        <f t="shared" si="66"/>
        <v/>
      </c>
      <c r="AC455" s="183" t="str">
        <f t="shared" si="67"/>
        <v/>
      </c>
      <c r="AD455" s="183" t="str">
        <f t="shared" si="68"/>
        <v/>
      </c>
      <c r="AE455" s="183" t="str">
        <f t="shared" si="69"/>
        <v/>
      </c>
    </row>
    <row r="456" spans="1:31" ht="33.950000000000003" customHeight="1" x14ac:dyDescent="0.25">
      <c r="A456" s="184" t="s">
        <v>5436</v>
      </c>
      <c r="B456" s="185">
        <v>18</v>
      </c>
      <c r="C456" s="184" t="s">
        <v>5418</v>
      </c>
      <c r="D456" s="184" t="s">
        <v>4378</v>
      </c>
      <c r="E456" s="184" t="s">
        <v>18</v>
      </c>
      <c r="F456" s="185">
        <v>6</v>
      </c>
      <c r="G456" s="185">
        <v>0</v>
      </c>
      <c r="H456" s="185">
        <v>1</v>
      </c>
      <c r="I456" s="184"/>
      <c r="J456" s="184" t="s">
        <v>3587</v>
      </c>
      <c r="K456" s="183"/>
      <c r="L456" s="183" t="s">
        <v>4500</v>
      </c>
      <c r="M456" s="183" t="s">
        <v>3587</v>
      </c>
      <c r="N456" s="183" t="s">
        <v>3587</v>
      </c>
      <c r="O456" s="183"/>
      <c r="P456" s="183" t="s">
        <v>5417</v>
      </c>
      <c r="Q456" s="183" t="s">
        <v>4495</v>
      </c>
      <c r="R456" s="183">
        <f t="shared" si="56"/>
        <v>0</v>
      </c>
      <c r="S456" s="183">
        <f t="shared" si="57"/>
        <v>0</v>
      </c>
      <c r="T456" s="183">
        <f t="shared" si="58"/>
        <v>0</v>
      </c>
      <c r="U456" s="183">
        <f t="shared" si="59"/>
        <v>0</v>
      </c>
      <c r="V456" s="183">
        <f t="shared" si="60"/>
        <v>0</v>
      </c>
      <c r="W456" s="183">
        <f t="shared" si="61"/>
        <v>0</v>
      </c>
      <c r="X456" s="183">
        <f t="shared" si="62"/>
        <v>0</v>
      </c>
      <c r="Y456" s="183">
        <f t="shared" si="63"/>
        <v>0</v>
      </c>
      <c r="Z456" s="183">
        <f t="shared" si="64"/>
        <v>0</v>
      </c>
      <c r="AA456" s="183">
        <f t="shared" si="65"/>
        <v>0</v>
      </c>
      <c r="AB456" s="183" t="str">
        <f t="shared" si="66"/>
        <v/>
      </c>
      <c r="AC456" s="183" t="str">
        <f t="shared" si="67"/>
        <v/>
      </c>
      <c r="AD456" s="183" t="str">
        <f t="shared" si="68"/>
        <v/>
      </c>
      <c r="AE456" s="183" t="str">
        <f t="shared" si="69"/>
        <v/>
      </c>
    </row>
    <row r="457" spans="1:31" ht="33.950000000000003" customHeight="1" x14ac:dyDescent="0.25">
      <c r="A457" s="184" t="s">
        <v>5436</v>
      </c>
      <c r="B457" s="185">
        <v>18</v>
      </c>
      <c r="C457" s="184" t="s">
        <v>5418</v>
      </c>
      <c r="D457" s="184" t="s">
        <v>4378</v>
      </c>
      <c r="E457" s="184" t="s">
        <v>18</v>
      </c>
      <c r="F457" s="185">
        <v>7</v>
      </c>
      <c r="G457" s="185">
        <v>0</v>
      </c>
      <c r="H457" s="185">
        <v>1</v>
      </c>
      <c r="I457" s="184"/>
      <c r="J457" s="184" t="s">
        <v>4496</v>
      </c>
      <c r="K457" s="183"/>
      <c r="L457" s="183" t="s">
        <v>4497</v>
      </c>
      <c r="M457" s="183" t="s">
        <v>4496</v>
      </c>
      <c r="N457" s="183" t="s">
        <v>4496</v>
      </c>
      <c r="O457" s="183"/>
      <c r="P457" s="183" t="s">
        <v>5417</v>
      </c>
      <c r="Q457" s="183" t="s">
        <v>4495</v>
      </c>
      <c r="R457" s="183">
        <f t="shared" si="56"/>
        <v>0</v>
      </c>
      <c r="S457" s="183">
        <f t="shared" si="57"/>
        <v>0</v>
      </c>
      <c r="T457" s="183">
        <f t="shared" si="58"/>
        <v>0</v>
      </c>
      <c r="U457" s="183">
        <f t="shared" si="59"/>
        <v>0</v>
      </c>
      <c r="V457" s="183">
        <f t="shared" si="60"/>
        <v>0</v>
      </c>
      <c r="W457" s="183">
        <f t="shared" si="61"/>
        <v>0</v>
      </c>
      <c r="X457" s="183">
        <f t="shared" si="62"/>
        <v>0</v>
      </c>
      <c r="Y457" s="183">
        <f t="shared" si="63"/>
        <v>0</v>
      </c>
      <c r="Z457" s="183">
        <f t="shared" si="64"/>
        <v>0</v>
      </c>
      <c r="AA457" s="183">
        <f t="shared" si="65"/>
        <v>0</v>
      </c>
      <c r="AB457" s="183" t="str">
        <f t="shared" si="66"/>
        <v/>
      </c>
      <c r="AC457" s="183" t="str">
        <f t="shared" si="67"/>
        <v/>
      </c>
      <c r="AD457" s="183" t="str">
        <f t="shared" si="68"/>
        <v/>
      </c>
      <c r="AE457" s="183" t="str">
        <f t="shared" si="69"/>
        <v/>
      </c>
    </row>
    <row r="458" spans="1:31" ht="33.950000000000003" customHeight="1" x14ac:dyDescent="0.25">
      <c r="A458" s="184" t="s">
        <v>5428</v>
      </c>
      <c r="B458" s="185">
        <v>19</v>
      </c>
      <c r="C458" s="184" t="s">
        <v>5418</v>
      </c>
      <c r="D458" s="184" t="s">
        <v>4381</v>
      </c>
      <c r="E458" s="184" t="s">
        <v>18</v>
      </c>
      <c r="F458" s="185">
        <v>1</v>
      </c>
      <c r="G458" s="185">
        <v>1</v>
      </c>
      <c r="H458" s="185">
        <v>0</v>
      </c>
      <c r="I458" s="184" t="s">
        <v>3088</v>
      </c>
      <c r="J458" s="184"/>
      <c r="K458" s="183" t="s">
        <v>5397</v>
      </c>
      <c r="L458" s="183"/>
      <c r="M458" s="183" t="s">
        <v>3088</v>
      </c>
      <c r="N458" s="183" t="s">
        <v>3088</v>
      </c>
      <c r="O458" s="183"/>
      <c r="P458" s="183" t="s">
        <v>5417</v>
      </c>
      <c r="Q458" s="183" t="s">
        <v>4509</v>
      </c>
      <c r="R458" s="183">
        <f t="shared" si="56"/>
        <v>0</v>
      </c>
      <c r="S458" s="183">
        <f t="shared" si="57"/>
        <v>0</v>
      </c>
      <c r="T458" s="183">
        <f t="shared" si="58"/>
        <v>0</v>
      </c>
      <c r="U458" s="183">
        <f t="shared" si="59"/>
        <v>0</v>
      </c>
      <c r="V458" s="183">
        <f t="shared" si="60"/>
        <v>0</v>
      </c>
      <c r="W458" s="183">
        <f t="shared" si="61"/>
        <v>0</v>
      </c>
      <c r="X458" s="183">
        <f t="shared" si="62"/>
        <v>0</v>
      </c>
      <c r="Y458" s="183">
        <f t="shared" si="63"/>
        <v>0</v>
      </c>
      <c r="Z458" s="183">
        <f t="shared" si="64"/>
        <v>0</v>
      </c>
      <c r="AA458" s="183">
        <f t="shared" si="65"/>
        <v>0</v>
      </c>
      <c r="AB458" s="183" t="str">
        <f t="shared" si="66"/>
        <v/>
      </c>
      <c r="AC458" s="183" t="str">
        <f t="shared" si="67"/>
        <v/>
      </c>
      <c r="AD458" s="183" t="str">
        <f t="shared" si="68"/>
        <v/>
      </c>
      <c r="AE458" s="183" t="str">
        <f t="shared" si="69"/>
        <v/>
      </c>
    </row>
    <row r="459" spans="1:31" ht="33.950000000000003" customHeight="1" x14ac:dyDescent="0.25">
      <c r="A459" s="184" t="s">
        <v>5428</v>
      </c>
      <c r="B459" s="185">
        <v>19</v>
      </c>
      <c r="C459" s="184" t="s">
        <v>5418</v>
      </c>
      <c r="D459" s="184" t="s">
        <v>4381</v>
      </c>
      <c r="E459" s="184" t="s">
        <v>18</v>
      </c>
      <c r="F459" s="185">
        <v>2</v>
      </c>
      <c r="G459" s="185">
        <v>1</v>
      </c>
      <c r="H459" s="185">
        <v>0</v>
      </c>
      <c r="I459" s="184" t="s">
        <v>5432</v>
      </c>
      <c r="J459" s="184"/>
      <c r="K459" s="183" t="s">
        <v>5435</v>
      </c>
      <c r="L459" s="183"/>
      <c r="M459" s="183" t="s">
        <v>5432</v>
      </c>
      <c r="N459" s="183" t="s">
        <v>3090</v>
      </c>
      <c r="O459" s="183"/>
      <c r="P459" s="183" t="s">
        <v>5417</v>
      </c>
      <c r="Q459" s="183" t="s">
        <v>4509</v>
      </c>
      <c r="R459" s="183">
        <f t="shared" si="56"/>
        <v>0</v>
      </c>
      <c r="S459" s="183">
        <f t="shared" si="57"/>
        <v>0</v>
      </c>
      <c r="T459" s="183">
        <f t="shared" si="58"/>
        <v>0</v>
      </c>
      <c r="U459" s="183">
        <f t="shared" si="59"/>
        <v>0</v>
      </c>
      <c r="V459" s="183">
        <f t="shared" si="60"/>
        <v>0</v>
      </c>
      <c r="W459" s="183">
        <f t="shared" si="61"/>
        <v>0</v>
      </c>
      <c r="X459" s="183">
        <f t="shared" si="62"/>
        <v>0</v>
      </c>
      <c r="Y459" s="183">
        <f t="shared" si="63"/>
        <v>0</v>
      </c>
      <c r="Z459" s="183">
        <f t="shared" si="64"/>
        <v>0</v>
      </c>
      <c r="AA459" s="183">
        <f t="shared" si="65"/>
        <v>0</v>
      </c>
      <c r="AB459" s="183" t="str">
        <f t="shared" si="66"/>
        <v/>
      </c>
      <c r="AC459" s="183" t="str">
        <f t="shared" si="67"/>
        <v/>
      </c>
      <c r="AD459" s="183" t="str">
        <f t="shared" si="68"/>
        <v/>
      </c>
      <c r="AE459" s="183" t="str">
        <f t="shared" si="69"/>
        <v/>
      </c>
    </row>
    <row r="460" spans="1:31" ht="33.950000000000003" customHeight="1" x14ac:dyDescent="0.25">
      <c r="A460" s="184" t="s">
        <v>5428</v>
      </c>
      <c r="B460" s="185">
        <v>19</v>
      </c>
      <c r="C460" s="184" t="s">
        <v>5418</v>
      </c>
      <c r="D460" s="184" t="s">
        <v>4381</v>
      </c>
      <c r="E460" s="184" t="s">
        <v>18</v>
      </c>
      <c r="F460" s="185">
        <v>3</v>
      </c>
      <c r="G460" s="185">
        <v>1</v>
      </c>
      <c r="H460" s="185">
        <v>0</v>
      </c>
      <c r="I460" s="184" t="s">
        <v>5430</v>
      </c>
      <c r="J460" s="184"/>
      <c r="K460" s="183" t="s">
        <v>5434</v>
      </c>
      <c r="L460" s="183"/>
      <c r="M460" s="183" t="s">
        <v>5430</v>
      </c>
      <c r="N460" s="183" t="s">
        <v>5429</v>
      </c>
      <c r="O460" s="183"/>
      <c r="P460" s="183" t="s">
        <v>5417</v>
      </c>
      <c r="Q460" s="183" t="s">
        <v>4509</v>
      </c>
      <c r="R460" s="183">
        <f t="shared" si="56"/>
        <v>0</v>
      </c>
      <c r="S460" s="183">
        <f t="shared" si="57"/>
        <v>0</v>
      </c>
      <c r="T460" s="183">
        <f t="shared" si="58"/>
        <v>0</v>
      </c>
      <c r="U460" s="183">
        <f t="shared" si="59"/>
        <v>0</v>
      </c>
      <c r="V460" s="183">
        <f t="shared" si="60"/>
        <v>0</v>
      </c>
      <c r="W460" s="183">
        <f t="shared" si="61"/>
        <v>0</v>
      </c>
      <c r="X460" s="183">
        <f t="shared" si="62"/>
        <v>0</v>
      </c>
      <c r="Y460" s="183">
        <f t="shared" si="63"/>
        <v>0</v>
      </c>
      <c r="Z460" s="183">
        <f t="shared" si="64"/>
        <v>0</v>
      </c>
      <c r="AA460" s="183">
        <f t="shared" si="65"/>
        <v>0</v>
      </c>
      <c r="AB460" s="183" t="str">
        <f t="shared" si="66"/>
        <v/>
      </c>
      <c r="AC460" s="183" t="str">
        <f t="shared" si="67"/>
        <v/>
      </c>
      <c r="AD460" s="183" t="str">
        <f t="shared" si="68"/>
        <v/>
      </c>
      <c r="AE460" s="183" t="str">
        <f t="shared" si="69"/>
        <v/>
      </c>
    </row>
    <row r="461" spans="1:31" ht="33.950000000000003" customHeight="1" x14ac:dyDescent="0.25">
      <c r="A461" s="184" t="s">
        <v>5428</v>
      </c>
      <c r="B461" s="185">
        <v>19</v>
      </c>
      <c r="C461" s="184" t="s">
        <v>5418</v>
      </c>
      <c r="D461" s="184" t="s">
        <v>4381</v>
      </c>
      <c r="E461" s="184" t="s">
        <v>18</v>
      </c>
      <c r="F461" s="185">
        <v>4</v>
      </c>
      <c r="G461" s="185">
        <v>1</v>
      </c>
      <c r="H461" s="185">
        <v>0</v>
      </c>
      <c r="I461" s="184" t="s">
        <v>3141</v>
      </c>
      <c r="J461" s="184"/>
      <c r="K461" s="183" t="s">
        <v>4726</v>
      </c>
      <c r="L461" s="183"/>
      <c r="M461" s="183" t="s">
        <v>3141</v>
      </c>
      <c r="N461" s="183" t="s">
        <v>3141</v>
      </c>
      <c r="O461" s="183"/>
      <c r="P461" s="183" t="s">
        <v>5417</v>
      </c>
      <c r="Q461" s="183" t="s">
        <v>4509</v>
      </c>
      <c r="R461" s="183">
        <f t="shared" si="56"/>
        <v>0</v>
      </c>
      <c r="S461" s="183">
        <f t="shared" si="57"/>
        <v>0</v>
      </c>
      <c r="T461" s="183">
        <f t="shared" si="58"/>
        <v>0</v>
      </c>
      <c r="U461" s="183">
        <f t="shared" si="59"/>
        <v>0</v>
      </c>
      <c r="V461" s="183">
        <f t="shared" si="60"/>
        <v>0</v>
      </c>
      <c r="W461" s="183">
        <f t="shared" si="61"/>
        <v>0</v>
      </c>
      <c r="X461" s="183">
        <f t="shared" si="62"/>
        <v>0</v>
      </c>
      <c r="Y461" s="183">
        <f t="shared" si="63"/>
        <v>0</v>
      </c>
      <c r="Z461" s="183">
        <f t="shared" si="64"/>
        <v>0</v>
      </c>
      <c r="AA461" s="183">
        <f t="shared" si="65"/>
        <v>0</v>
      </c>
      <c r="AB461" s="183" t="str">
        <f t="shared" si="66"/>
        <v/>
      </c>
      <c r="AC461" s="183" t="str">
        <f t="shared" si="67"/>
        <v/>
      </c>
      <c r="AD461" s="183" t="str">
        <f t="shared" si="68"/>
        <v/>
      </c>
      <c r="AE461" s="183" t="str">
        <f t="shared" si="69"/>
        <v/>
      </c>
    </row>
    <row r="462" spans="1:31" ht="33.950000000000003" customHeight="1" x14ac:dyDescent="0.25">
      <c r="A462" s="184" t="s">
        <v>5428</v>
      </c>
      <c r="B462" s="185">
        <v>19</v>
      </c>
      <c r="C462" s="184" t="s">
        <v>5418</v>
      </c>
      <c r="D462" s="184" t="s">
        <v>4381</v>
      </c>
      <c r="E462" s="184" t="s">
        <v>18</v>
      </c>
      <c r="F462" s="185">
        <v>5</v>
      </c>
      <c r="G462" s="185">
        <v>1</v>
      </c>
      <c r="H462" s="185">
        <v>0</v>
      </c>
      <c r="I462" s="184" t="s">
        <v>4722</v>
      </c>
      <c r="J462" s="184"/>
      <c r="K462" s="183" t="s">
        <v>4730</v>
      </c>
      <c r="L462" s="183"/>
      <c r="M462" s="183" t="s">
        <v>4722</v>
      </c>
      <c r="N462" s="183" t="s">
        <v>4722</v>
      </c>
      <c r="O462" s="183"/>
      <c r="P462" s="183" t="s">
        <v>5417</v>
      </c>
      <c r="Q462" s="183" t="s">
        <v>4509</v>
      </c>
      <c r="R462" s="183">
        <f t="shared" si="56"/>
        <v>0</v>
      </c>
      <c r="S462" s="183">
        <f t="shared" si="57"/>
        <v>0</v>
      </c>
      <c r="T462" s="183">
        <f t="shared" si="58"/>
        <v>0</v>
      </c>
      <c r="U462" s="183">
        <f t="shared" si="59"/>
        <v>0</v>
      </c>
      <c r="V462" s="183">
        <f t="shared" si="60"/>
        <v>0</v>
      </c>
      <c r="W462" s="183">
        <f t="shared" si="61"/>
        <v>0</v>
      </c>
      <c r="X462" s="183">
        <f t="shared" si="62"/>
        <v>0</v>
      </c>
      <c r="Y462" s="183">
        <f t="shared" si="63"/>
        <v>0</v>
      </c>
      <c r="Z462" s="183">
        <f t="shared" si="64"/>
        <v>0</v>
      </c>
      <c r="AA462" s="183">
        <f t="shared" si="65"/>
        <v>0</v>
      </c>
      <c r="AB462" s="183" t="str">
        <f t="shared" si="66"/>
        <v/>
      </c>
      <c r="AC462" s="183" t="str">
        <f t="shared" si="67"/>
        <v/>
      </c>
      <c r="AD462" s="183" t="str">
        <f t="shared" si="68"/>
        <v/>
      </c>
      <c r="AE462" s="183" t="str">
        <f t="shared" si="69"/>
        <v/>
      </c>
    </row>
    <row r="463" spans="1:31" ht="33.950000000000003" customHeight="1" x14ac:dyDescent="0.25">
      <c r="A463" s="184" t="s">
        <v>5428</v>
      </c>
      <c r="B463" s="185">
        <v>19</v>
      </c>
      <c r="C463" s="184" t="s">
        <v>5418</v>
      </c>
      <c r="D463" s="184" t="s">
        <v>4381</v>
      </c>
      <c r="E463" s="184" t="s">
        <v>18</v>
      </c>
      <c r="F463" s="185">
        <v>6</v>
      </c>
      <c r="G463" s="185">
        <v>1</v>
      </c>
      <c r="H463" s="185">
        <v>0</v>
      </c>
      <c r="I463" s="184" t="s">
        <v>3099</v>
      </c>
      <c r="J463" s="184"/>
      <c r="K463" s="183" t="s">
        <v>4559</v>
      </c>
      <c r="L463" s="183"/>
      <c r="M463" s="183" t="s">
        <v>3099</v>
      </c>
      <c r="N463" s="183" t="s">
        <v>3099</v>
      </c>
      <c r="O463" s="183"/>
      <c r="P463" s="183" t="s">
        <v>5417</v>
      </c>
      <c r="Q463" s="183" t="s">
        <v>4509</v>
      </c>
      <c r="R463" s="183">
        <f t="shared" si="56"/>
        <v>0</v>
      </c>
      <c r="S463" s="183">
        <f t="shared" si="57"/>
        <v>0</v>
      </c>
      <c r="T463" s="183">
        <f t="shared" si="58"/>
        <v>0</v>
      </c>
      <c r="U463" s="183">
        <f t="shared" si="59"/>
        <v>0</v>
      </c>
      <c r="V463" s="183">
        <f t="shared" si="60"/>
        <v>0</v>
      </c>
      <c r="W463" s="183">
        <f t="shared" si="61"/>
        <v>0</v>
      </c>
      <c r="X463" s="183">
        <f t="shared" si="62"/>
        <v>0</v>
      </c>
      <c r="Y463" s="183">
        <f t="shared" si="63"/>
        <v>0</v>
      </c>
      <c r="Z463" s="183">
        <f t="shared" si="64"/>
        <v>0</v>
      </c>
      <c r="AA463" s="183">
        <f t="shared" si="65"/>
        <v>0</v>
      </c>
      <c r="AB463" s="183" t="str">
        <f t="shared" si="66"/>
        <v/>
      </c>
      <c r="AC463" s="183" t="str">
        <f t="shared" si="67"/>
        <v/>
      </c>
      <c r="AD463" s="183" t="str">
        <f t="shared" si="68"/>
        <v/>
      </c>
      <c r="AE463" s="183" t="str">
        <f t="shared" si="69"/>
        <v/>
      </c>
    </row>
    <row r="464" spans="1:31" ht="33.950000000000003" customHeight="1" x14ac:dyDescent="0.25">
      <c r="A464" s="184" t="s">
        <v>5428</v>
      </c>
      <c r="B464" s="185">
        <v>19</v>
      </c>
      <c r="C464" s="184" t="s">
        <v>5418</v>
      </c>
      <c r="D464" s="184" t="s">
        <v>4381</v>
      </c>
      <c r="E464" s="184" t="s">
        <v>18</v>
      </c>
      <c r="F464" s="185">
        <v>7</v>
      </c>
      <c r="G464" s="185">
        <v>1</v>
      </c>
      <c r="H464" s="185">
        <v>0</v>
      </c>
      <c r="I464" s="184" t="s">
        <v>3102</v>
      </c>
      <c r="J464" s="184"/>
      <c r="K464" s="183" t="s">
        <v>4511</v>
      </c>
      <c r="L464" s="183"/>
      <c r="M464" s="183" t="s">
        <v>3102</v>
      </c>
      <c r="N464" s="183" t="s">
        <v>3102</v>
      </c>
      <c r="O464" s="183"/>
      <c r="P464" s="183" t="s">
        <v>5417</v>
      </c>
      <c r="Q464" s="183" t="s">
        <v>4509</v>
      </c>
      <c r="R464" s="183">
        <f t="shared" si="56"/>
        <v>0</v>
      </c>
      <c r="S464" s="183">
        <f t="shared" si="57"/>
        <v>0</v>
      </c>
      <c r="T464" s="183">
        <f t="shared" si="58"/>
        <v>0</v>
      </c>
      <c r="U464" s="183">
        <f t="shared" si="59"/>
        <v>0</v>
      </c>
      <c r="V464" s="183">
        <f t="shared" si="60"/>
        <v>0</v>
      </c>
      <c r="W464" s="183">
        <f t="shared" si="61"/>
        <v>0</v>
      </c>
      <c r="X464" s="183">
        <f t="shared" si="62"/>
        <v>0</v>
      </c>
      <c r="Y464" s="183">
        <f t="shared" si="63"/>
        <v>0</v>
      </c>
      <c r="Z464" s="183">
        <f t="shared" si="64"/>
        <v>0</v>
      </c>
      <c r="AA464" s="183">
        <f t="shared" si="65"/>
        <v>0</v>
      </c>
      <c r="AB464" s="183" t="str">
        <f t="shared" si="66"/>
        <v/>
      </c>
      <c r="AC464" s="183" t="str">
        <f t="shared" si="67"/>
        <v/>
      </c>
      <c r="AD464" s="183" t="str">
        <f t="shared" si="68"/>
        <v/>
      </c>
      <c r="AE464" s="183" t="str">
        <f t="shared" si="69"/>
        <v/>
      </c>
    </row>
    <row r="465" spans="1:31" ht="33.950000000000003" customHeight="1" x14ac:dyDescent="0.25">
      <c r="A465" s="184" t="s">
        <v>5428</v>
      </c>
      <c r="B465" s="185">
        <v>19</v>
      </c>
      <c r="C465" s="184" t="s">
        <v>5418</v>
      </c>
      <c r="D465" s="184" t="s">
        <v>4381</v>
      </c>
      <c r="E465" s="184" t="s">
        <v>18</v>
      </c>
      <c r="F465" s="185">
        <v>8</v>
      </c>
      <c r="G465" s="185">
        <v>1</v>
      </c>
      <c r="H465" s="185">
        <v>0</v>
      </c>
      <c r="I465" s="184" t="s">
        <v>3123</v>
      </c>
      <c r="J465" s="184"/>
      <c r="K465" s="183" t="s">
        <v>4510</v>
      </c>
      <c r="L465" s="183"/>
      <c r="M465" s="183" t="s">
        <v>3123</v>
      </c>
      <c r="N465" s="183" t="s">
        <v>3123</v>
      </c>
      <c r="O465" s="183"/>
      <c r="P465" s="183" t="s">
        <v>5417</v>
      </c>
      <c r="Q465" s="183" t="s">
        <v>4509</v>
      </c>
      <c r="R465" s="183">
        <f t="shared" si="56"/>
        <v>0</v>
      </c>
      <c r="S465" s="183">
        <f t="shared" si="57"/>
        <v>0</v>
      </c>
      <c r="T465" s="183">
        <f t="shared" si="58"/>
        <v>0</v>
      </c>
      <c r="U465" s="183">
        <f t="shared" si="59"/>
        <v>0</v>
      </c>
      <c r="V465" s="183">
        <f t="shared" si="60"/>
        <v>0</v>
      </c>
      <c r="W465" s="183">
        <f t="shared" si="61"/>
        <v>0</v>
      </c>
      <c r="X465" s="183">
        <f t="shared" si="62"/>
        <v>0</v>
      </c>
      <c r="Y465" s="183">
        <f t="shared" si="63"/>
        <v>0</v>
      </c>
      <c r="Z465" s="183">
        <f t="shared" si="64"/>
        <v>0</v>
      </c>
      <c r="AA465" s="183">
        <f t="shared" si="65"/>
        <v>0</v>
      </c>
      <c r="AB465" s="183" t="str">
        <f t="shared" si="66"/>
        <v/>
      </c>
      <c r="AC465" s="183" t="str">
        <f t="shared" si="67"/>
        <v/>
      </c>
      <c r="AD465" s="183" t="str">
        <f t="shared" si="68"/>
        <v/>
      </c>
      <c r="AE465" s="183" t="str">
        <f t="shared" si="69"/>
        <v/>
      </c>
    </row>
    <row r="466" spans="1:31" ht="33.950000000000003" customHeight="1" x14ac:dyDescent="0.25">
      <c r="A466" s="184" t="s">
        <v>5428</v>
      </c>
      <c r="B466" s="185">
        <v>19</v>
      </c>
      <c r="C466" s="184" t="s">
        <v>5418</v>
      </c>
      <c r="D466" s="184" t="s">
        <v>4378</v>
      </c>
      <c r="E466" s="184" t="s">
        <v>18</v>
      </c>
      <c r="F466" s="185">
        <v>1</v>
      </c>
      <c r="G466" s="185">
        <v>0</v>
      </c>
      <c r="H466" s="185">
        <v>1</v>
      </c>
      <c r="I466" s="184"/>
      <c r="J466" s="184" t="s">
        <v>3088</v>
      </c>
      <c r="K466" s="183"/>
      <c r="L466" s="183" t="s">
        <v>5396</v>
      </c>
      <c r="M466" s="183" t="s">
        <v>3088</v>
      </c>
      <c r="N466" s="183" t="s">
        <v>3088</v>
      </c>
      <c r="O466" s="183"/>
      <c r="P466" s="183" t="s">
        <v>5417</v>
      </c>
      <c r="Q466" s="183" t="s">
        <v>4495</v>
      </c>
      <c r="R466" s="183">
        <f t="shared" si="56"/>
        <v>0</v>
      </c>
      <c r="S466" s="183">
        <f t="shared" si="57"/>
        <v>0</v>
      </c>
      <c r="T466" s="183">
        <f t="shared" si="58"/>
        <v>0</v>
      </c>
      <c r="U466" s="183">
        <f t="shared" si="59"/>
        <v>0</v>
      </c>
      <c r="V466" s="183">
        <f t="shared" si="60"/>
        <v>0</v>
      </c>
      <c r="W466" s="183">
        <f t="shared" si="61"/>
        <v>0</v>
      </c>
      <c r="X466" s="183">
        <f t="shared" si="62"/>
        <v>0</v>
      </c>
      <c r="Y466" s="183">
        <f t="shared" si="63"/>
        <v>0</v>
      </c>
      <c r="Z466" s="183">
        <f t="shared" si="64"/>
        <v>0</v>
      </c>
      <c r="AA466" s="183">
        <f t="shared" si="65"/>
        <v>0</v>
      </c>
      <c r="AB466" s="183" t="str">
        <f t="shared" si="66"/>
        <v/>
      </c>
      <c r="AC466" s="183" t="str">
        <f t="shared" si="67"/>
        <v/>
      </c>
      <c r="AD466" s="183" t="str">
        <f t="shared" si="68"/>
        <v/>
      </c>
      <c r="AE466" s="183" t="str">
        <f t="shared" si="69"/>
        <v/>
      </c>
    </row>
    <row r="467" spans="1:31" ht="33.950000000000003" customHeight="1" x14ac:dyDescent="0.25">
      <c r="A467" s="184" t="s">
        <v>5428</v>
      </c>
      <c r="B467" s="185">
        <v>19</v>
      </c>
      <c r="C467" s="184" t="s">
        <v>5418</v>
      </c>
      <c r="D467" s="184" t="s">
        <v>4378</v>
      </c>
      <c r="E467" s="184" t="s">
        <v>18</v>
      </c>
      <c r="F467" s="185">
        <v>2</v>
      </c>
      <c r="G467" s="185">
        <v>0</v>
      </c>
      <c r="H467" s="185">
        <v>1</v>
      </c>
      <c r="I467" s="184"/>
      <c r="J467" s="184" t="s">
        <v>5432</v>
      </c>
      <c r="K467" s="183"/>
      <c r="L467" s="183" t="s">
        <v>5433</v>
      </c>
      <c r="M467" s="183" t="s">
        <v>5432</v>
      </c>
      <c r="N467" s="183" t="s">
        <v>3090</v>
      </c>
      <c r="O467" s="183"/>
      <c r="P467" s="183" t="s">
        <v>5417</v>
      </c>
      <c r="Q467" s="183" t="s">
        <v>4495</v>
      </c>
      <c r="R467" s="183">
        <f t="shared" si="56"/>
        <v>0</v>
      </c>
      <c r="S467" s="183">
        <f t="shared" si="57"/>
        <v>0</v>
      </c>
      <c r="T467" s="183">
        <f t="shared" si="58"/>
        <v>0</v>
      </c>
      <c r="U467" s="183">
        <f t="shared" si="59"/>
        <v>0</v>
      </c>
      <c r="V467" s="183">
        <f t="shared" si="60"/>
        <v>0</v>
      </c>
      <c r="W467" s="183">
        <f t="shared" si="61"/>
        <v>0</v>
      </c>
      <c r="X467" s="183">
        <f t="shared" si="62"/>
        <v>0</v>
      </c>
      <c r="Y467" s="183">
        <f t="shared" si="63"/>
        <v>0</v>
      </c>
      <c r="Z467" s="183">
        <f t="shared" si="64"/>
        <v>0</v>
      </c>
      <c r="AA467" s="183">
        <f t="shared" si="65"/>
        <v>0</v>
      </c>
      <c r="AB467" s="183" t="str">
        <f t="shared" si="66"/>
        <v/>
      </c>
      <c r="AC467" s="183" t="str">
        <f t="shared" si="67"/>
        <v/>
      </c>
      <c r="AD467" s="183" t="str">
        <f t="shared" si="68"/>
        <v/>
      </c>
      <c r="AE467" s="183" t="str">
        <f t="shared" si="69"/>
        <v/>
      </c>
    </row>
    <row r="468" spans="1:31" ht="33.950000000000003" customHeight="1" x14ac:dyDescent="0.25">
      <c r="A468" s="184" t="s">
        <v>5428</v>
      </c>
      <c r="B468" s="185">
        <v>19</v>
      </c>
      <c r="C468" s="184" t="s">
        <v>5418</v>
      </c>
      <c r="D468" s="184" t="s">
        <v>4378</v>
      </c>
      <c r="E468" s="184" t="s">
        <v>18</v>
      </c>
      <c r="F468" s="185">
        <v>3</v>
      </c>
      <c r="G468" s="185">
        <v>0</v>
      </c>
      <c r="H468" s="185">
        <v>1</v>
      </c>
      <c r="I468" s="184"/>
      <c r="J468" s="184" t="s">
        <v>5430</v>
      </c>
      <c r="K468" s="183"/>
      <c r="L468" s="183" t="s">
        <v>5431</v>
      </c>
      <c r="M468" s="183" t="s">
        <v>5430</v>
      </c>
      <c r="N468" s="183" t="s">
        <v>5429</v>
      </c>
      <c r="O468" s="183"/>
      <c r="P468" s="183" t="s">
        <v>5417</v>
      </c>
      <c r="Q468" s="183" t="s">
        <v>4495</v>
      </c>
      <c r="R468" s="183">
        <f t="shared" si="56"/>
        <v>0</v>
      </c>
      <c r="S468" s="183">
        <f t="shared" si="57"/>
        <v>0</v>
      </c>
      <c r="T468" s="183">
        <f t="shared" si="58"/>
        <v>0</v>
      </c>
      <c r="U468" s="183">
        <f t="shared" si="59"/>
        <v>0</v>
      </c>
      <c r="V468" s="183">
        <f t="shared" si="60"/>
        <v>0</v>
      </c>
      <c r="W468" s="183">
        <f t="shared" si="61"/>
        <v>0</v>
      </c>
      <c r="X468" s="183">
        <f t="shared" si="62"/>
        <v>0</v>
      </c>
      <c r="Y468" s="183">
        <f t="shared" si="63"/>
        <v>0</v>
      </c>
      <c r="Z468" s="183">
        <f t="shared" si="64"/>
        <v>0</v>
      </c>
      <c r="AA468" s="183">
        <f t="shared" si="65"/>
        <v>0</v>
      </c>
      <c r="AB468" s="183" t="str">
        <f t="shared" si="66"/>
        <v/>
      </c>
      <c r="AC468" s="183" t="str">
        <f t="shared" si="67"/>
        <v/>
      </c>
      <c r="AD468" s="183" t="str">
        <f t="shared" si="68"/>
        <v/>
      </c>
      <c r="AE468" s="183" t="str">
        <f t="shared" si="69"/>
        <v/>
      </c>
    </row>
    <row r="469" spans="1:31" ht="33.950000000000003" customHeight="1" x14ac:dyDescent="0.25">
      <c r="A469" s="184" t="s">
        <v>5428</v>
      </c>
      <c r="B469" s="185">
        <v>19</v>
      </c>
      <c r="C469" s="184" t="s">
        <v>5418</v>
      </c>
      <c r="D469" s="184" t="s">
        <v>4378</v>
      </c>
      <c r="E469" s="184" t="s">
        <v>18</v>
      </c>
      <c r="F469" s="185">
        <v>4</v>
      </c>
      <c r="G469" s="185">
        <v>0</v>
      </c>
      <c r="H469" s="185">
        <v>1</v>
      </c>
      <c r="I469" s="184"/>
      <c r="J469" s="184" t="s">
        <v>3141</v>
      </c>
      <c r="K469" s="183"/>
      <c r="L469" s="183" t="s">
        <v>4715</v>
      </c>
      <c r="M469" s="183" t="s">
        <v>3141</v>
      </c>
      <c r="N469" s="183" t="s">
        <v>3141</v>
      </c>
      <c r="O469" s="183"/>
      <c r="P469" s="183" t="s">
        <v>5417</v>
      </c>
      <c r="Q469" s="183" t="s">
        <v>4495</v>
      </c>
      <c r="R469" s="183">
        <f t="shared" si="56"/>
        <v>0</v>
      </c>
      <c r="S469" s="183">
        <f t="shared" si="57"/>
        <v>0</v>
      </c>
      <c r="T469" s="183">
        <f t="shared" si="58"/>
        <v>0</v>
      </c>
      <c r="U469" s="183">
        <f t="shared" si="59"/>
        <v>0</v>
      </c>
      <c r="V469" s="183">
        <f t="shared" si="60"/>
        <v>0</v>
      </c>
      <c r="W469" s="183">
        <f t="shared" si="61"/>
        <v>0</v>
      </c>
      <c r="X469" s="183">
        <f t="shared" si="62"/>
        <v>0</v>
      </c>
      <c r="Y469" s="183">
        <f t="shared" si="63"/>
        <v>0</v>
      </c>
      <c r="Z469" s="183">
        <f t="shared" si="64"/>
        <v>0</v>
      </c>
      <c r="AA469" s="183">
        <f t="shared" si="65"/>
        <v>0</v>
      </c>
      <c r="AB469" s="183" t="str">
        <f t="shared" si="66"/>
        <v/>
      </c>
      <c r="AC469" s="183" t="str">
        <f t="shared" si="67"/>
        <v/>
      </c>
      <c r="AD469" s="183" t="str">
        <f t="shared" si="68"/>
        <v/>
      </c>
      <c r="AE469" s="183" t="str">
        <f t="shared" si="69"/>
        <v/>
      </c>
    </row>
    <row r="470" spans="1:31" ht="33.950000000000003" customHeight="1" x14ac:dyDescent="0.25">
      <c r="A470" s="184" t="s">
        <v>5428</v>
      </c>
      <c r="B470" s="185">
        <v>19</v>
      </c>
      <c r="C470" s="184" t="s">
        <v>5418</v>
      </c>
      <c r="D470" s="184" t="s">
        <v>4378</v>
      </c>
      <c r="E470" s="184" t="s">
        <v>18</v>
      </c>
      <c r="F470" s="185">
        <v>5</v>
      </c>
      <c r="G470" s="185">
        <v>0</v>
      </c>
      <c r="H470" s="185">
        <v>1</v>
      </c>
      <c r="I470" s="184"/>
      <c r="J470" s="184" t="s">
        <v>4722</v>
      </c>
      <c r="K470" s="183"/>
      <c r="L470" s="183" t="s">
        <v>4723</v>
      </c>
      <c r="M470" s="183" t="s">
        <v>4722</v>
      </c>
      <c r="N470" s="183" t="s">
        <v>4722</v>
      </c>
      <c r="O470" s="183"/>
      <c r="P470" s="183" t="s">
        <v>5417</v>
      </c>
      <c r="Q470" s="183" t="s">
        <v>4495</v>
      </c>
      <c r="R470" s="183">
        <f t="shared" si="56"/>
        <v>0</v>
      </c>
      <c r="S470" s="183">
        <f t="shared" si="57"/>
        <v>0</v>
      </c>
      <c r="T470" s="183">
        <f t="shared" si="58"/>
        <v>0</v>
      </c>
      <c r="U470" s="183">
        <f t="shared" si="59"/>
        <v>0</v>
      </c>
      <c r="V470" s="183">
        <f t="shared" si="60"/>
        <v>0</v>
      </c>
      <c r="W470" s="183">
        <f t="shared" si="61"/>
        <v>0</v>
      </c>
      <c r="X470" s="183">
        <f t="shared" si="62"/>
        <v>0</v>
      </c>
      <c r="Y470" s="183">
        <f t="shared" si="63"/>
        <v>0</v>
      </c>
      <c r="Z470" s="183">
        <f t="shared" si="64"/>
        <v>0</v>
      </c>
      <c r="AA470" s="183">
        <f t="shared" si="65"/>
        <v>0</v>
      </c>
      <c r="AB470" s="183" t="str">
        <f t="shared" si="66"/>
        <v/>
      </c>
      <c r="AC470" s="183" t="str">
        <f t="shared" si="67"/>
        <v/>
      </c>
      <c r="AD470" s="183" t="str">
        <f t="shared" si="68"/>
        <v/>
      </c>
      <c r="AE470" s="183" t="str">
        <f t="shared" si="69"/>
        <v/>
      </c>
    </row>
    <row r="471" spans="1:31" ht="33.950000000000003" customHeight="1" x14ac:dyDescent="0.25">
      <c r="A471" s="184" t="s">
        <v>5428</v>
      </c>
      <c r="B471" s="185">
        <v>19</v>
      </c>
      <c r="C471" s="184" t="s">
        <v>5418</v>
      </c>
      <c r="D471" s="184" t="s">
        <v>4378</v>
      </c>
      <c r="E471" s="184" t="s">
        <v>18</v>
      </c>
      <c r="F471" s="185">
        <v>6</v>
      </c>
      <c r="G471" s="185">
        <v>0</v>
      </c>
      <c r="H471" s="185">
        <v>1</v>
      </c>
      <c r="I471" s="184"/>
      <c r="J471" s="184" t="s">
        <v>3587</v>
      </c>
      <c r="K471" s="183"/>
      <c r="L471" s="183" t="s">
        <v>4500</v>
      </c>
      <c r="M471" s="183" t="s">
        <v>3587</v>
      </c>
      <c r="N471" s="183" t="s">
        <v>3587</v>
      </c>
      <c r="O471" s="183"/>
      <c r="P471" s="183" t="s">
        <v>5417</v>
      </c>
      <c r="Q471" s="183" t="s">
        <v>4495</v>
      </c>
      <c r="R471" s="183">
        <f t="shared" si="56"/>
        <v>0</v>
      </c>
      <c r="S471" s="183">
        <f t="shared" si="57"/>
        <v>0</v>
      </c>
      <c r="T471" s="183">
        <f t="shared" si="58"/>
        <v>0</v>
      </c>
      <c r="U471" s="183">
        <f t="shared" si="59"/>
        <v>0</v>
      </c>
      <c r="V471" s="183">
        <f t="shared" si="60"/>
        <v>0</v>
      </c>
      <c r="W471" s="183">
        <f t="shared" si="61"/>
        <v>0</v>
      </c>
      <c r="X471" s="183">
        <f t="shared" si="62"/>
        <v>0</v>
      </c>
      <c r="Y471" s="183">
        <f t="shared" si="63"/>
        <v>0</v>
      </c>
      <c r="Z471" s="183">
        <f t="shared" si="64"/>
        <v>0</v>
      </c>
      <c r="AA471" s="183">
        <f t="shared" si="65"/>
        <v>0</v>
      </c>
      <c r="AB471" s="183" t="str">
        <f t="shared" si="66"/>
        <v/>
      </c>
      <c r="AC471" s="183" t="str">
        <f t="shared" si="67"/>
        <v/>
      </c>
      <c r="AD471" s="183" t="str">
        <f t="shared" si="68"/>
        <v/>
      </c>
      <c r="AE471" s="183" t="str">
        <f t="shared" si="69"/>
        <v/>
      </c>
    </row>
    <row r="472" spans="1:31" ht="33.950000000000003" customHeight="1" x14ac:dyDescent="0.25">
      <c r="A472" s="184" t="s">
        <v>5428</v>
      </c>
      <c r="B472" s="185">
        <v>19</v>
      </c>
      <c r="C472" s="184" t="s">
        <v>5418</v>
      </c>
      <c r="D472" s="184" t="s">
        <v>4378</v>
      </c>
      <c r="E472" s="184" t="s">
        <v>18</v>
      </c>
      <c r="F472" s="185">
        <v>7</v>
      </c>
      <c r="G472" s="185">
        <v>0</v>
      </c>
      <c r="H472" s="185">
        <v>1</v>
      </c>
      <c r="I472" s="184"/>
      <c r="J472" s="184" t="s">
        <v>4496</v>
      </c>
      <c r="K472" s="183"/>
      <c r="L472" s="183" t="s">
        <v>4497</v>
      </c>
      <c r="M472" s="183" t="s">
        <v>4496</v>
      </c>
      <c r="N472" s="183" t="s">
        <v>4496</v>
      </c>
      <c r="O472" s="183"/>
      <c r="P472" s="183" t="s">
        <v>5417</v>
      </c>
      <c r="Q472" s="183" t="s">
        <v>4495</v>
      </c>
      <c r="R472" s="183">
        <f t="shared" si="56"/>
        <v>0</v>
      </c>
      <c r="S472" s="183">
        <f t="shared" si="57"/>
        <v>0</v>
      </c>
      <c r="T472" s="183">
        <f t="shared" si="58"/>
        <v>0</v>
      </c>
      <c r="U472" s="183">
        <f t="shared" si="59"/>
        <v>0</v>
      </c>
      <c r="V472" s="183">
        <f t="shared" si="60"/>
        <v>0</v>
      </c>
      <c r="W472" s="183">
        <f t="shared" si="61"/>
        <v>0</v>
      </c>
      <c r="X472" s="183">
        <f t="shared" si="62"/>
        <v>0</v>
      </c>
      <c r="Y472" s="183">
        <f t="shared" si="63"/>
        <v>0</v>
      </c>
      <c r="Z472" s="183">
        <f t="shared" si="64"/>
        <v>0</v>
      </c>
      <c r="AA472" s="183">
        <f t="shared" si="65"/>
        <v>0</v>
      </c>
      <c r="AB472" s="183" t="str">
        <f t="shared" si="66"/>
        <v/>
      </c>
      <c r="AC472" s="183" t="str">
        <f t="shared" si="67"/>
        <v/>
      </c>
      <c r="AD472" s="183" t="str">
        <f t="shared" si="68"/>
        <v/>
      </c>
      <c r="AE472" s="183" t="str">
        <f t="shared" si="69"/>
        <v/>
      </c>
    </row>
    <row r="473" spans="1:31" ht="33.950000000000003" customHeight="1" x14ac:dyDescent="0.25">
      <c r="A473" s="184" t="s">
        <v>5419</v>
      </c>
      <c r="B473" s="185">
        <v>20</v>
      </c>
      <c r="C473" s="184" t="s">
        <v>5418</v>
      </c>
      <c r="D473" s="184" t="s">
        <v>4381</v>
      </c>
      <c r="E473" s="184" t="s">
        <v>18</v>
      </c>
      <c r="F473" s="185">
        <v>1</v>
      </c>
      <c r="G473" s="185">
        <v>1</v>
      </c>
      <c r="H473" s="185">
        <v>0</v>
      </c>
      <c r="I473" s="184" t="s">
        <v>5423</v>
      </c>
      <c r="J473" s="184"/>
      <c r="K473" s="183" t="s">
        <v>5427</v>
      </c>
      <c r="L473" s="183"/>
      <c r="M473" s="183" t="s">
        <v>5423</v>
      </c>
      <c r="N473" s="183" t="s">
        <v>2019</v>
      </c>
      <c r="O473" s="183"/>
      <c r="P473" s="183" t="s">
        <v>5417</v>
      </c>
      <c r="Q473" s="183" t="s">
        <v>4509</v>
      </c>
      <c r="R473" s="183">
        <f t="shared" si="56"/>
        <v>0</v>
      </c>
      <c r="S473" s="183">
        <f t="shared" si="57"/>
        <v>0</v>
      </c>
      <c r="T473" s="183">
        <f t="shared" si="58"/>
        <v>0</v>
      </c>
      <c r="U473" s="183">
        <f t="shared" si="59"/>
        <v>0</v>
      </c>
      <c r="V473" s="183">
        <f t="shared" si="60"/>
        <v>0</v>
      </c>
      <c r="W473" s="183">
        <f t="shared" si="61"/>
        <v>0</v>
      </c>
      <c r="X473" s="183">
        <f t="shared" si="62"/>
        <v>0</v>
      </c>
      <c r="Y473" s="183">
        <f t="shared" si="63"/>
        <v>0</v>
      </c>
      <c r="Z473" s="183">
        <f t="shared" si="64"/>
        <v>0</v>
      </c>
      <c r="AA473" s="183">
        <f t="shared" si="65"/>
        <v>0</v>
      </c>
      <c r="AB473" s="183" t="str">
        <f t="shared" si="66"/>
        <v/>
      </c>
      <c r="AC473" s="183" t="str">
        <f t="shared" si="67"/>
        <v/>
      </c>
      <c r="AD473" s="183" t="str">
        <f t="shared" si="68"/>
        <v/>
      </c>
      <c r="AE473" s="183" t="str">
        <f t="shared" si="69"/>
        <v/>
      </c>
    </row>
    <row r="474" spans="1:31" ht="33.950000000000003" customHeight="1" x14ac:dyDescent="0.25">
      <c r="A474" s="184" t="s">
        <v>5419</v>
      </c>
      <c r="B474" s="185">
        <v>20</v>
      </c>
      <c r="C474" s="184" t="s">
        <v>5418</v>
      </c>
      <c r="D474" s="184" t="s">
        <v>4381</v>
      </c>
      <c r="E474" s="184" t="s">
        <v>18</v>
      </c>
      <c r="F474" s="185">
        <v>2</v>
      </c>
      <c r="G474" s="185">
        <v>1</v>
      </c>
      <c r="H474" s="185">
        <v>0</v>
      </c>
      <c r="I474" s="184" t="s">
        <v>4716</v>
      </c>
      <c r="J474" s="184"/>
      <c r="K474" s="183" t="s">
        <v>4727</v>
      </c>
      <c r="L474" s="183"/>
      <c r="M474" s="183" t="s">
        <v>4716</v>
      </c>
      <c r="N474" s="183" t="s">
        <v>4716</v>
      </c>
      <c r="O474" s="183"/>
      <c r="P474" s="183" t="s">
        <v>5417</v>
      </c>
      <c r="Q474" s="183" t="s">
        <v>4509</v>
      </c>
      <c r="R474" s="183">
        <f t="shared" si="56"/>
        <v>0</v>
      </c>
      <c r="S474" s="183">
        <f t="shared" si="57"/>
        <v>0</v>
      </c>
      <c r="T474" s="183">
        <f t="shared" si="58"/>
        <v>0</v>
      </c>
      <c r="U474" s="183">
        <f t="shared" si="59"/>
        <v>0</v>
      </c>
      <c r="V474" s="183">
        <f t="shared" si="60"/>
        <v>0</v>
      </c>
      <c r="W474" s="183">
        <f t="shared" si="61"/>
        <v>0</v>
      </c>
      <c r="X474" s="183">
        <f t="shared" si="62"/>
        <v>0</v>
      </c>
      <c r="Y474" s="183">
        <f t="shared" si="63"/>
        <v>0</v>
      </c>
      <c r="Z474" s="183">
        <f t="shared" si="64"/>
        <v>0</v>
      </c>
      <c r="AA474" s="183">
        <f t="shared" si="65"/>
        <v>0</v>
      </c>
      <c r="AB474" s="183" t="str">
        <f t="shared" si="66"/>
        <v/>
      </c>
      <c r="AC474" s="183" t="str">
        <f t="shared" si="67"/>
        <v/>
      </c>
      <c r="AD474" s="183" t="str">
        <f t="shared" si="68"/>
        <v/>
      </c>
      <c r="AE474" s="183" t="str">
        <f t="shared" si="69"/>
        <v/>
      </c>
    </row>
    <row r="475" spans="1:31" ht="33.950000000000003" customHeight="1" x14ac:dyDescent="0.25">
      <c r="A475" s="184" t="s">
        <v>5419</v>
      </c>
      <c r="B475" s="185">
        <v>20</v>
      </c>
      <c r="C475" s="184" t="s">
        <v>5418</v>
      </c>
      <c r="D475" s="184" t="s">
        <v>4381</v>
      </c>
      <c r="E475" s="184" t="s">
        <v>18</v>
      </c>
      <c r="F475" s="185">
        <v>3</v>
      </c>
      <c r="G475" s="185">
        <v>1</v>
      </c>
      <c r="H475" s="185">
        <v>0</v>
      </c>
      <c r="I475" s="184" t="s">
        <v>3199</v>
      </c>
      <c r="J475" s="184"/>
      <c r="K475" s="183" t="s">
        <v>4547</v>
      </c>
      <c r="L475" s="183"/>
      <c r="M475" s="183" t="s">
        <v>3199</v>
      </c>
      <c r="N475" s="183" t="s">
        <v>3199</v>
      </c>
      <c r="O475" s="183"/>
      <c r="P475" s="183" t="s">
        <v>5417</v>
      </c>
      <c r="Q475" s="183" t="s">
        <v>4509</v>
      </c>
      <c r="R475" s="183">
        <f t="shared" si="56"/>
        <v>0</v>
      </c>
      <c r="S475" s="183">
        <f t="shared" si="57"/>
        <v>0</v>
      </c>
      <c r="T475" s="183">
        <f t="shared" si="58"/>
        <v>0</v>
      </c>
      <c r="U475" s="183">
        <f t="shared" si="59"/>
        <v>0</v>
      </c>
      <c r="V475" s="183">
        <f t="shared" si="60"/>
        <v>0</v>
      </c>
      <c r="W475" s="183">
        <f t="shared" si="61"/>
        <v>0</v>
      </c>
      <c r="X475" s="183">
        <f t="shared" si="62"/>
        <v>0</v>
      </c>
      <c r="Y475" s="183">
        <f t="shared" si="63"/>
        <v>0</v>
      </c>
      <c r="Z475" s="183">
        <f t="shared" si="64"/>
        <v>0</v>
      </c>
      <c r="AA475" s="183">
        <f t="shared" si="65"/>
        <v>0</v>
      </c>
      <c r="AB475" s="183" t="str">
        <f t="shared" si="66"/>
        <v/>
      </c>
      <c r="AC475" s="183" t="str">
        <f t="shared" si="67"/>
        <v/>
      </c>
      <c r="AD475" s="183" t="str">
        <f t="shared" si="68"/>
        <v/>
      </c>
      <c r="AE475" s="183" t="str">
        <f t="shared" si="69"/>
        <v/>
      </c>
    </row>
    <row r="476" spans="1:31" ht="33.950000000000003" customHeight="1" x14ac:dyDescent="0.25">
      <c r="A476" s="184" t="s">
        <v>5419</v>
      </c>
      <c r="B476" s="185">
        <v>20</v>
      </c>
      <c r="C476" s="184" t="s">
        <v>5418</v>
      </c>
      <c r="D476" s="184" t="s">
        <v>4381</v>
      </c>
      <c r="E476" s="184" t="s">
        <v>18</v>
      </c>
      <c r="F476" s="185">
        <v>4</v>
      </c>
      <c r="G476" s="185">
        <v>1</v>
      </c>
      <c r="H476" s="185">
        <v>0</v>
      </c>
      <c r="I476" s="184" t="s">
        <v>3449</v>
      </c>
      <c r="J476" s="184"/>
      <c r="K476" s="183" t="s">
        <v>5426</v>
      </c>
      <c r="L476" s="183"/>
      <c r="M476" s="183" t="s">
        <v>3449</v>
      </c>
      <c r="N476" s="183" t="s">
        <v>3449</v>
      </c>
      <c r="O476" s="183"/>
      <c r="P476" s="183" t="s">
        <v>5417</v>
      </c>
      <c r="Q476" s="183" t="s">
        <v>4509</v>
      </c>
      <c r="R476" s="183">
        <f t="shared" si="56"/>
        <v>0</v>
      </c>
      <c r="S476" s="183">
        <f t="shared" si="57"/>
        <v>0</v>
      </c>
      <c r="T476" s="183">
        <f t="shared" si="58"/>
        <v>0</v>
      </c>
      <c r="U476" s="183">
        <f t="shared" si="59"/>
        <v>0</v>
      </c>
      <c r="V476" s="183">
        <f t="shared" si="60"/>
        <v>0</v>
      </c>
      <c r="W476" s="183">
        <f t="shared" si="61"/>
        <v>0</v>
      </c>
      <c r="X476" s="183">
        <f t="shared" si="62"/>
        <v>0</v>
      </c>
      <c r="Y476" s="183">
        <f t="shared" si="63"/>
        <v>0</v>
      </c>
      <c r="Z476" s="183">
        <f t="shared" si="64"/>
        <v>0</v>
      </c>
      <c r="AA476" s="183">
        <f t="shared" si="65"/>
        <v>0</v>
      </c>
      <c r="AB476" s="183" t="str">
        <f t="shared" si="66"/>
        <v/>
      </c>
      <c r="AC476" s="183" t="str">
        <f t="shared" si="67"/>
        <v/>
      </c>
      <c r="AD476" s="183" t="str">
        <f t="shared" si="68"/>
        <v/>
      </c>
      <c r="AE476" s="183" t="str">
        <f t="shared" si="69"/>
        <v/>
      </c>
    </row>
    <row r="477" spans="1:31" ht="33.950000000000003" customHeight="1" x14ac:dyDescent="0.25">
      <c r="A477" s="184" t="s">
        <v>5419</v>
      </c>
      <c r="B477" s="185">
        <v>20</v>
      </c>
      <c r="C477" s="184" t="s">
        <v>5418</v>
      </c>
      <c r="D477" s="184" t="s">
        <v>4381</v>
      </c>
      <c r="E477" s="184" t="s">
        <v>18</v>
      </c>
      <c r="F477" s="185">
        <v>5</v>
      </c>
      <c r="G477" s="185">
        <v>1</v>
      </c>
      <c r="H477" s="185">
        <v>0</v>
      </c>
      <c r="I477" s="184" t="s">
        <v>5420</v>
      </c>
      <c r="J477" s="184"/>
      <c r="K477" s="183" t="s">
        <v>5425</v>
      </c>
      <c r="L477" s="183"/>
      <c r="M477" s="183" t="s">
        <v>5420</v>
      </c>
      <c r="N477" s="183" t="s">
        <v>5420</v>
      </c>
      <c r="O477" s="183"/>
      <c r="P477" s="183" t="s">
        <v>5417</v>
      </c>
      <c r="Q477" s="183" t="s">
        <v>4509</v>
      </c>
      <c r="R477" s="183">
        <f t="shared" si="56"/>
        <v>0</v>
      </c>
      <c r="S477" s="183">
        <f t="shared" si="57"/>
        <v>0</v>
      </c>
      <c r="T477" s="183">
        <f t="shared" si="58"/>
        <v>0</v>
      </c>
      <c r="U477" s="183">
        <f t="shared" si="59"/>
        <v>0</v>
      </c>
      <c r="V477" s="183">
        <f t="shared" si="60"/>
        <v>0</v>
      </c>
      <c r="W477" s="183">
        <f t="shared" si="61"/>
        <v>0</v>
      </c>
      <c r="X477" s="183">
        <f t="shared" si="62"/>
        <v>0</v>
      </c>
      <c r="Y477" s="183">
        <f t="shared" si="63"/>
        <v>0</v>
      </c>
      <c r="Z477" s="183">
        <f t="shared" si="64"/>
        <v>0</v>
      </c>
      <c r="AA477" s="183">
        <f t="shared" si="65"/>
        <v>0</v>
      </c>
      <c r="AB477" s="183" t="str">
        <f t="shared" si="66"/>
        <v/>
      </c>
      <c r="AC477" s="183" t="str">
        <f t="shared" si="67"/>
        <v/>
      </c>
      <c r="AD477" s="183" t="str">
        <f t="shared" si="68"/>
        <v/>
      </c>
      <c r="AE477" s="183" t="str">
        <f t="shared" si="69"/>
        <v/>
      </c>
    </row>
    <row r="478" spans="1:31" ht="33.950000000000003" customHeight="1" x14ac:dyDescent="0.25">
      <c r="A478" s="184" t="s">
        <v>5419</v>
      </c>
      <c r="B478" s="185">
        <v>20</v>
      </c>
      <c r="C478" s="184" t="s">
        <v>5418</v>
      </c>
      <c r="D478" s="184" t="s">
        <v>4381</v>
      </c>
      <c r="E478" s="184" t="s">
        <v>18</v>
      </c>
      <c r="F478" s="185">
        <v>6</v>
      </c>
      <c r="G478" s="185">
        <v>1</v>
      </c>
      <c r="H478" s="185">
        <v>0</v>
      </c>
      <c r="I478" s="184" t="s">
        <v>3537</v>
      </c>
      <c r="J478" s="184"/>
      <c r="K478" s="183" t="s">
        <v>4909</v>
      </c>
      <c r="L478" s="183"/>
      <c r="M478" s="183" t="s">
        <v>3537</v>
      </c>
      <c r="N478" s="183" t="s">
        <v>3537</v>
      </c>
      <c r="O478" s="183"/>
      <c r="P478" s="183" t="s">
        <v>5417</v>
      </c>
      <c r="Q478" s="183" t="s">
        <v>4509</v>
      </c>
      <c r="R478" s="183">
        <f t="shared" si="56"/>
        <v>0</v>
      </c>
      <c r="S478" s="183">
        <f t="shared" si="57"/>
        <v>0</v>
      </c>
      <c r="T478" s="183">
        <f t="shared" si="58"/>
        <v>0</v>
      </c>
      <c r="U478" s="183">
        <f t="shared" si="59"/>
        <v>0</v>
      </c>
      <c r="V478" s="183">
        <f t="shared" si="60"/>
        <v>0</v>
      </c>
      <c r="W478" s="183">
        <f t="shared" si="61"/>
        <v>0</v>
      </c>
      <c r="X478" s="183">
        <f t="shared" si="62"/>
        <v>0</v>
      </c>
      <c r="Y478" s="183">
        <f t="shared" si="63"/>
        <v>0</v>
      </c>
      <c r="Z478" s="183">
        <f t="shared" si="64"/>
        <v>0</v>
      </c>
      <c r="AA478" s="183">
        <f t="shared" si="65"/>
        <v>0</v>
      </c>
      <c r="AB478" s="183" t="str">
        <f t="shared" si="66"/>
        <v/>
      </c>
      <c r="AC478" s="183" t="str">
        <f t="shared" si="67"/>
        <v/>
      </c>
      <c r="AD478" s="183" t="str">
        <f t="shared" si="68"/>
        <v/>
      </c>
      <c r="AE478" s="183" t="str">
        <f t="shared" si="69"/>
        <v/>
      </c>
    </row>
    <row r="479" spans="1:31" ht="33.950000000000003" customHeight="1" x14ac:dyDescent="0.25">
      <c r="A479" s="184" t="s">
        <v>5419</v>
      </c>
      <c r="B479" s="185">
        <v>20</v>
      </c>
      <c r="C479" s="184" t="s">
        <v>5418</v>
      </c>
      <c r="D479" s="184" t="s">
        <v>4381</v>
      </c>
      <c r="E479" s="184" t="s">
        <v>18</v>
      </c>
      <c r="F479" s="185">
        <v>7</v>
      </c>
      <c r="G479" s="185">
        <v>1</v>
      </c>
      <c r="H479" s="185">
        <v>0</v>
      </c>
      <c r="I479" s="184" t="s">
        <v>3102</v>
      </c>
      <c r="J479" s="184"/>
      <c r="K479" s="183" t="s">
        <v>4511</v>
      </c>
      <c r="L479" s="183"/>
      <c r="M479" s="183" t="s">
        <v>3102</v>
      </c>
      <c r="N479" s="183" t="s">
        <v>3102</v>
      </c>
      <c r="O479" s="183"/>
      <c r="P479" s="183" t="s">
        <v>5417</v>
      </c>
      <c r="Q479" s="183" t="s">
        <v>4509</v>
      </c>
      <c r="R479" s="183">
        <f t="shared" si="56"/>
        <v>0</v>
      </c>
      <c r="S479" s="183">
        <f t="shared" si="57"/>
        <v>0</v>
      </c>
      <c r="T479" s="183">
        <f t="shared" si="58"/>
        <v>0</v>
      </c>
      <c r="U479" s="183">
        <f t="shared" si="59"/>
        <v>0</v>
      </c>
      <c r="V479" s="183">
        <f t="shared" si="60"/>
        <v>0</v>
      </c>
      <c r="W479" s="183">
        <f t="shared" si="61"/>
        <v>0</v>
      </c>
      <c r="X479" s="183">
        <f t="shared" si="62"/>
        <v>0</v>
      </c>
      <c r="Y479" s="183">
        <f t="shared" si="63"/>
        <v>0</v>
      </c>
      <c r="Z479" s="183">
        <f t="shared" si="64"/>
        <v>0</v>
      </c>
      <c r="AA479" s="183">
        <f t="shared" si="65"/>
        <v>0</v>
      </c>
      <c r="AB479" s="183" t="str">
        <f t="shared" si="66"/>
        <v/>
      </c>
      <c r="AC479" s="183" t="str">
        <f t="shared" si="67"/>
        <v/>
      </c>
      <c r="AD479" s="183" t="str">
        <f t="shared" si="68"/>
        <v/>
      </c>
      <c r="AE479" s="183" t="str">
        <f t="shared" si="69"/>
        <v/>
      </c>
    </row>
    <row r="480" spans="1:31" ht="33.950000000000003" customHeight="1" x14ac:dyDescent="0.25">
      <c r="A480" s="184" t="s">
        <v>5419</v>
      </c>
      <c r="B480" s="185">
        <v>20</v>
      </c>
      <c r="C480" s="184" t="s">
        <v>5418</v>
      </c>
      <c r="D480" s="184" t="s">
        <v>4381</v>
      </c>
      <c r="E480" s="184" t="s">
        <v>18</v>
      </c>
      <c r="F480" s="185">
        <v>8</v>
      </c>
      <c r="G480" s="185">
        <v>1</v>
      </c>
      <c r="H480" s="185">
        <v>0</v>
      </c>
      <c r="I480" s="184" t="s">
        <v>3123</v>
      </c>
      <c r="J480" s="184"/>
      <c r="K480" s="183" t="s">
        <v>4510</v>
      </c>
      <c r="L480" s="183"/>
      <c r="M480" s="183" t="s">
        <v>3123</v>
      </c>
      <c r="N480" s="183" t="s">
        <v>3123</v>
      </c>
      <c r="O480" s="183"/>
      <c r="P480" s="183" t="s">
        <v>5417</v>
      </c>
      <c r="Q480" s="183" t="s">
        <v>4509</v>
      </c>
      <c r="R480" s="183">
        <f t="shared" si="56"/>
        <v>0</v>
      </c>
      <c r="S480" s="183">
        <f t="shared" si="57"/>
        <v>0</v>
      </c>
      <c r="T480" s="183">
        <f t="shared" si="58"/>
        <v>0</v>
      </c>
      <c r="U480" s="183">
        <f t="shared" si="59"/>
        <v>0</v>
      </c>
      <c r="V480" s="183">
        <f t="shared" si="60"/>
        <v>0</v>
      </c>
      <c r="W480" s="183">
        <f t="shared" si="61"/>
        <v>0</v>
      </c>
      <c r="X480" s="183">
        <f t="shared" si="62"/>
        <v>0</v>
      </c>
      <c r="Y480" s="183">
        <f t="shared" si="63"/>
        <v>0</v>
      </c>
      <c r="Z480" s="183">
        <f t="shared" si="64"/>
        <v>0</v>
      </c>
      <c r="AA480" s="183">
        <f t="shared" si="65"/>
        <v>0</v>
      </c>
      <c r="AB480" s="183" t="str">
        <f t="shared" si="66"/>
        <v/>
      </c>
      <c r="AC480" s="183" t="str">
        <f t="shared" si="67"/>
        <v/>
      </c>
      <c r="AD480" s="183" t="str">
        <f t="shared" si="68"/>
        <v/>
      </c>
      <c r="AE480" s="183" t="str">
        <f t="shared" si="69"/>
        <v/>
      </c>
    </row>
    <row r="481" spans="1:31" ht="33.950000000000003" customHeight="1" x14ac:dyDescent="0.25">
      <c r="A481" s="184" t="s">
        <v>5419</v>
      </c>
      <c r="B481" s="185">
        <v>20</v>
      </c>
      <c r="C481" s="184" t="s">
        <v>5418</v>
      </c>
      <c r="D481" s="184" t="s">
        <v>4378</v>
      </c>
      <c r="E481" s="184" t="s">
        <v>18</v>
      </c>
      <c r="F481" s="185">
        <v>1</v>
      </c>
      <c r="G481" s="185">
        <v>0</v>
      </c>
      <c r="H481" s="185">
        <v>1</v>
      </c>
      <c r="I481" s="184"/>
      <c r="J481" s="184" t="s">
        <v>5423</v>
      </c>
      <c r="K481" s="183"/>
      <c r="L481" s="183" t="s">
        <v>5424</v>
      </c>
      <c r="M481" s="183" t="s">
        <v>5423</v>
      </c>
      <c r="N481" s="183" t="s">
        <v>2019</v>
      </c>
      <c r="O481" s="183"/>
      <c r="P481" s="183" t="s">
        <v>5417</v>
      </c>
      <c r="Q481" s="183" t="s">
        <v>4495</v>
      </c>
      <c r="R481" s="183">
        <f t="shared" si="56"/>
        <v>0</v>
      </c>
      <c r="S481" s="183">
        <f t="shared" si="57"/>
        <v>0</v>
      </c>
      <c r="T481" s="183">
        <f t="shared" si="58"/>
        <v>0</v>
      </c>
      <c r="U481" s="183">
        <f t="shared" si="59"/>
        <v>0</v>
      </c>
      <c r="V481" s="183">
        <f t="shared" si="60"/>
        <v>0</v>
      </c>
      <c r="W481" s="183">
        <f t="shared" si="61"/>
        <v>0</v>
      </c>
      <c r="X481" s="183">
        <f t="shared" si="62"/>
        <v>0</v>
      </c>
      <c r="Y481" s="183">
        <f t="shared" si="63"/>
        <v>0</v>
      </c>
      <c r="Z481" s="183">
        <f t="shared" si="64"/>
        <v>0</v>
      </c>
      <c r="AA481" s="183">
        <f t="shared" si="65"/>
        <v>0</v>
      </c>
      <c r="AB481" s="183" t="str">
        <f t="shared" si="66"/>
        <v/>
      </c>
      <c r="AC481" s="183" t="str">
        <f t="shared" si="67"/>
        <v/>
      </c>
      <c r="AD481" s="183" t="str">
        <f t="shared" si="68"/>
        <v/>
      </c>
      <c r="AE481" s="183" t="str">
        <f t="shared" si="69"/>
        <v/>
      </c>
    </row>
    <row r="482" spans="1:31" ht="33.950000000000003" customHeight="1" x14ac:dyDescent="0.25">
      <c r="A482" s="184" t="s">
        <v>5419</v>
      </c>
      <c r="B482" s="185">
        <v>20</v>
      </c>
      <c r="C482" s="184" t="s">
        <v>5418</v>
      </c>
      <c r="D482" s="184" t="s">
        <v>4378</v>
      </c>
      <c r="E482" s="184" t="s">
        <v>18</v>
      </c>
      <c r="F482" s="185">
        <v>2</v>
      </c>
      <c r="G482" s="185">
        <v>0</v>
      </c>
      <c r="H482" s="185">
        <v>1</v>
      </c>
      <c r="I482" s="184"/>
      <c r="J482" s="184" t="s">
        <v>4716</v>
      </c>
      <c r="K482" s="183"/>
      <c r="L482" s="183" t="s">
        <v>4717</v>
      </c>
      <c r="M482" s="183" t="s">
        <v>4716</v>
      </c>
      <c r="N482" s="183" t="s">
        <v>4716</v>
      </c>
      <c r="O482" s="183"/>
      <c r="P482" s="183" t="s">
        <v>5417</v>
      </c>
      <c r="Q482" s="183" t="s">
        <v>4495</v>
      </c>
      <c r="R482" s="183">
        <f t="shared" si="56"/>
        <v>0</v>
      </c>
      <c r="S482" s="183">
        <f t="shared" si="57"/>
        <v>0</v>
      </c>
      <c r="T482" s="183">
        <f t="shared" si="58"/>
        <v>0</v>
      </c>
      <c r="U482" s="183">
        <f t="shared" si="59"/>
        <v>0</v>
      </c>
      <c r="V482" s="183">
        <f t="shared" si="60"/>
        <v>0</v>
      </c>
      <c r="W482" s="183">
        <f t="shared" si="61"/>
        <v>0</v>
      </c>
      <c r="X482" s="183">
        <f t="shared" si="62"/>
        <v>0</v>
      </c>
      <c r="Y482" s="183">
        <f t="shared" si="63"/>
        <v>0</v>
      </c>
      <c r="Z482" s="183">
        <f t="shared" si="64"/>
        <v>0</v>
      </c>
      <c r="AA482" s="183">
        <f t="shared" si="65"/>
        <v>0</v>
      </c>
      <c r="AB482" s="183" t="str">
        <f t="shared" si="66"/>
        <v/>
      </c>
      <c r="AC482" s="183" t="str">
        <f t="shared" si="67"/>
        <v/>
      </c>
      <c r="AD482" s="183" t="str">
        <f t="shared" si="68"/>
        <v/>
      </c>
      <c r="AE482" s="183" t="str">
        <f t="shared" si="69"/>
        <v/>
      </c>
    </row>
    <row r="483" spans="1:31" ht="33.950000000000003" customHeight="1" x14ac:dyDescent="0.25">
      <c r="A483" s="184" t="s">
        <v>5419</v>
      </c>
      <c r="B483" s="185">
        <v>20</v>
      </c>
      <c r="C483" s="184" t="s">
        <v>5418</v>
      </c>
      <c r="D483" s="184" t="s">
        <v>4378</v>
      </c>
      <c r="E483" s="184" t="s">
        <v>18</v>
      </c>
      <c r="F483" s="185">
        <v>3</v>
      </c>
      <c r="G483" s="185">
        <v>0</v>
      </c>
      <c r="H483" s="185">
        <v>1</v>
      </c>
      <c r="I483" s="184"/>
      <c r="J483" s="184" t="s">
        <v>3199</v>
      </c>
      <c r="K483" s="183"/>
      <c r="L483" s="183" t="s">
        <v>4538</v>
      </c>
      <c r="M483" s="183" t="s">
        <v>3199</v>
      </c>
      <c r="N483" s="183" t="s">
        <v>3199</v>
      </c>
      <c r="O483" s="183"/>
      <c r="P483" s="183" t="s">
        <v>5417</v>
      </c>
      <c r="Q483" s="183" t="s">
        <v>4495</v>
      </c>
      <c r="R483" s="183">
        <f t="shared" si="56"/>
        <v>0</v>
      </c>
      <c r="S483" s="183">
        <f t="shared" si="57"/>
        <v>0</v>
      </c>
      <c r="T483" s="183">
        <f t="shared" si="58"/>
        <v>0</v>
      </c>
      <c r="U483" s="183">
        <f t="shared" si="59"/>
        <v>0</v>
      </c>
      <c r="V483" s="183">
        <f t="shared" si="60"/>
        <v>0</v>
      </c>
      <c r="W483" s="183">
        <f t="shared" si="61"/>
        <v>0</v>
      </c>
      <c r="X483" s="183">
        <f t="shared" si="62"/>
        <v>0</v>
      </c>
      <c r="Y483" s="183">
        <f t="shared" si="63"/>
        <v>0</v>
      </c>
      <c r="Z483" s="183">
        <f t="shared" si="64"/>
        <v>0</v>
      </c>
      <c r="AA483" s="183">
        <f t="shared" si="65"/>
        <v>0</v>
      </c>
      <c r="AB483" s="183" t="str">
        <f t="shared" si="66"/>
        <v/>
      </c>
      <c r="AC483" s="183" t="str">
        <f t="shared" si="67"/>
        <v/>
      </c>
      <c r="AD483" s="183" t="str">
        <f t="shared" si="68"/>
        <v/>
      </c>
      <c r="AE483" s="183" t="str">
        <f t="shared" si="69"/>
        <v/>
      </c>
    </row>
    <row r="484" spans="1:31" ht="33.950000000000003" customHeight="1" x14ac:dyDescent="0.25">
      <c r="A484" s="184" t="s">
        <v>5419</v>
      </c>
      <c r="B484" s="185">
        <v>20</v>
      </c>
      <c r="C484" s="184" t="s">
        <v>5418</v>
      </c>
      <c r="D484" s="184" t="s">
        <v>4378</v>
      </c>
      <c r="E484" s="184" t="s">
        <v>18</v>
      </c>
      <c r="F484" s="185">
        <v>4</v>
      </c>
      <c r="G484" s="185">
        <v>0</v>
      </c>
      <c r="H484" s="185">
        <v>1</v>
      </c>
      <c r="I484" s="184"/>
      <c r="J484" s="184" t="s">
        <v>3449</v>
      </c>
      <c r="K484" s="183"/>
      <c r="L484" s="183" t="s">
        <v>5422</v>
      </c>
      <c r="M484" s="183" t="s">
        <v>3449</v>
      </c>
      <c r="N484" s="183" t="s">
        <v>3449</v>
      </c>
      <c r="O484" s="183"/>
      <c r="P484" s="183" t="s">
        <v>5417</v>
      </c>
      <c r="Q484" s="183" t="s">
        <v>4495</v>
      </c>
      <c r="R484" s="183">
        <f t="shared" si="56"/>
        <v>0</v>
      </c>
      <c r="S484" s="183">
        <f t="shared" si="57"/>
        <v>0</v>
      </c>
      <c r="T484" s="183">
        <f t="shared" si="58"/>
        <v>0</v>
      </c>
      <c r="U484" s="183">
        <f t="shared" si="59"/>
        <v>0</v>
      </c>
      <c r="V484" s="183">
        <f t="shared" si="60"/>
        <v>0</v>
      </c>
      <c r="W484" s="183">
        <f t="shared" si="61"/>
        <v>0</v>
      </c>
      <c r="X484" s="183">
        <f t="shared" si="62"/>
        <v>0</v>
      </c>
      <c r="Y484" s="183">
        <f t="shared" si="63"/>
        <v>0</v>
      </c>
      <c r="Z484" s="183">
        <f t="shared" si="64"/>
        <v>0</v>
      </c>
      <c r="AA484" s="183">
        <f t="shared" si="65"/>
        <v>0</v>
      </c>
      <c r="AB484" s="183" t="str">
        <f t="shared" si="66"/>
        <v/>
      </c>
      <c r="AC484" s="183" t="str">
        <f t="shared" si="67"/>
        <v/>
      </c>
      <c r="AD484" s="183" t="str">
        <f t="shared" si="68"/>
        <v/>
      </c>
      <c r="AE484" s="183" t="str">
        <f t="shared" si="69"/>
        <v/>
      </c>
    </row>
    <row r="485" spans="1:31" ht="33.950000000000003" customHeight="1" x14ac:dyDescent="0.25">
      <c r="A485" s="184" t="s">
        <v>5419</v>
      </c>
      <c r="B485" s="185">
        <v>20</v>
      </c>
      <c r="C485" s="184" t="s">
        <v>5418</v>
      </c>
      <c r="D485" s="184" t="s">
        <v>4378</v>
      </c>
      <c r="E485" s="184" t="s">
        <v>18</v>
      </c>
      <c r="F485" s="185">
        <v>5</v>
      </c>
      <c r="G485" s="185">
        <v>0</v>
      </c>
      <c r="H485" s="185">
        <v>1</v>
      </c>
      <c r="I485" s="184"/>
      <c r="J485" s="184" t="s">
        <v>5420</v>
      </c>
      <c r="K485" s="183"/>
      <c r="L485" s="183" t="s">
        <v>5421</v>
      </c>
      <c r="M485" s="183" t="s">
        <v>5420</v>
      </c>
      <c r="N485" s="183" t="s">
        <v>5420</v>
      </c>
      <c r="O485" s="183"/>
      <c r="P485" s="183" t="s">
        <v>5417</v>
      </c>
      <c r="Q485" s="183" t="s">
        <v>4495</v>
      </c>
      <c r="R485" s="183">
        <f t="shared" si="56"/>
        <v>0</v>
      </c>
      <c r="S485" s="183">
        <f t="shared" si="57"/>
        <v>0</v>
      </c>
      <c r="T485" s="183">
        <f t="shared" si="58"/>
        <v>0</v>
      </c>
      <c r="U485" s="183">
        <f t="shared" si="59"/>
        <v>0</v>
      </c>
      <c r="V485" s="183">
        <f t="shared" si="60"/>
        <v>0</v>
      </c>
      <c r="W485" s="183">
        <f t="shared" si="61"/>
        <v>0</v>
      </c>
      <c r="X485" s="183">
        <f t="shared" si="62"/>
        <v>0</v>
      </c>
      <c r="Y485" s="183">
        <f t="shared" si="63"/>
        <v>0</v>
      </c>
      <c r="Z485" s="183">
        <f t="shared" si="64"/>
        <v>0</v>
      </c>
      <c r="AA485" s="183">
        <f t="shared" si="65"/>
        <v>0</v>
      </c>
      <c r="AB485" s="183" t="str">
        <f t="shared" si="66"/>
        <v/>
      </c>
      <c r="AC485" s="183" t="str">
        <f t="shared" si="67"/>
        <v/>
      </c>
      <c r="AD485" s="183" t="str">
        <f t="shared" si="68"/>
        <v/>
      </c>
      <c r="AE485" s="183" t="str">
        <f t="shared" si="69"/>
        <v/>
      </c>
    </row>
    <row r="486" spans="1:31" ht="33.950000000000003" customHeight="1" x14ac:dyDescent="0.25">
      <c r="A486" s="184" t="s">
        <v>5419</v>
      </c>
      <c r="B486" s="185">
        <v>20</v>
      </c>
      <c r="C486" s="184" t="s">
        <v>5418</v>
      </c>
      <c r="D486" s="184" t="s">
        <v>4378</v>
      </c>
      <c r="E486" s="184" t="s">
        <v>18</v>
      </c>
      <c r="F486" s="185">
        <v>6</v>
      </c>
      <c r="G486" s="185">
        <v>0</v>
      </c>
      <c r="H486" s="185">
        <v>1</v>
      </c>
      <c r="I486" s="184"/>
      <c r="J486" s="184" t="s">
        <v>3587</v>
      </c>
      <c r="K486" s="183"/>
      <c r="L486" s="183" t="s">
        <v>4500</v>
      </c>
      <c r="M486" s="183" t="s">
        <v>3587</v>
      </c>
      <c r="N486" s="183" t="s">
        <v>3587</v>
      </c>
      <c r="O486" s="183"/>
      <c r="P486" s="183" t="s">
        <v>5417</v>
      </c>
      <c r="Q486" s="183" t="s">
        <v>4495</v>
      </c>
      <c r="R486" s="183">
        <f t="shared" si="56"/>
        <v>0</v>
      </c>
      <c r="S486" s="183">
        <f t="shared" si="57"/>
        <v>0</v>
      </c>
      <c r="T486" s="183">
        <f t="shared" si="58"/>
        <v>0</v>
      </c>
      <c r="U486" s="183">
        <f t="shared" si="59"/>
        <v>0</v>
      </c>
      <c r="V486" s="183">
        <f t="shared" si="60"/>
        <v>0</v>
      </c>
      <c r="W486" s="183">
        <f t="shared" si="61"/>
        <v>0</v>
      </c>
      <c r="X486" s="183">
        <f t="shared" si="62"/>
        <v>0</v>
      </c>
      <c r="Y486" s="183">
        <f t="shared" si="63"/>
        <v>0</v>
      </c>
      <c r="Z486" s="183">
        <f t="shared" si="64"/>
        <v>0</v>
      </c>
      <c r="AA486" s="183">
        <f t="shared" si="65"/>
        <v>0</v>
      </c>
      <c r="AB486" s="183" t="str">
        <f t="shared" si="66"/>
        <v/>
      </c>
      <c r="AC486" s="183" t="str">
        <f t="shared" si="67"/>
        <v/>
      </c>
      <c r="AD486" s="183" t="str">
        <f t="shared" si="68"/>
        <v/>
      </c>
      <c r="AE486" s="183" t="str">
        <f t="shared" si="69"/>
        <v/>
      </c>
    </row>
    <row r="487" spans="1:31" ht="33.950000000000003" customHeight="1" x14ac:dyDescent="0.25">
      <c r="A487" s="184" t="s">
        <v>5419</v>
      </c>
      <c r="B487" s="185">
        <v>20</v>
      </c>
      <c r="C487" s="184" t="s">
        <v>5418</v>
      </c>
      <c r="D487" s="184" t="s">
        <v>4378</v>
      </c>
      <c r="E487" s="184" t="s">
        <v>18</v>
      </c>
      <c r="F487" s="185">
        <v>7</v>
      </c>
      <c r="G487" s="185">
        <v>0</v>
      </c>
      <c r="H487" s="185">
        <v>1</v>
      </c>
      <c r="I487" s="184"/>
      <c r="J487" s="184" t="s">
        <v>4496</v>
      </c>
      <c r="K487" s="183"/>
      <c r="L487" s="183" t="s">
        <v>4497</v>
      </c>
      <c r="M487" s="183" t="s">
        <v>4496</v>
      </c>
      <c r="N487" s="183" t="s">
        <v>4496</v>
      </c>
      <c r="O487" s="183"/>
      <c r="P487" s="183" t="s">
        <v>5417</v>
      </c>
      <c r="Q487" s="183" t="s">
        <v>4495</v>
      </c>
      <c r="R487" s="183">
        <f t="shared" si="56"/>
        <v>0</v>
      </c>
      <c r="S487" s="183">
        <f t="shared" si="57"/>
        <v>0</v>
      </c>
      <c r="T487" s="183">
        <f t="shared" si="58"/>
        <v>0</v>
      </c>
      <c r="U487" s="183">
        <f t="shared" si="59"/>
        <v>0</v>
      </c>
      <c r="V487" s="183">
        <f t="shared" si="60"/>
        <v>0</v>
      </c>
      <c r="W487" s="183">
        <f t="shared" si="61"/>
        <v>0</v>
      </c>
      <c r="X487" s="183">
        <f t="shared" si="62"/>
        <v>0</v>
      </c>
      <c r="Y487" s="183">
        <f t="shared" si="63"/>
        <v>0</v>
      </c>
      <c r="Z487" s="183">
        <f t="shared" si="64"/>
        <v>0</v>
      </c>
      <c r="AA487" s="183">
        <f t="shared" si="65"/>
        <v>0</v>
      </c>
      <c r="AB487" s="183" t="str">
        <f t="shared" si="66"/>
        <v/>
      </c>
      <c r="AC487" s="183" t="str">
        <f t="shared" si="67"/>
        <v/>
      </c>
      <c r="AD487" s="183" t="str">
        <f t="shared" si="68"/>
        <v/>
      </c>
      <c r="AE487" s="183" t="str">
        <f t="shared" si="69"/>
        <v/>
      </c>
    </row>
    <row r="488" spans="1:31" ht="33.950000000000003" customHeight="1" x14ac:dyDescent="0.25">
      <c r="A488" s="184" t="s">
        <v>5405</v>
      </c>
      <c r="B488" s="185">
        <v>21</v>
      </c>
      <c r="C488" s="184" t="s">
        <v>5341</v>
      </c>
      <c r="D488" s="184" t="s">
        <v>4381</v>
      </c>
      <c r="E488" s="184" t="s">
        <v>18</v>
      </c>
      <c r="F488" s="185">
        <v>1</v>
      </c>
      <c r="G488" s="185">
        <v>1</v>
      </c>
      <c r="H488" s="185">
        <v>0</v>
      </c>
      <c r="I488" s="184" t="s">
        <v>77</v>
      </c>
      <c r="J488" s="184"/>
      <c r="K488" s="183" t="s">
        <v>5416</v>
      </c>
      <c r="L488" s="183"/>
      <c r="M488" s="183" t="s">
        <v>77</v>
      </c>
      <c r="N488" s="183" t="s">
        <v>3087</v>
      </c>
      <c r="O488" s="183"/>
      <c r="P488" s="183" t="s">
        <v>5340</v>
      </c>
      <c r="Q488" s="183" t="s">
        <v>4509</v>
      </c>
      <c r="R488" s="183">
        <f t="shared" si="56"/>
        <v>0</v>
      </c>
      <c r="S488" s="183">
        <f t="shared" si="57"/>
        <v>0</v>
      </c>
      <c r="T488" s="183">
        <f t="shared" si="58"/>
        <v>0</v>
      </c>
      <c r="U488" s="183">
        <f t="shared" si="59"/>
        <v>0</v>
      </c>
      <c r="V488" s="183">
        <f t="shared" si="60"/>
        <v>0</v>
      </c>
      <c r="W488" s="183">
        <f t="shared" si="61"/>
        <v>0</v>
      </c>
      <c r="X488" s="183">
        <f t="shared" si="62"/>
        <v>0</v>
      </c>
      <c r="Y488" s="183">
        <f t="shared" si="63"/>
        <v>0</v>
      </c>
      <c r="Z488" s="183">
        <f t="shared" si="64"/>
        <v>0</v>
      </c>
      <c r="AA488" s="183">
        <f t="shared" si="65"/>
        <v>0</v>
      </c>
      <c r="AB488" s="183" t="str">
        <f t="shared" si="66"/>
        <v/>
      </c>
      <c r="AC488" s="183" t="str">
        <f t="shared" si="67"/>
        <v/>
      </c>
      <c r="AD488" s="183" t="str">
        <f t="shared" si="68"/>
        <v/>
      </c>
      <c r="AE488" s="183" t="str">
        <f t="shared" si="69"/>
        <v/>
      </c>
    </row>
    <row r="489" spans="1:31" ht="33.950000000000003" customHeight="1" x14ac:dyDescent="0.25">
      <c r="A489" s="184" t="s">
        <v>5405</v>
      </c>
      <c r="B489" s="185">
        <v>21</v>
      </c>
      <c r="C489" s="184" t="s">
        <v>5341</v>
      </c>
      <c r="D489" s="184" t="s">
        <v>4381</v>
      </c>
      <c r="E489" s="184" t="s">
        <v>18</v>
      </c>
      <c r="F489" s="185">
        <v>2</v>
      </c>
      <c r="G489" s="185">
        <v>1</v>
      </c>
      <c r="H489" s="185">
        <v>0</v>
      </c>
      <c r="I489" s="184" t="s">
        <v>5410</v>
      </c>
      <c r="J489" s="184"/>
      <c r="K489" s="183" t="s">
        <v>5415</v>
      </c>
      <c r="L489" s="183"/>
      <c r="M489" s="183" t="s">
        <v>5410</v>
      </c>
      <c r="N489" s="183" t="s">
        <v>3090</v>
      </c>
      <c r="O489" s="183"/>
      <c r="P489" s="183" t="s">
        <v>5340</v>
      </c>
      <c r="Q489" s="183" t="s">
        <v>4509</v>
      </c>
      <c r="R489" s="183">
        <f t="shared" si="56"/>
        <v>0</v>
      </c>
      <c r="S489" s="183">
        <f t="shared" si="57"/>
        <v>0</v>
      </c>
      <c r="T489" s="183">
        <f t="shared" si="58"/>
        <v>0</v>
      </c>
      <c r="U489" s="183">
        <f t="shared" si="59"/>
        <v>0</v>
      </c>
      <c r="V489" s="183">
        <f t="shared" si="60"/>
        <v>0</v>
      </c>
      <c r="W489" s="183">
        <f t="shared" si="61"/>
        <v>0</v>
      </c>
      <c r="X489" s="183">
        <f t="shared" si="62"/>
        <v>0</v>
      </c>
      <c r="Y489" s="183">
        <f t="shared" si="63"/>
        <v>0</v>
      </c>
      <c r="Z489" s="183">
        <f t="shared" si="64"/>
        <v>0</v>
      </c>
      <c r="AA489" s="183">
        <f t="shared" si="65"/>
        <v>0</v>
      </c>
      <c r="AB489" s="183" t="str">
        <f t="shared" si="66"/>
        <v/>
      </c>
      <c r="AC489" s="183" t="str">
        <f t="shared" si="67"/>
        <v/>
      </c>
      <c r="AD489" s="183" t="str">
        <f t="shared" si="68"/>
        <v/>
      </c>
      <c r="AE489" s="183" t="str">
        <f t="shared" si="69"/>
        <v/>
      </c>
    </row>
    <row r="490" spans="1:31" ht="33.950000000000003" customHeight="1" x14ac:dyDescent="0.25">
      <c r="A490" s="184" t="s">
        <v>5405</v>
      </c>
      <c r="B490" s="185">
        <v>21</v>
      </c>
      <c r="C490" s="184" t="s">
        <v>5341</v>
      </c>
      <c r="D490" s="184" t="s">
        <v>4381</v>
      </c>
      <c r="E490" s="184" t="s">
        <v>18</v>
      </c>
      <c r="F490" s="185">
        <v>3</v>
      </c>
      <c r="G490" s="185">
        <v>1</v>
      </c>
      <c r="H490" s="185">
        <v>0</v>
      </c>
      <c r="I490" s="184" t="s">
        <v>3341</v>
      </c>
      <c r="J490" s="184"/>
      <c r="K490" s="183" t="s">
        <v>5414</v>
      </c>
      <c r="L490" s="183"/>
      <c r="M490" s="183" t="s">
        <v>3341</v>
      </c>
      <c r="N490" s="183" t="s">
        <v>3341</v>
      </c>
      <c r="O490" s="183"/>
      <c r="P490" s="183" t="s">
        <v>5340</v>
      </c>
      <c r="Q490" s="183" t="s">
        <v>4509</v>
      </c>
      <c r="R490" s="183">
        <f t="shared" si="56"/>
        <v>0</v>
      </c>
      <c r="S490" s="183">
        <f t="shared" si="57"/>
        <v>0</v>
      </c>
      <c r="T490" s="183">
        <f t="shared" si="58"/>
        <v>0</v>
      </c>
      <c r="U490" s="183">
        <f t="shared" si="59"/>
        <v>0</v>
      </c>
      <c r="V490" s="183">
        <f t="shared" si="60"/>
        <v>0</v>
      </c>
      <c r="W490" s="183">
        <f t="shared" si="61"/>
        <v>0</v>
      </c>
      <c r="X490" s="183">
        <f t="shared" si="62"/>
        <v>0</v>
      </c>
      <c r="Y490" s="183">
        <f t="shared" si="63"/>
        <v>0</v>
      </c>
      <c r="Z490" s="183">
        <f t="shared" si="64"/>
        <v>0</v>
      </c>
      <c r="AA490" s="183">
        <f t="shared" si="65"/>
        <v>0</v>
      </c>
      <c r="AB490" s="183" t="str">
        <f t="shared" si="66"/>
        <v/>
      </c>
      <c r="AC490" s="183" t="str">
        <f t="shared" si="67"/>
        <v/>
      </c>
      <c r="AD490" s="183" t="str">
        <f t="shared" si="68"/>
        <v/>
      </c>
      <c r="AE490" s="183" t="str">
        <f t="shared" si="69"/>
        <v/>
      </c>
    </row>
    <row r="491" spans="1:31" ht="33.950000000000003" customHeight="1" x14ac:dyDescent="0.25">
      <c r="A491" s="184" t="s">
        <v>5405</v>
      </c>
      <c r="B491" s="185">
        <v>21</v>
      </c>
      <c r="C491" s="184" t="s">
        <v>5341</v>
      </c>
      <c r="D491" s="184" t="s">
        <v>4381</v>
      </c>
      <c r="E491" s="184" t="s">
        <v>18</v>
      </c>
      <c r="F491" s="185">
        <v>4</v>
      </c>
      <c r="G491" s="185">
        <v>1</v>
      </c>
      <c r="H491" s="185">
        <v>0</v>
      </c>
      <c r="I491" s="184" t="s">
        <v>5407</v>
      </c>
      <c r="J491" s="184"/>
      <c r="K491" s="183" t="s">
        <v>5413</v>
      </c>
      <c r="L491" s="183"/>
      <c r="M491" s="183" t="s">
        <v>5407</v>
      </c>
      <c r="N491" s="183" t="s">
        <v>5406</v>
      </c>
      <c r="O491" s="183"/>
      <c r="P491" s="183" t="s">
        <v>5340</v>
      </c>
      <c r="Q491" s="183" t="s">
        <v>4509</v>
      </c>
      <c r="R491" s="183">
        <f t="shared" si="56"/>
        <v>0</v>
      </c>
      <c r="S491" s="183">
        <f t="shared" si="57"/>
        <v>0</v>
      </c>
      <c r="T491" s="183">
        <f t="shared" si="58"/>
        <v>0</v>
      </c>
      <c r="U491" s="183">
        <f t="shared" si="59"/>
        <v>0</v>
      </c>
      <c r="V491" s="183">
        <f t="shared" si="60"/>
        <v>0</v>
      </c>
      <c r="W491" s="183">
        <f t="shared" si="61"/>
        <v>0</v>
      </c>
      <c r="X491" s="183">
        <f t="shared" si="62"/>
        <v>0</v>
      </c>
      <c r="Y491" s="183">
        <f t="shared" si="63"/>
        <v>0</v>
      </c>
      <c r="Z491" s="183">
        <f t="shared" si="64"/>
        <v>0</v>
      </c>
      <c r="AA491" s="183">
        <f t="shared" si="65"/>
        <v>0</v>
      </c>
      <c r="AB491" s="183" t="str">
        <f t="shared" si="66"/>
        <v/>
      </c>
      <c r="AC491" s="183" t="str">
        <f t="shared" si="67"/>
        <v/>
      </c>
      <c r="AD491" s="183" t="str">
        <f t="shared" si="68"/>
        <v/>
      </c>
      <c r="AE491" s="183" t="str">
        <f t="shared" si="69"/>
        <v/>
      </c>
    </row>
    <row r="492" spans="1:31" ht="33.950000000000003" customHeight="1" x14ac:dyDescent="0.25">
      <c r="A492" s="184" t="s">
        <v>5405</v>
      </c>
      <c r="B492" s="185">
        <v>21</v>
      </c>
      <c r="C492" s="184" t="s">
        <v>5341</v>
      </c>
      <c r="D492" s="184" t="s">
        <v>4381</v>
      </c>
      <c r="E492" s="184" t="s">
        <v>18</v>
      </c>
      <c r="F492" s="185">
        <v>5</v>
      </c>
      <c r="G492" s="185">
        <v>1</v>
      </c>
      <c r="H492" s="185">
        <v>0</v>
      </c>
      <c r="I492" s="184" t="s">
        <v>3166</v>
      </c>
      <c r="J492" s="184"/>
      <c r="K492" s="183" t="s">
        <v>4546</v>
      </c>
      <c r="L492" s="183"/>
      <c r="M492" s="183" t="s">
        <v>3166</v>
      </c>
      <c r="N492" s="183" t="s">
        <v>3166</v>
      </c>
      <c r="O492" s="183"/>
      <c r="P492" s="183" t="s">
        <v>5340</v>
      </c>
      <c r="Q492" s="183" t="s">
        <v>4509</v>
      </c>
      <c r="R492" s="183">
        <f t="shared" si="56"/>
        <v>0</v>
      </c>
      <c r="S492" s="183">
        <f t="shared" si="57"/>
        <v>0</v>
      </c>
      <c r="T492" s="183">
        <f t="shared" si="58"/>
        <v>0</v>
      </c>
      <c r="U492" s="183">
        <f t="shared" si="59"/>
        <v>0</v>
      </c>
      <c r="V492" s="183">
        <f t="shared" si="60"/>
        <v>0</v>
      </c>
      <c r="W492" s="183">
        <f t="shared" si="61"/>
        <v>0</v>
      </c>
      <c r="X492" s="183">
        <f t="shared" si="62"/>
        <v>0</v>
      </c>
      <c r="Y492" s="183">
        <f t="shared" si="63"/>
        <v>0</v>
      </c>
      <c r="Z492" s="183">
        <f t="shared" si="64"/>
        <v>0</v>
      </c>
      <c r="AA492" s="183">
        <f t="shared" si="65"/>
        <v>0</v>
      </c>
      <c r="AB492" s="183" t="str">
        <f t="shared" si="66"/>
        <v/>
      </c>
      <c r="AC492" s="183" t="str">
        <f t="shared" si="67"/>
        <v/>
      </c>
      <c r="AD492" s="183" t="str">
        <f t="shared" si="68"/>
        <v/>
      </c>
      <c r="AE492" s="183" t="str">
        <f t="shared" si="69"/>
        <v/>
      </c>
    </row>
    <row r="493" spans="1:31" ht="33.950000000000003" customHeight="1" x14ac:dyDescent="0.25">
      <c r="A493" s="184" t="s">
        <v>5405</v>
      </c>
      <c r="B493" s="185">
        <v>21</v>
      </c>
      <c r="C493" s="184" t="s">
        <v>5341</v>
      </c>
      <c r="D493" s="184" t="s">
        <v>4381</v>
      </c>
      <c r="E493" s="184" t="s">
        <v>18</v>
      </c>
      <c r="F493" s="185">
        <v>6</v>
      </c>
      <c r="G493" s="185">
        <v>1</v>
      </c>
      <c r="H493" s="185">
        <v>0</v>
      </c>
      <c r="I493" s="184" t="s">
        <v>3537</v>
      </c>
      <c r="J493" s="184"/>
      <c r="K493" s="183" t="s">
        <v>4909</v>
      </c>
      <c r="L493" s="183"/>
      <c r="M493" s="183" t="s">
        <v>3537</v>
      </c>
      <c r="N493" s="183" t="s">
        <v>3537</v>
      </c>
      <c r="O493" s="183"/>
      <c r="P493" s="183" t="s">
        <v>5340</v>
      </c>
      <c r="Q493" s="183" t="s">
        <v>4509</v>
      </c>
      <c r="R493" s="183">
        <f t="shared" si="56"/>
        <v>0</v>
      </c>
      <c r="S493" s="183">
        <f t="shared" si="57"/>
        <v>0</v>
      </c>
      <c r="T493" s="183">
        <f t="shared" si="58"/>
        <v>0</v>
      </c>
      <c r="U493" s="183">
        <f t="shared" si="59"/>
        <v>0</v>
      </c>
      <c r="V493" s="183">
        <f t="shared" si="60"/>
        <v>0</v>
      </c>
      <c r="W493" s="183">
        <f t="shared" si="61"/>
        <v>0</v>
      </c>
      <c r="X493" s="183">
        <f t="shared" si="62"/>
        <v>0</v>
      </c>
      <c r="Y493" s="183">
        <f t="shared" si="63"/>
        <v>0</v>
      </c>
      <c r="Z493" s="183">
        <f t="shared" si="64"/>
        <v>0</v>
      </c>
      <c r="AA493" s="183">
        <f t="shared" si="65"/>
        <v>0</v>
      </c>
      <c r="AB493" s="183" t="str">
        <f t="shared" si="66"/>
        <v/>
      </c>
      <c r="AC493" s="183" t="str">
        <f t="shared" si="67"/>
        <v/>
      </c>
      <c r="AD493" s="183" t="str">
        <f t="shared" si="68"/>
        <v/>
      </c>
      <c r="AE493" s="183" t="str">
        <f t="shared" si="69"/>
        <v/>
      </c>
    </row>
    <row r="494" spans="1:31" ht="33.950000000000003" customHeight="1" x14ac:dyDescent="0.25">
      <c r="A494" s="184" t="s">
        <v>5405</v>
      </c>
      <c r="B494" s="185">
        <v>21</v>
      </c>
      <c r="C494" s="184" t="s">
        <v>5341</v>
      </c>
      <c r="D494" s="184" t="s">
        <v>4381</v>
      </c>
      <c r="E494" s="184" t="s">
        <v>18</v>
      </c>
      <c r="F494" s="185">
        <v>7</v>
      </c>
      <c r="G494" s="185">
        <v>1</v>
      </c>
      <c r="H494" s="185">
        <v>0</v>
      </c>
      <c r="I494" s="184" t="s">
        <v>3102</v>
      </c>
      <c r="J494" s="184"/>
      <c r="K494" s="183" t="s">
        <v>4511</v>
      </c>
      <c r="L494" s="183"/>
      <c r="M494" s="183" t="s">
        <v>3102</v>
      </c>
      <c r="N494" s="183" t="s">
        <v>3102</v>
      </c>
      <c r="O494" s="183"/>
      <c r="P494" s="183" t="s">
        <v>5340</v>
      </c>
      <c r="Q494" s="183" t="s">
        <v>4509</v>
      </c>
      <c r="R494" s="183">
        <f t="shared" si="56"/>
        <v>0</v>
      </c>
      <c r="S494" s="183">
        <f t="shared" si="57"/>
        <v>0</v>
      </c>
      <c r="T494" s="183">
        <f t="shared" si="58"/>
        <v>0</v>
      </c>
      <c r="U494" s="183">
        <f t="shared" si="59"/>
        <v>0</v>
      </c>
      <c r="V494" s="183">
        <f t="shared" si="60"/>
        <v>0</v>
      </c>
      <c r="W494" s="183">
        <f t="shared" si="61"/>
        <v>0</v>
      </c>
      <c r="X494" s="183">
        <f t="shared" si="62"/>
        <v>0</v>
      </c>
      <c r="Y494" s="183">
        <f t="shared" si="63"/>
        <v>0</v>
      </c>
      <c r="Z494" s="183">
        <f t="shared" si="64"/>
        <v>0</v>
      </c>
      <c r="AA494" s="183">
        <f t="shared" si="65"/>
        <v>0</v>
      </c>
      <c r="AB494" s="183" t="str">
        <f t="shared" si="66"/>
        <v/>
      </c>
      <c r="AC494" s="183" t="str">
        <f t="shared" si="67"/>
        <v/>
      </c>
      <c r="AD494" s="183" t="str">
        <f t="shared" si="68"/>
        <v/>
      </c>
      <c r="AE494" s="183" t="str">
        <f t="shared" si="69"/>
        <v/>
      </c>
    </row>
    <row r="495" spans="1:31" ht="33.950000000000003" customHeight="1" x14ac:dyDescent="0.25">
      <c r="A495" s="184" t="s">
        <v>5405</v>
      </c>
      <c r="B495" s="185">
        <v>21</v>
      </c>
      <c r="C495" s="184" t="s">
        <v>5341</v>
      </c>
      <c r="D495" s="184" t="s">
        <v>4381</v>
      </c>
      <c r="E495" s="184" t="s">
        <v>18</v>
      </c>
      <c r="F495" s="185">
        <v>8</v>
      </c>
      <c r="G495" s="185">
        <v>1</v>
      </c>
      <c r="H495" s="185">
        <v>0</v>
      </c>
      <c r="I495" s="184" t="s">
        <v>3123</v>
      </c>
      <c r="J495" s="184"/>
      <c r="K495" s="183" t="s">
        <v>4510</v>
      </c>
      <c r="L495" s="183"/>
      <c r="M495" s="183" t="s">
        <v>3123</v>
      </c>
      <c r="N495" s="183" t="s">
        <v>3123</v>
      </c>
      <c r="O495" s="183"/>
      <c r="P495" s="183" t="s">
        <v>5340</v>
      </c>
      <c r="Q495" s="183" t="s">
        <v>4509</v>
      </c>
      <c r="R495" s="183">
        <f t="shared" si="56"/>
        <v>0</v>
      </c>
      <c r="S495" s="183">
        <f t="shared" si="57"/>
        <v>0</v>
      </c>
      <c r="T495" s="183">
        <f t="shared" si="58"/>
        <v>0</v>
      </c>
      <c r="U495" s="183">
        <f t="shared" si="59"/>
        <v>0</v>
      </c>
      <c r="V495" s="183">
        <f t="shared" si="60"/>
        <v>0</v>
      </c>
      <c r="W495" s="183">
        <f t="shared" si="61"/>
        <v>0</v>
      </c>
      <c r="X495" s="183">
        <f t="shared" si="62"/>
        <v>0</v>
      </c>
      <c r="Y495" s="183">
        <f t="shared" si="63"/>
        <v>0</v>
      </c>
      <c r="Z495" s="183">
        <f t="shared" si="64"/>
        <v>0</v>
      </c>
      <c r="AA495" s="183">
        <f t="shared" si="65"/>
        <v>0</v>
      </c>
      <c r="AB495" s="183" t="str">
        <f t="shared" si="66"/>
        <v/>
      </c>
      <c r="AC495" s="183" t="str">
        <f t="shared" si="67"/>
        <v/>
      </c>
      <c r="AD495" s="183" t="str">
        <f t="shared" si="68"/>
        <v/>
      </c>
      <c r="AE495" s="183" t="str">
        <f t="shared" si="69"/>
        <v/>
      </c>
    </row>
    <row r="496" spans="1:31" ht="33.950000000000003" customHeight="1" x14ac:dyDescent="0.25">
      <c r="A496" s="184" t="s">
        <v>5405</v>
      </c>
      <c r="B496" s="185">
        <v>21</v>
      </c>
      <c r="C496" s="184" t="s">
        <v>5341</v>
      </c>
      <c r="D496" s="184" t="s">
        <v>4378</v>
      </c>
      <c r="E496" s="184" t="s">
        <v>18</v>
      </c>
      <c r="F496" s="185">
        <v>1</v>
      </c>
      <c r="G496" s="185">
        <v>0</v>
      </c>
      <c r="H496" s="185">
        <v>1</v>
      </c>
      <c r="I496" s="184"/>
      <c r="J496" s="184" t="s">
        <v>77</v>
      </c>
      <c r="K496" s="183"/>
      <c r="L496" s="183" t="s">
        <v>5412</v>
      </c>
      <c r="M496" s="183" t="s">
        <v>77</v>
      </c>
      <c r="N496" s="183" t="s">
        <v>3087</v>
      </c>
      <c r="O496" s="183"/>
      <c r="P496" s="183" t="s">
        <v>5340</v>
      </c>
      <c r="Q496" s="183" t="s">
        <v>4495</v>
      </c>
      <c r="R496" s="183">
        <f t="shared" si="56"/>
        <v>0</v>
      </c>
      <c r="S496" s="183">
        <f t="shared" si="57"/>
        <v>0</v>
      </c>
      <c r="T496" s="183">
        <f t="shared" si="58"/>
        <v>0</v>
      </c>
      <c r="U496" s="183">
        <f t="shared" si="59"/>
        <v>0</v>
      </c>
      <c r="V496" s="183">
        <f t="shared" si="60"/>
        <v>0</v>
      </c>
      <c r="W496" s="183">
        <f t="shared" si="61"/>
        <v>0</v>
      </c>
      <c r="X496" s="183">
        <f t="shared" si="62"/>
        <v>0</v>
      </c>
      <c r="Y496" s="183">
        <f t="shared" si="63"/>
        <v>0</v>
      </c>
      <c r="Z496" s="183">
        <f t="shared" si="64"/>
        <v>0</v>
      </c>
      <c r="AA496" s="183">
        <f t="shared" si="65"/>
        <v>0</v>
      </c>
      <c r="AB496" s="183" t="str">
        <f t="shared" si="66"/>
        <v/>
      </c>
      <c r="AC496" s="183" t="str">
        <f t="shared" si="67"/>
        <v/>
      </c>
      <c r="AD496" s="183" t="str">
        <f t="shared" si="68"/>
        <v/>
      </c>
      <c r="AE496" s="183" t="str">
        <f t="shared" si="69"/>
        <v/>
      </c>
    </row>
    <row r="497" spans="1:31" ht="33.950000000000003" customHeight="1" x14ac:dyDescent="0.25">
      <c r="A497" s="184" t="s">
        <v>5405</v>
      </c>
      <c r="B497" s="185">
        <v>21</v>
      </c>
      <c r="C497" s="184" t="s">
        <v>5341</v>
      </c>
      <c r="D497" s="184" t="s">
        <v>4378</v>
      </c>
      <c r="E497" s="184" t="s">
        <v>18</v>
      </c>
      <c r="F497" s="185">
        <v>2</v>
      </c>
      <c r="G497" s="185">
        <v>0</v>
      </c>
      <c r="H497" s="185">
        <v>1</v>
      </c>
      <c r="I497" s="184"/>
      <c r="J497" s="184" t="s">
        <v>5410</v>
      </c>
      <c r="K497" s="183"/>
      <c r="L497" s="183" t="s">
        <v>5411</v>
      </c>
      <c r="M497" s="183" t="s">
        <v>5410</v>
      </c>
      <c r="N497" s="183" t="s">
        <v>3090</v>
      </c>
      <c r="O497" s="183"/>
      <c r="P497" s="183" t="s">
        <v>5340</v>
      </c>
      <c r="Q497" s="183" t="s">
        <v>4495</v>
      </c>
      <c r="R497" s="183">
        <f t="shared" si="56"/>
        <v>0</v>
      </c>
      <c r="S497" s="183">
        <f t="shared" si="57"/>
        <v>0</v>
      </c>
      <c r="T497" s="183">
        <f t="shared" si="58"/>
        <v>0</v>
      </c>
      <c r="U497" s="183">
        <f t="shared" si="59"/>
        <v>0</v>
      </c>
      <c r="V497" s="183">
        <f t="shared" si="60"/>
        <v>0</v>
      </c>
      <c r="W497" s="183">
        <f t="shared" si="61"/>
        <v>0</v>
      </c>
      <c r="X497" s="183">
        <f t="shared" si="62"/>
        <v>0</v>
      </c>
      <c r="Y497" s="183">
        <f t="shared" si="63"/>
        <v>0</v>
      </c>
      <c r="Z497" s="183">
        <f t="shared" si="64"/>
        <v>0</v>
      </c>
      <c r="AA497" s="183">
        <f t="shared" si="65"/>
        <v>0</v>
      </c>
      <c r="AB497" s="183" t="str">
        <f t="shared" si="66"/>
        <v/>
      </c>
      <c r="AC497" s="183" t="str">
        <f t="shared" si="67"/>
        <v/>
      </c>
      <c r="AD497" s="183" t="str">
        <f t="shared" si="68"/>
        <v/>
      </c>
      <c r="AE497" s="183" t="str">
        <f t="shared" si="69"/>
        <v/>
      </c>
    </row>
    <row r="498" spans="1:31" ht="33.950000000000003" customHeight="1" x14ac:dyDescent="0.25">
      <c r="A498" s="184" t="s">
        <v>5405</v>
      </c>
      <c r="B498" s="185">
        <v>21</v>
      </c>
      <c r="C498" s="184" t="s">
        <v>5341</v>
      </c>
      <c r="D498" s="184" t="s">
        <v>4378</v>
      </c>
      <c r="E498" s="184" t="s">
        <v>18</v>
      </c>
      <c r="F498" s="185">
        <v>3</v>
      </c>
      <c r="G498" s="185">
        <v>0</v>
      </c>
      <c r="H498" s="185">
        <v>1</v>
      </c>
      <c r="I498" s="184"/>
      <c r="J498" s="184" t="s">
        <v>3341</v>
      </c>
      <c r="K498" s="183"/>
      <c r="L498" s="183" t="s">
        <v>5409</v>
      </c>
      <c r="M498" s="183" t="s">
        <v>3341</v>
      </c>
      <c r="N498" s="183" t="s">
        <v>3341</v>
      </c>
      <c r="O498" s="183"/>
      <c r="P498" s="183" t="s">
        <v>5340</v>
      </c>
      <c r="Q498" s="183" t="s">
        <v>4495</v>
      </c>
      <c r="R498" s="183">
        <f t="shared" si="56"/>
        <v>0</v>
      </c>
      <c r="S498" s="183">
        <f t="shared" si="57"/>
        <v>0</v>
      </c>
      <c r="T498" s="183">
        <f t="shared" si="58"/>
        <v>0</v>
      </c>
      <c r="U498" s="183">
        <f t="shared" si="59"/>
        <v>0</v>
      </c>
      <c r="V498" s="183">
        <f t="shared" si="60"/>
        <v>0</v>
      </c>
      <c r="W498" s="183">
        <f t="shared" si="61"/>
        <v>0</v>
      </c>
      <c r="X498" s="183">
        <f t="shared" si="62"/>
        <v>0</v>
      </c>
      <c r="Y498" s="183">
        <f t="shared" si="63"/>
        <v>0</v>
      </c>
      <c r="Z498" s="183">
        <f t="shared" si="64"/>
        <v>0</v>
      </c>
      <c r="AA498" s="183">
        <f t="shared" si="65"/>
        <v>0</v>
      </c>
      <c r="AB498" s="183" t="str">
        <f t="shared" si="66"/>
        <v/>
      </c>
      <c r="AC498" s="183" t="str">
        <f t="shared" si="67"/>
        <v/>
      </c>
      <c r="AD498" s="183" t="str">
        <f t="shared" si="68"/>
        <v/>
      </c>
      <c r="AE498" s="183" t="str">
        <f t="shared" si="69"/>
        <v/>
      </c>
    </row>
    <row r="499" spans="1:31" ht="33.950000000000003" customHeight="1" x14ac:dyDescent="0.25">
      <c r="A499" s="184" t="s">
        <v>5405</v>
      </c>
      <c r="B499" s="185">
        <v>21</v>
      </c>
      <c r="C499" s="184" t="s">
        <v>5341</v>
      </c>
      <c r="D499" s="184" t="s">
        <v>4378</v>
      </c>
      <c r="E499" s="184" t="s">
        <v>18</v>
      </c>
      <c r="F499" s="185">
        <v>4</v>
      </c>
      <c r="G499" s="185">
        <v>0</v>
      </c>
      <c r="H499" s="185">
        <v>1</v>
      </c>
      <c r="I499" s="184"/>
      <c r="J499" s="184" t="s">
        <v>5407</v>
      </c>
      <c r="K499" s="183"/>
      <c r="L499" s="183" t="s">
        <v>5408</v>
      </c>
      <c r="M499" s="183" t="s">
        <v>5407</v>
      </c>
      <c r="N499" s="183" t="s">
        <v>5406</v>
      </c>
      <c r="O499" s="183"/>
      <c r="P499" s="183" t="s">
        <v>5340</v>
      </c>
      <c r="Q499" s="183" t="s">
        <v>4495</v>
      </c>
      <c r="R499" s="183">
        <f t="shared" si="56"/>
        <v>0</v>
      </c>
      <c r="S499" s="183">
        <f t="shared" si="57"/>
        <v>0</v>
      </c>
      <c r="T499" s="183">
        <f t="shared" si="58"/>
        <v>0</v>
      </c>
      <c r="U499" s="183">
        <f t="shared" si="59"/>
        <v>0</v>
      </c>
      <c r="V499" s="183">
        <f t="shared" si="60"/>
        <v>0</v>
      </c>
      <c r="W499" s="183">
        <f t="shared" si="61"/>
        <v>0</v>
      </c>
      <c r="X499" s="183">
        <f t="shared" si="62"/>
        <v>0</v>
      </c>
      <c r="Y499" s="183">
        <f t="shared" si="63"/>
        <v>0</v>
      </c>
      <c r="Z499" s="183">
        <f t="shared" si="64"/>
        <v>0</v>
      </c>
      <c r="AA499" s="183">
        <f t="shared" si="65"/>
        <v>0</v>
      </c>
      <c r="AB499" s="183" t="str">
        <f t="shared" si="66"/>
        <v/>
      </c>
      <c r="AC499" s="183" t="str">
        <f t="shared" si="67"/>
        <v/>
      </c>
      <c r="AD499" s="183" t="str">
        <f t="shared" si="68"/>
        <v/>
      </c>
      <c r="AE499" s="183" t="str">
        <f t="shared" si="69"/>
        <v/>
      </c>
    </row>
    <row r="500" spans="1:31" ht="33.950000000000003" customHeight="1" x14ac:dyDescent="0.25">
      <c r="A500" s="184" t="s">
        <v>5405</v>
      </c>
      <c r="B500" s="185">
        <v>21</v>
      </c>
      <c r="C500" s="184" t="s">
        <v>5341</v>
      </c>
      <c r="D500" s="184" t="s">
        <v>4378</v>
      </c>
      <c r="E500" s="184" t="s">
        <v>18</v>
      </c>
      <c r="F500" s="185">
        <v>5</v>
      </c>
      <c r="G500" s="185">
        <v>0</v>
      </c>
      <c r="H500" s="185">
        <v>1</v>
      </c>
      <c r="I500" s="184"/>
      <c r="J500" s="184" t="s">
        <v>3166</v>
      </c>
      <c r="K500" s="183"/>
      <c r="L500" s="183" t="s">
        <v>4537</v>
      </c>
      <c r="M500" s="183" t="s">
        <v>3166</v>
      </c>
      <c r="N500" s="183" t="s">
        <v>3166</v>
      </c>
      <c r="O500" s="183"/>
      <c r="P500" s="183" t="s">
        <v>5340</v>
      </c>
      <c r="Q500" s="183" t="s">
        <v>4495</v>
      </c>
      <c r="R500" s="183">
        <f t="shared" si="56"/>
        <v>0</v>
      </c>
      <c r="S500" s="183">
        <f t="shared" si="57"/>
        <v>0</v>
      </c>
      <c r="T500" s="183">
        <f t="shared" si="58"/>
        <v>0</v>
      </c>
      <c r="U500" s="183">
        <f t="shared" si="59"/>
        <v>0</v>
      </c>
      <c r="V500" s="183">
        <f t="shared" si="60"/>
        <v>0</v>
      </c>
      <c r="W500" s="183">
        <f t="shared" si="61"/>
        <v>0</v>
      </c>
      <c r="X500" s="183">
        <f t="shared" si="62"/>
        <v>0</v>
      </c>
      <c r="Y500" s="183">
        <f t="shared" si="63"/>
        <v>0</v>
      </c>
      <c r="Z500" s="183">
        <f t="shared" si="64"/>
        <v>0</v>
      </c>
      <c r="AA500" s="183">
        <f t="shared" si="65"/>
        <v>0</v>
      </c>
      <c r="AB500" s="183" t="str">
        <f t="shared" si="66"/>
        <v/>
      </c>
      <c r="AC500" s="183" t="str">
        <f t="shared" si="67"/>
        <v/>
      </c>
      <c r="AD500" s="183" t="str">
        <f t="shared" si="68"/>
        <v/>
      </c>
      <c r="AE500" s="183" t="str">
        <f t="shared" si="69"/>
        <v/>
      </c>
    </row>
    <row r="501" spans="1:31" ht="33.950000000000003" customHeight="1" x14ac:dyDescent="0.25">
      <c r="A501" s="184" t="s">
        <v>5405</v>
      </c>
      <c r="B501" s="185">
        <v>21</v>
      </c>
      <c r="C501" s="184" t="s">
        <v>5341</v>
      </c>
      <c r="D501" s="184" t="s">
        <v>4378</v>
      </c>
      <c r="E501" s="184" t="s">
        <v>18</v>
      </c>
      <c r="F501" s="185">
        <v>6</v>
      </c>
      <c r="G501" s="185">
        <v>0</v>
      </c>
      <c r="H501" s="185">
        <v>1</v>
      </c>
      <c r="I501" s="184"/>
      <c r="J501" s="184" t="s">
        <v>3587</v>
      </c>
      <c r="K501" s="183"/>
      <c r="L501" s="183" t="s">
        <v>4500</v>
      </c>
      <c r="M501" s="183" t="s">
        <v>3587</v>
      </c>
      <c r="N501" s="183" t="s">
        <v>3587</v>
      </c>
      <c r="O501" s="183"/>
      <c r="P501" s="183" t="s">
        <v>5340</v>
      </c>
      <c r="Q501" s="183" t="s">
        <v>4495</v>
      </c>
      <c r="R501" s="183">
        <f t="shared" si="56"/>
        <v>0</v>
      </c>
      <c r="S501" s="183">
        <f t="shared" si="57"/>
        <v>0</v>
      </c>
      <c r="T501" s="183">
        <f t="shared" si="58"/>
        <v>0</v>
      </c>
      <c r="U501" s="183">
        <f t="shared" si="59"/>
        <v>0</v>
      </c>
      <c r="V501" s="183">
        <f t="shared" si="60"/>
        <v>0</v>
      </c>
      <c r="W501" s="183">
        <f t="shared" si="61"/>
        <v>0</v>
      </c>
      <c r="X501" s="183">
        <f t="shared" si="62"/>
        <v>0</v>
      </c>
      <c r="Y501" s="183">
        <f t="shared" si="63"/>
        <v>0</v>
      </c>
      <c r="Z501" s="183">
        <f t="shared" si="64"/>
        <v>0</v>
      </c>
      <c r="AA501" s="183">
        <f t="shared" si="65"/>
        <v>0</v>
      </c>
      <c r="AB501" s="183" t="str">
        <f t="shared" si="66"/>
        <v/>
      </c>
      <c r="AC501" s="183" t="str">
        <f t="shared" si="67"/>
        <v/>
      </c>
      <c r="AD501" s="183" t="str">
        <f t="shared" si="68"/>
        <v/>
      </c>
      <c r="AE501" s="183" t="str">
        <f t="shared" si="69"/>
        <v/>
      </c>
    </row>
    <row r="502" spans="1:31" ht="33.950000000000003" customHeight="1" x14ac:dyDescent="0.25">
      <c r="A502" s="184" t="s">
        <v>5405</v>
      </c>
      <c r="B502" s="185">
        <v>21</v>
      </c>
      <c r="C502" s="184" t="s">
        <v>5341</v>
      </c>
      <c r="D502" s="184" t="s">
        <v>4378</v>
      </c>
      <c r="E502" s="184" t="s">
        <v>18</v>
      </c>
      <c r="F502" s="185">
        <v>7</v>
      </c>
      <c r="G502" s="185">
        <v>0</v>
      </c>
      <c r="H502" s="185">
        <v>1</v>
      </c>
      <c r="I502" s="184"/>
      <c r="J502" s="184" t="s">
        <v>4496</v>
      </c>
      <c r="K502" s="183"/>
      <c r="L502" s="183" t="s">
        <v>4497</v>
      </c>
      <c r="M502" s="183" t="s">
        <v>4496</v>
      </c>
      <c r="N502" s="183" t="s">
        <v>4496</v>
      </c>
      <c r="O502" s="183"/>
      <c r="P502" s="183" t="s">
        <v>5340</v>
      </c>
      <c r="Q502" s="183" t="s">
        <v>4495</v>
      </c>
      <c r="R502" s="183">
        <f t="shared" si="56"/>
        <v>0</v>
      </c>
      <c r="S502" s="183">
        <f t="shared" si="57"/>
        <v>0</v>
      </c>
      <c r="T502" s="183">
        <f t="shared" si="58"/>
        <v>0</v>
      </c>
      <c r="U502" s="183">
        <f t="shared" si="59"/>
        <v>0</v>
      </c>
      <c r="V502" s="183">
        <f t="shared" si="60"/>
        <v>0</v>
      </c>
      <c r="W502" s="183">
        <f t="shared" si="61"/>
        <v>0</v>
      </c>
      <c r="X502" s="183">
        <f t="shared" si="62"/>
        <v>0</v>
      </c>
      <c r="Y502" s="183">
        <f t="shared" si="63"/>
        <v>0</v>
      </c>
      <c r="Z502" s="183">
        <f t="shared" si="64"/>
        <v>0</v>
      </c>
      <c r="AA502" s="183">
        <f t="shared" si="65"/>
        <v>0</v>
      </c>
      <c r="AB502" s="183" t="str">
        <f t="shared" si="66"/>
        <v/>
      </c>
      <c r="AC502" s="183" t="str">
        <f t="shared" si="67"/>
        <v/>
      </c>
      <c r="AD502" s="183" t="str">
        <f t="shared" si="68"/>
        <v/>
      </c>
      <c r="AE502" s="183" t="str">
        <f t="shared" si="69"/>
        <v/>
      </c>
    </row>
    <row r="503" spans="1:31" ht="33.950000000000003" customHeight="1" x14ac:dyDescent="0.25">
      <c r="A503" s="184" t="s">
        <v>5398</v>
      </c>
      <c r="B503" s="185">
        <v>22</v>
      </c>
      <c r="C503" s="184" t="s">
        <v>5341</v>
      </c>
      <c r="D503" s="184" t="s">
        <v>4381</v>
      </c>
      <c r="E503" s="184" t="s">
        <v>18</v>
      </c>
      <c r="F503" s="185">
        <v>1</v>
      </c>
      <c r="G503" s="185">
        <v>1</v>
      </c>
      <c r="H503" s="185">
        <v>0</v>
      </c>
      <c r="I503" s="184" t="s">
        <v>4722</v>
      </c>
      <c r="J503" s="184"/>
      <c r="K503" s="183" t="s">
        <v>4730</v>
      </c>
      <c r="L503" s="183"/>
      <c r="M503" s="183" t="s">
        <v>4722</v>
      </c>
      <c r="N503" s="183" t="s">
        <v>4722</v>
      </c>
      <c r="O503" s="183"/>
      <c r="P503" s="183" t="s">
        <v>5340</v>
      </c>
      <c r="Q503" s="183" t="s">
        <v>4509</v>
      </c>
      <c r="R503" s="183">
        <f t="shared" si="56"/>
        <v>0</v>
      </c>
      <c r="S503" s="183">
        <f t="shared" si="57"/>
        <v>0</v>
      </c>
      <c r="T503" s="183">
        <f t="shared" si="58"/>
        <v>0</v>
      </c>
      <c r="U503" s="183">
        <f t="shared" si="59"/>
        <v>0</v>
      </c>
      <c r="V503" s="183">
        <f t="shared" si="60"/>
        <v>0</v>
      </c>
      <c r="W503" s="183">
        <f t="shared" si="61"/>
        <v>0</v>
      </c>
      <c r="X503" s="183">
        <f t="shared" si="62"/>
        <v>0</v>
      </c>
      <c r="Y503" s="183">
        <f t="shared" si="63"/>
        <v>0</v>
      </c>
      <c r="Z503" s="183">
        <f t="shared" si="64"/>
        <v>0</v>
      </c>
      <c r="AA503" s="183">
        <f t="shared" si="65"/>
        <v>0</v>
      </c>
      <c r="AB503" s="183" t="str">
        <f t="shared" si="66"/>
        <v/>
      </c>
      <c r="AC503" s="183" t="str">
        <f t="shared" si="67"/>
        <v/>
      </c>
      <c r="AD503" s="183" t="str">
        <f t="shared" si="68"/>
        <v/>
      </c>
      <c r="AE503" s="183" t="str">
        <f t="shared" si="69"/>
        <v/>
      </c>
    </row>
    <row r="504" spans="1:31" ht="33.950000000000003" customHeight="1" x14ac:dyDescent="0.25">
      <c r="A504" s="184" t="s">
        <v>5398</v>
      </c>
      <c r="B504" s="185">
        <v>22</v>
      </c>
      <c r="C504" s="184" t="s">
        <v>5341</v>
      </c>
      <c r="D504" s="184" t="s">
        <v>4381</v>
      </c>
      <c r="E504" s="184" t="s">
        <v>18</v>
      </c>
      <c r="F504" s="185">
        <v>2</v>
      </c>
      <c r="G504" s="185">
        <v>1</v>
      </c>
      <c r="H504" s="185">
        <v>0</v>
      </c>
      <c r="I504" s="184" t="s">
        <v>5401</v>
      </c>
      <c r="J504" s="184"/>
      <c r="K504" s="183" t="s">
        <v>5404</v>
      </c>
      <c r="L504" s="183"/>
      <c r="M504" s="183" t="s">
        <v>5401</v>
      </c>
      <c r="N504" s="183"/>
      <c r="O504" s="183"/>
      <c r="P504" s="183" t="s">
        <v>5340</v>
      </c>
      <c r="Q504" s="183" t="s">
        <v>4509</v>
      </c>
      <c r="R504" s="183">
        <f t="shared" si="56"/>
        <v>0</v>
      </c>
      <c r="S504" s="183">
        <f t="shared" si="57"/>
        <v>0</v>
      </c>
      <c r="T504" s="183">
        <f t="shared" si="58"/>
        <v>0</v>
      </c>
      <c r="U504" s="183">
        <f t="shared" si="59"/>
        <v>0</v>
      </c>
      <c r="V504" s="183">
        <f t="shared" si="60"/>
        <v>0</v>
      </c>
      <c r="W504" s="183">
        <f t="shared" si="61"/>
        <v>0</v>
      </c>
      <c r="X504" s="183">
        <f t="shared" si="62"/>
        <v>0</v>
      </c>
      <c r="Y504" s="183">
        <f t="shared" si="63"/>
        <v>0</v>
      </c>
      <c r="Z504" s="183">
        <f t="shared" si="64"/>
        <v>0</v>
      </c>
      <c r="AA504" s="183">
        <f t="shared" si="65"/>
        <v>0</v>
      </c>
      <c r="AB504" s="183" t="str">
        <f t="shared" si="66"/>
        <v/>
      </c>
      <c r="AC504" s="183" t="str">
        <f t="shared" si="67"/>
        <v/>
      </c>
      <c r="AD504" s="183" t="str">
        <f t="shared" si="68"/>
        <v/>
      </c>
      <c r="AE504" s="183" t="str">
        <f t="shared" si="69"/>
        <v/>
      </c>
    </row>
    <row r="505" spans="1:31" ht="33.950000000000003" customHeight="1" x14ac:dyDescent="0.25">
      <c r="A505" s="184" t="s">
        <v>5398</v>
      </c>
      <c r="B505" s="185">
        <v>22</v>
      </c>
      <c r="C505" s="184" t="s">
        <v>5341</v>
      </c>
      <c r="D505" s="184" t="s">
        <v>4381</v>
      </c>
      <c r="E505" s="184" t="s">
        <v>18</v>
      </c>
      <c r="F505" s="185">
        <v>3</v>
      </c>
      <c r="G505" s="185">
        <v>1</v>
      </c>
      <c r="H505" s="185">
        <v>0</v>
      </c>
      <c r="I505" s="184" t="s">
        <v>4716</v>
      </c>
      <c r="J505" s="184"/>
      <c r="K505" s="183" t="s">
        <v>4727</v>
      </c>
      <c r="L505" s="183"/>
      <c r="M505" s="183" t="s">
        <v>4716</v>
      </c>
      <c r="N505" s="183" t="s">
        <v>4716</v>
      </c>
      <c r="O505" s="183"/>
      <c r="P505" s="183" t="s">
        <v>5340</v>
      </c>
      <c r="Q505" s="183" t="s">
        <v>4509</v>
      </c>
      <c r="R505" s="183">
        <f t="shared" si="56"/>
        <v>0</v>
      </c>
      <c r="S505" s="183">
        <f t="shared" si="57"/>
        <v>0</v>
      </c>
      <c r="T505" s="183">
        <f t="shared" si="58"/>
        <v>0</v>
      </c>
      <c r="U505" s="183">
        <f t="shared" si="59"/>
        <v>0</v>
      </c>
      <c r="V505" s="183">
        <f t="shared" si="60"/>
        <v>0</v>
      </c>
      <c r="W505" s="183">
        <f t="shared" si="61"/>
        <v>0</v>
      </c>
      <c r="X505" s="183">
        <f t="shared" si="62"/>
        <v>0</v>
      </c>
      <c r="Y505" s="183">
        <f t="shared" si="63"/>
        <v>0</v>
      </c>
      <c r="Z505" s="183">
        <f t="shared" si="64"/>
        <v>0</v>
      </c>
      <c r="AA505" s="183">
        <f t="shared" si="65"/>
        <v>0</v>
      </c>
      <c r="AB505" s="183" t="str">
        <f t="shared" si="66"/>
        <v/>
      </c>
      <c r="AC505" s="183" t="str">
        <f t="shared" si="67"/>
        <v/>
      </c>
      <c r="AD505" s="183" t="str">
        <f t="shared" si="68"/>
        <v/>
      </c>
      <c r="AE505" s="183" t="str">
        <f t="shared" si="69"/>
        <v/>
      </c>
    </row>
    <row r="506" spans="1:31" ht="33.950000000000003" customHeight="1" x14ac:dyDescent="0.25">
      <c r="A506" s="184" t="s">
        <v>5398</v>
      </c>
      <c r="B506" s="185">
        <v>22</v>
      </c>
      <c r="C506" s="184" t="s">
        <v>5341</v>
      </c>
      <c r="D506" s="184" t="s">
        <v>4381</v>
      </c>
      <c r="E506" s="184" t="s">
        <v>18</v>
      </c>
      <c r="F506" s="185">
        <v>4</v>
      </c>
      <c r="G506" s="185">
        <v>1</v>
      </c>
      <c r="H506" s="185">
        <v>0</v>
      </c>
      <c r="I506" s="184" t="s">
        <v>5399</v>
      </c>
      <c r="J506" s="184"/>
      <c r="K506" s="183" t="s">
        <v>5403</v>
      </c>
      <c r="L506" s="183"/>
      <c r="M506" s="183" t="s">
        <v>5399</v>
      </c>
      <c r="N506" s="183" t="s">
        <v>3556</v>
      </c>
      <c r="O506" s="183"/>
      <c r="P506" s="183" t="s">
        <v>5340</v>
      </c>
      <c r="Q506" s="183" t="s">
        <v>4509</v>
      </c>
      <c r="R506" s="183">
        <f t="shared" si="56"/>
        <v>0</v>
      </c>
      <c r="S506" s="183">
        <f t="shared" si="57"/>
        <v>0</v>
      </c>
      <c r="T506" s="183">
        <f t="shared" si="58"/>
        <v>0</v>
      </c>
      <c r="U506" s="183">
        <f t="shared" si="59"/>
        <v>0</v>
      </c>
      <c r="V506" s="183">
        <f t="shared" si="60"/>
        <v>0</v>
      </c>
      <c r="W506" s="183">
        <f t="shared" si="61"/>
        <v>0</v>
      </c>
      <c r="X506" s="183">
        <f t="shared" si="62"/>
        <v>0</v>
      </c>
      <c r="Y506" s="183">
        <f t="shared" si="63"/>
        <v>0</v>
      </c>
      <c r="Z506" s="183">
        <f t="shared" si="64"/>
        <v>0</v>
      </c>
      <c r="AA506" s="183">
        <f t="shared" si="65"/>
        <v>0</v>
      </c>
      <c r="AB506" s="183" t="str">
        <f t="shared" si="66"/>
        <v/>
      </c>
      <c r="AC506" s="183" t="str">
        <f t="shared" si="67"/>
        <v/>
      </c>
      <c r="AD506" s="183" t="str">
        <f t="shared" si="68"/>
        <v/>
      </c>
      <c r="AE506" s="183" t="str">
        <f t="shared" si="69"/>
        <v/>
      </c>
    </row>
    <row r="507" spans="1:31" ht="33.950000000000003" customHeight="1" x14ac:dyDescent="0.25">
      <c r="A507" s="184" t="s">
        <v>5398</v>
      </c>
      <c r="B507" s="185">
        <v>22</v>
      </c>
      <c r="C507" s="184" t="s">
        <v>5341</v>
      </c>
      <c r="D507" s="184" t="s">
        <v>4381</v>
      </c>
      <c r="E507" s="184" t="s">
        <v>18</v>
      </c>
      <c r="F507" s="185">
        <v>5</v>
      </c>
      <c r="G507" s="185">
        <v>1</v>
      </c>
      <c r="H507" s="185">
        <v>0</v>
      </c>
      <c r="I507" s="184" t="s">
        <v>3141</v>
      </c>
      <c r="J507" s="184"/>
      <c r="K507" s="183" t="s">
        <v>4726</v>
      </c>
      <c r="L507" s="183"/>
      <c r="M507" s="183" t="s">
        <v>3141</v>
      </c>
      <c r="N507" s="183" t="s">
        <v>3141</v>
      </c>
      <c r="O507" s="183"/>
      <c r="P507" s="183" t="s">
        <v>5340</v>
      </c>
      <c r="Q507" s="183" t="s">
        <v>4509</v>
      </c>
      <c r="R507" s="183">
        <f t="shared" si="56"/>
        <v>0</v>
      </c>
      <c r="S507" s="183">
        <f t="shared" si="57"/>
        <v>0</v>
      </c>
      <c r="T507" s="183">
        <f t="shared" si="58"/>
        <v>0</v>
      </c>
      <c r="U507" s="183">
        <f t="shared" si="59"/>
        <v>0</v>
      </c>
      <c r="V507" s="183">
        <f t="shared" si="60"/>
        <v>0</v>
      </c>
      <c r="W507" s="183">
        <f t="shared" si="61"/>
        <v>0</v>
      </c>
      <c r="X507" s="183">
        <f t="shared" si="62"/>
        <v>0</v>
      </c>
      <c r="Y507" s="183">
        <f t="shared" si="63"/>
        <v>0</v>
      </c>
      <c r="Z507" s="183">
        <f t="shared" si="64"/>
        <v>0</v>
      </c>
      <c r="AA507" s="183">
        <f t="shared" si="65"/>
        <v>0</v>
      </c>
      <c r="AB507" s="183" t="str">
        <f t="shared" si="66"/>
        <v/>
      </c>
      <c r="AC507" s="183" t="str">
        <f t="shared" si="67"/>
        <v/>
      </c>
      <c r="AD507" s="183" t="str">
        <f t="shared" si="68"/>
        <v/>
      </c>
      <c r="AE507" s="183" t="str">
        <f t="shared" si="69"/>
        <v/>
      </c>
    </row>
    <row r="508" spans="1:31" ht="33.950000000000003" customHeight="1" x14ac:dyDescent="0.25">
      <c r="A508" s="184" t="s">
        <v>5398</v>
      </c>
      <c r="B508" s="185">
        <v>22</v>
      </c>
      <c r="C508" s="184" t="s">
        <v>5341</v>
      </c>
      <c r="D508" s="184" t="s">
        <v>4381</v>
      </c>
      <c r="E508" s="184" t="s">
        <v>18</v>
      </c>
      <c r="F508" s="185">
        <v>6</v>
      </c>
      <c r="G508" s="185">
        <v>1</v>
      </c>
      <c r="H508" s="185">
        <v>0</v>
      </c>
      <c r="I508" s="184" t="s">
        <v>4724</v>
      </c>
      <c r="J508" s="184"/>
      <c r="K508" s="183" t="s">
        <v>4725</v>
      </c>
      <c r="L508" s="183"/>
      <c r="M508" s="183" t="s">
        <v>4724</v>
      </c>
      <c r="N508" s="183" t="s">
        <v>4724</v>
      </c>
      <c r="O508" s="183"/>
      <c r="P508" s="183" t="s">
        <v>5340</v>
      </c>
      <c r="Q508" s="183" t="s">
        <v>4509</v>
      </c>
      <c r="R508" s="183">
        <f t="shared" ref="R508:R571" si="70">IF(AND($A508=$B$20,$D508="PRO",$E508="POS"),1,0)</f>
        <v>0</v>
      </c>
      <c r="S508" s="183">
        <f t="shared" ref="S508:S571" si="71">IF(AND($A508=$B$20,$D508="CFA",$E508="POS"),1,0)</f>
        <v>0</v>
      </c>
      <c r="T508" s="183">
        <f t="shared" ref="T508:T571" si="72">IF($R508=0,0,IF(OR(AND($M508&lt;&gt;"",ISNUMBER(SEARCH($M508,$B$5))),AND($N508&lt;&gt;"",ISNUMBER(SEARCH($N508,$B$5))),AND($O508&lt;&gt;"",ISNUMBER(SEARCH($O508,$B$5)))),1,0))</f>
        <v>0</v>
      </c>
      <c r="U508" s="183">
        <f t="shared" ref="U508:U571" si="73">IF($R508=0,0,IF(OR(AND($M508&lt;&gt;"",ISNUMBER(SEARCH($M508,$B$5&amp;" "&amp;$B$10))),AND($N508&lt;&gt;"",ISNUMBER(SEARCH($N508,$B$5&amp;" "&amp;$B$10))),AND($O508&lt;&gt;"",ISNUMBER(SEARCH($O508,$B$5&amp;" "&amp;$B$10)))),1,0))</f>
        <v>0</v>
      </c>
      <c r="V508" s="183">
        <f t="shared" ref="V508:V571" si="74">IF($S508=0,0,IF(OR(AND($M508&lt;&gt;"",ISNUMBER(SEARCH($M508,$D$5))),AND($N508&lt;&gt;"",ISNUMBER(SEARCH($N508,$D$5))),AND($O508&lt;&gt;"",ISNUMBER(SEARCH($O508,$D$5)))),1,0))</f>
        <v>0</v>
      </c>
      <c r="W508" s="183">
        <f t="shared" ref="W508:W571" si="75">IF($S508=0,0,IF(OR(AND($M508&lt;&gt;"",ISNUMBER(SEARCH($M508,$D$5&amp;" "&amp;$D$10))),AND($N508&lt;&gt;"",ISNUMBER(SEARCH($N508,$D$5&amp;" "&amp;$D$10))),AND($O508&lt;&gt;"",ISNUMBER(SEARCH($O508,$D$5&amp;" "&amp;$D$10)))),1,0))</f>
        <v>0</v>
      </c>
      <c r="X508" s="183">
        <f t="shared" ref="X508:X571" si="76">IF($T508=1,$G508,0)</f>
        <v>0</v>
      </c>
      <c r="Y508" s="183">
        <f t="shared" ref="Y508:Y571" si="77">IF($U508=1,$G508,0)</f>
        <v>0</v>
      </c>
      <c r="Z508" s="183">
        <f t="shared" ref="Z508:Z571" si="78">IF($V508=1,$H508,0)</f>
        <v>0</v>
      </c>
      <c r="AA508" s="183">
        <f t="shared" ref="AA508:AA571" si="79">IF($W508=1,$H508,0)</f>
        <v>0</v>
      </c>
      <c r="AB508" s="183" t="str">
        <f t="shared" ref="AB508:AB571" si="80">IF(AND($R508=1,$T508=0),$F508+ROW()/100000,"")</f>
        <v/>
      </c>
      <c r="AC508" s="183" t="str">
        <f t="shared" ref="AC508:AC571" si="81">IF(AND($R508=1,$U508=0),$F508+ROW()/100000,"")</f>
        <v/>
      </c>
      <c r="AD508" s="183" t="str">
        <f t="shared" ref="AD508:AD571" si="82">IF(AND($S508=1,$V508=0),$F508+ROW()/100000,"")</f>
        <v/>
      </c>
      <c r="AE508" s="183" t="str">
        <f t="shared" ref="AE508:AE571" si="83">IF(AND($S508=1,$W508=0),$F508+ROW()/100000,"")</f>
        <v/>
      </c>
    </row>
    <row r="509" spans="1:31" ht="33.950000000000003" customHeight="1" x14ac:dyDescent="0.25">
      <c r="A509" s="184" t="s">
        <v>5398</v>
      </c>
      <c r="B509" s="185">
        <v>22</v>
      </c>
      <c r="C509" s="184" t="s">
        <v>5341</v>
      </c>
      <c r="D509" s="184" t="s">
        <v>4381</v>
      </c>
      <c r="E509" s="184" t="s">
        <v>18</v>
      </c>
      <c r="F509" s="185">
        <v>7</v>
      </c>
      <c r="G509" s="185">
        <v>1</v>
      </c>
      <c r="H509" s="185">
        <v>0</v>
      </c>
      <c r="I509" s="184" t="s">
        <v>3102</v>
      </c>
      <c r="J509" s="184"/>
      <c r="K509" s="183" t="s">
        <v>4511</v>
      </c>
      <c r="L509" s="183"/>
      <c r="M509" s="183" t="s">
        <v>3102</v>
      </c>
      <c r="N509" s="183" t="s">
        <v>3102</v>
      </c>
      <c r="O509" s="183"/>
      <c r="P509" s="183" t="s">
        <v>5340</v>
      </c>
      <c r="Q509" s="183" t="s">
        <v>4509</v>
      </c>
      <c r="R509" s="183">
        <f t="shared" si="70"/>
        <v>0</v>
      </c>
      <c r="S509" s="183">
        <f t="shared" si="71"/>
        <v>0</v>
      </c>
      <c r="T509" s="183">
        <f t="shared" si="72"/>
        <v>0</v>
      </c>
      <c r="U509" s="183">
        <f t="shared" si="73"/>
        <v>0</v>
      </c>
      <c r="V509" s="183">
        <f t="shared" si="74"/>
        <v>0</v>
      </c>
      <c r="W509" s="183">
        <f t="shared" si="75"/>
        <v>0</v>
      </c>
      <c r="X509" s="183">
        <f t="shared" si="76"/>
        <v>0</v>
      </c>
      <c r="Y509" s="183">
        <f t="shared" si="77"/>
        <v>0</v>
      </c>
      <c r="Z509" s="183">
        <f t="shared" si="78"/>
        <v>0</v>
      </c>
      <c r="AA509" s="183">
        <f t="shared" si="79"/>
        <v>0</v>
      </c>
      <c r="AB509" s="183" t="str">
        <f t="shared" si="80"/>
        <v/>
      </c>
      <c r="AC509" s="183" t="str">
        <f t="shared" si="81"/>
        <v/>
      </c>
      <c r="AD509" s="183" t="str">
        <f t="shared" si="82"/>
        <v/>
      </c>
      <c r="AE509" s="183" t="str">
        <f t="shared" si="83"/>
        <v/>
      </c>
    </row>
    <row r="510" spans="1:31" ht="33.950000000000003" customHeight="1" x14ac:dyDescent="0.25">
      <c r="A510" s="184" t="s">
        <v>5398</v>
      </c>
      <c r="B510" s="185">
        <v>22</v>
      </c>
      <c r="C510" s="184" t="s">
        <v>5341</v>
      </c>
      <c r="D510" s="184" t="s">
        <v>4381</v>
      </c>
      <c r="E510" s="184" t="s">
        <v>18</v>
      </c>
      <c r="F510" s="185">
        <v>8</v>
      </c>
      <c r="G510" s="185">
        <v>1</v>
      </c>
      <c r="H510" s="185">
        <v>0</v>
      </c>
      <c r="I510" s="184" t="s">
        <v>3123</v>
      </c>
      <c r="J510" s="184"/>
      <c r="K510" s="183" t="s">
        <v>4510</v>
      </c>
      <c r="L510" s="183"/>
      <c r="M510" s="183" t="s">
        <v>3123</v>
      </c>
      <c r="N510" s="183" t="s">
        <v>3123</v>
      </c>
      <c r="O510" s="183"/>
      <c r="P510" s="183" t="s">
        <v>5340</v>
      </c>
      <c r="Q510" s="183" t="s">
        <v>4509</v>
      </c>
      <c r="R510" s="183">
        <f t="shared" si="70"/>
        <v>0</v>
      </c>
      <c r="S510" s="183">
        <f t="shared" si="71"/>
        <v>0</v>
      </c>
      <c r="T510" s="183">
        <f t="shared" si="72"/>
        <v>0</v>
      </c>
      <c r="U510" s="183">
        <f t="shared" si="73"/>
        <v>0</v>
      </c>
      <c r="V510" s="183">
        <f t="shared" si="74"/>
        <v>0</v>
      </c>
      <c r="W510" s="183">
        <f t="shared" si="75"/>
        <v>0</v>
      </c>
      <c r="X510" s="183">
        <f t="shared" si="76"/>
        <v>0</v>
      </c>
      <c r="Y510" s="183">
        <f t="shared" si="77"/>
        <v>0</v>
      </c>
      <c r="Z510" s="183">
        <f t="shared" si="78"/>
        <v>0</v>
      </c>
      <c r="AA510" s="183">
        <f t="shared" si="79"/>
        <v>0</v>
      </c>
      <c r="AB510" s="183" t="str">
        <f t="shared" si="80"/>
        <v/>
      </c>
      <c r="AC510" s="183" t="str">
        <f t="shared" si="81"/>
        <v/>
      </c>
      <c r="AD510" s="183" t="str">
        <f t="shared" si="82"/>
        <v/>
      </c>
      <c r="AE510" s="183" t="str">
        <f t="shared" si="83"/>
        <v/>
      </c>
    </row>
    <row r="511" spans="1:31" ht="33.950000000000003" customHeight="1" x14ac:dyDescent="0.25">
      <c r="A511" s="184" t="s">
        <v>5398</v>
      </c>
      <c r="B511" s="185">
        <v>22</v>
      </c>
      <c r="C511" s="184" t="s">
        <v>5341</v>
      </c>
      <c r="D511" s="184" t="s">
        <v>4378</v>
      </c>
      <c r="E511" s="184" t="s">
        <v>18</v>
      </c>
      <c r="F511" s="185">
        <v>1</v>
      </c>
      <c r="G511" s="185">
        <v>0</v>
      </c>
      <c r="H511" s="185">
        <v>1</v>
      </c>
      <c r="I511" s="184"/>
      <c r="J511" s="184" t="s">
        <v>4722</v>
      </c>
      <c r="K511" s="183"/>
      <c r="L511" s="183" t="s">
        <v>4723</v>
      </c>
      <c r="M511" s="183" t="s">
        <v>4722</v>
      </c>
      <c r="N511" s="183" t="s">
        <v>4722</v>
      </c>
      <c r="O511" s="183"/>
      <c r="P511" s="183" t="s">
        <v>5340</v>
      </c>
      <c r="Q511" s="183" t="s">
        <v>4495</v>
      </c>
      <c r="R511" s="183">
        <f t="shared" si="70"/>
        <v>0</v>
      </c>
      <c r="S511" s="183">
        <f t="shared" si="71"/>
        <v>0</v>
      </c>
      <c r="T511" s="183">
        <f t="shared" si="72"/>
        <v>0</v>
      </c>
      <c r="U511" s="183">
        <f t="shared" si="73"/>
        <v>0</v>
      </c>
      <c r="V511" s="183">
        <f t="shared" si="74"/>
        <v>0</v>
      </c>
      <c r="W511" s="183">
        <f t="shared" si="75"/>
        <v>0</v>
      </c>
      <c r="X511" s="183">
        <f t="shared" si="76"/>
        <v>0</v>
      </c>
      <c r="Y511" s="183">
        <f t="shared" si="77"/>
        <v>0</v>
      </c>
      <c r="Z511" s="183">
        <f t="shared" si="78"/>
        <v>0</v>
      </c>
      <c r="AA511" s="183">
        <f t="shared" si="79"/>
        <v>0</v>
      </c>
      <c r="AB511" s="183" t="str">
        <f t="shared" si="80"/>
        <v/>
      </c>
      <c r="AC511" s="183" t="str">
        <f t="shared" si="81"/>
        <v/>
      </c>
      <c r="AD511" s="183" t="str">
        <f t="shared" si="82"/>
        <v/>
      </c>
      <c r="AE511" s="183" t="str">
        <f t="shared" si="83"/>
        <v/>
      </c>
    </row>
    <row r="512" spans="1:31" ht="33.950000000000003" customHeight="1" x14ac:dyDescent="0.25">
      <c r="A512" s="184" t="s">
        <v>5398</v>
      </c>
      <c r="B512" s="185">
        <v>22</v>
      </c>
      <c r="C512" s="184" t="s">
        <v>5341</v>
      </c>
      <c r="D512" s="184" t="s">
        <v>4378</v>
      </c>
      <c r="E512" s="184" t="s">
        <v>18</v>
      </c>
      <c r="F512" s="185">
        <v>2</v>
      </c>
      <c r="G512" s="185">
        <v>0</v>
      </c>
      <c r="H512" s="185">
        <v>1</v>
      </c>
      <c r="I512" s="184"/>
      <c r="J512" s="184" t="s">
        <v>5401</v>
      </c>
      <c r="K512" s="183"/>
      <c r="L512" s="183" t="s">
        <v>5402</v>
      </c>
      <c r="M512" s="183" t="s">
        <v>5401</v>
      </c>
      <c r="N512" s="183"/>
      <c r="O512" s="183"/>
      <c r="P512" s="183" t="s">
        <v>5340</v>
      </c>
      <c r="Q512" s="183" t="s">
        <v>4495</v>
      </c>
      <c r="R512" s="183">
        <f t="shared" si="70"/>
        <v>0</v>
      </c>
      <c r="S512" s="183">
        <f t="shared" si="71"/>
        <v>0</v>
      </c>
      <c r="T512" s="183">
        <f t="shared" si="72"/>
        <v>0</v>
      </c>
      <c r="U512" s="183">
        <f t="shared" si="73"/>
        <v>0</v>
      </c>
      <c r="V512" s="183">
        <f t="shared" si="74"/>
        <v>0</v>
      </c>
      <c r="W512" s="183">
        <f t="shared" si="75"/>
        <v>0</v>
      </c>
      <c r="X512" s="183">
        <f t="shared" si="76"/>
        <v>0</v>
      </c>
      <c r="Y512" s="183">
        <f t="shared" si="77"/>
        <v>0</v>
      </c>
      <c r="Z512" s="183">
        <f t="shared" si="78"/>
        <v>0</v>
      </c>
      <c r="AA512" s="183">
        <f t="shared" si="79"/>
        <v>0</v>
      </c>
      <c r="AB512" s="183" t="str">
        <f t="shared" si="80"/>
        <v/>
      </c>
      <c r="AC512" s="183" t="str">
        <f t="shared" si="81"/>
        <v/>
      </c>
      <c r="AD512" s="183" t="str">
        <f t="shared" si="82"/>
        <v/>
      </c>
      <c r="AE512" s="183" t="str">
        <f t="shared" si="83"/>
        <v/>
      </c>
    </row>
    <row r="513" spans="1:31" ht="33.950000000000003" customHeight="1" x14ac:dyDescent="0.25">
      <c r="A513" s="184" t="s">
        <v>5398</v>
      </c>
      <c r="B513" s="185">
        <v>22</v>
      </c>
      <c r="C513" s="184" t="s">
        <v>5341</v>
      </c>
      <c r="D513" s="184" t="s">
        <v>4378</v>
      </c>
      <c r="E513" s="184" t="s">
        <v>18</v>
      </c>
      <c r="F513" s="185">
        <v>3</v>
      </c>
      <c r="G513" s="185">
        <v>0</v>
      </c>
      <c r="H513" s="185">
        <v>1</v>
      </c>
      <c r="I513" s="184"/>
      <c r="J513" s="184" t="s">
        <v>4716</v>
      </c>
      <c r="K513" s="183"/>
      <c r="L513" s="183" t="s">
        <v>4717</v>
      </c>
      <c r="M513" s="183" t="s">
        <v>4716</v>
      </c>
      <c r="N513" s="183" t="s">
        <v>4716</v>
      </c>
      <c r="O513" s="183"/>
      <c r="P513" s="183" t="s">
        <v>5340</v>
      </c>
      <c r="Q513" s="183" t="s">
        <v>4495</v>
      </c>
      <c r="R513" s="183">
        <f t="shared" si="70"/>
        <v>0</v>
      </c>
      <c r="S513" s="183">
        <f t="shared" si="71"/>
        <v>0</v>
      </c>
      <c r="T513" s="183">
        <f t="shared" si="72"/>
        <v>0</v>
      </c>
      <c r="U513" s="183">
        <f t="shared" si="73"/>
        <v>0</v>
      </c>
      <c r="V513" s="183">
        <f t="shared" si="74"/>
        <v>0</v>
      </c>
      <c r="W513" s="183">
        <f t="shared" si="75"/>
        <v>0</v>
      </c>
      <c r="X513" s="183">
        <f t="shared" si="76"/>
        <v>0</v>
      </c>
      <c r="Y513" s="183">
        <f t="shared" si="77"/>
        <v>0</v>
      </c>
      <c r="Z513" s="183">
        <f t="shared" si="78"/>
        <v>0</v>
      </c>
      <c r="AA513" s="183">
        <f t="shared" si="79"/>
        <v>0</v>
      </c>
      <c r="AB513" s="183" t="str">
        <f t="shared" si="80"/>
        <v/>
      </c>
      <c r="AC513" s="183" t="str">
        <f t="shared" si="81"/>
        <v/>
      </c>
      <c r="AD513" s="183" t="str">
        <f t="shared" si="82"/>
        <v/>
      </c>
      <c r="AE513" s="183" t="str">
        <f t="shared" si="83"/>
        <v/>
      </c>
    </row>
    <row r="514" spans="1:31" ht="33.950000000000003" customHeight="1" x14ac:dyDescent="0.25">
      <c r="A514" s="184" t="s">
        <v>5398</v>
      </c>
      <c r="B514" s="185">
        <v>22</v>
      </c>
      <c r="C514" s="184" t="s">
        <v>5341</v>
      </c>
      <c r="D514" s="184" t="s">
        <v>4378</v>
      </c>
      <c r="E514" s="184" t="s">
        <v>18</v>
      </c>
      <c r="F514" s="185">
        <v>4</v>
      </c>
      <c r="G514" s="185">
        <v>0</v>
      </c>
      <c r="H514" s="185">
        <v>1</v>
      </c>
      <c r="I514" s="184"/>
      <c r="J514" s="184" t="s">
        <v>5399</v>
      </c>
      <c r="K514" s="183"/>
      <c r="L514" s="183" t="s">
        <v>5400</v>
      </c>
      <c r="M514" s="183" t="s">
        <v>5399</v>
      </c>
      <c r="N514" s="183" t="s">
        <v>3556</v>
      </c>
      <c r="O514" s="183"/>
      <c r="P514" s="183" t="s">
        <v>5340</v>
      </c>
      <c r="Q514" s="183" t="s">
        <v>4495</v>
      </c>
      <c r="R514" s="183">
        <f t="shared" si="70"/>
        <v>0</v>
      </c>
      <c r="S514" s="183">
        <f t="shared" si="71"/>
        <v>0</v>
      </c>
      <c r="T514" s="183">
        <f t="shared" si="72"/>
        <v>0</v>
      </c>
      <c r="U514" s="183">
        <f t="shared" si="73"/>
        <v>0</v>
      </c>
      <c r="V514" s="183">
        <f t="shared" si="74"/>
        <v>0</v>
      </c>
      <c r="W514" s="183">
        <f t="shared" si="75"/>
        <v>0</v>
      </c>
      <c r="X514" s="183">
        <f t="shared" si="76"/>
        <v>0</v>
      </c>
      <c r="Y514" s="183">
        <f t="shared" si="77"/>
        <v>0</v>
      </c>
      <c r="Z514" s="183">
        <f t="shared" si="78"/>
        <v>0</v>
      </c>
      <c r="AA514" s="183">
        <f t="shared" si="79"/>
        <v>0</v>
      </c>
      <c r="AB514" s="183" t="str">
        <f t="shared" si="80"/>
        <v/>
      </c>
      <c r="AC514" s="183" t="str">
        <f t="shared" si="81"/>
        <v/>
      </c>
      <c r="AD514" s="183" t="str">
        <f t="shared" si="82"/>
        <v/>
      </c>
      <c r="AE514" s="183" t="str">
        <f t="shared" si="83"/>
        <v/>
      </c>
    </row>
    <row r="515" spans="1:31" ht="33.950000000000003" customHeight="1" x14ac:dyDescent="0.25">
      <c r="A515" s="184" t="s">
        <v>5398</v>
      </c>
      <c r="B515" s="185">
        <v>22</v>
      </c>
      <c r="C515" s="184" t="s">
        <v>5341</v>
      </c>
      <c r="D515" s="184" t="s">
        <v>4378</v>
      </c>
      <c r="E515" s="184" t="s">
        <v>18</v>
      </c>
      <c r="F515" s="185">
        <v>5</v>
      </c>
      <c r="G515" s="185">
        <v>0</v>
      </c>
      <c r="H515" s="185">
        <v>1</v>
      </c>
      <c r="I515" s="184"/>
      <c r="J515" s="184" t="s">
        <v>3141</v>
      </c>
      <c r="K515" s="183"/>
      <c r="L515" s="183" t="s">
        <v>4715</v>
      </c>
      <c r="M515" s="183" t="s">
        <v>3141</v>
      </c>
      <c r="N515" s="183" t="s">
        <v>3141</v>
      </c>
      <c r="O515" s="183"/>
      <c r="P515" s="183" t="s">
        <v>5340</v>
      </c>
      <c r="Q515" s="183" t="s">
        <v>4495</v>
      </c>
      <c r="R515" s="183">
        <f t="shared" si="70"/>
        <v>0</v>
      </c>
      <c r="S515" s="183">
        <f t="shared" si="71"/>
        <v>0</v>
      </c>
      <c r="T515" s="183">
        <f t="shared" si="72"/>
        <v>0</v>
      </c>
      <c r="U515" s="183">
        <f t="shared" si="73"/>
        <v>0</v>
      </c>
      <c r="V515" s="183">
        <f t="shared" si="74"/>
        <v>0</v>
      </c>
      <c r="W515" s="183">
        <f t="shared" si="75"/>
        <v>0</v>
      </c>
      <c r="X515" s="183">
        <f t="shared" si="76"/>
        <v>0</v>
      </c>
      <c r="Y515" s="183">
        <f t="shared" si="77"/>
        <v>0</v>
      </c>
      <c r="Z515" s="183">
        <f t="shared" si="78"/>
        <v>0</v>
      </c>
      <c r="AA515" s="183">
        <f t="shared" si="79"/>
        <v>0</v>
      </c>
      <c r="AB515" s="183" t="str">
        <f t="shared" si="80"/>
        <v/>
      </c>
      <c r="AC515" s="183" t="str">
        <f t="shared" si="81"/>
        <v/>
      </c>
      <c r="AD515" s="183" t="str">
        <f t="shared" si="82"/>
        <v/>
      </c>
      <c r="AE515" s="183" t="str">
        <f t="shared" si="83"/>
        <v/>
      </c>
    </row>
    <row r="516" spans="1:31" ht="33.950000000000003" customHeight="1" x14ac:dyDescent="0.25">
      <c r="A516" s="184" t="s">
        <v>5398</v>
      </c>
      <c r="B516" s="185">
        <v>22</v>
      </c>
      <c r="C516" s="184" t="s">
        <v>5341</v>
      </c>
      <c r="D516" s="184" t="s">
        <v>4378</v>
      </c>
      <c r="E516" s="184" t="s">
        <v>18</v>
      </c>
      <c r="F516" s="185">
        <v>6</v>
      </c>
      <c r="G516" s="185">
        <v>0</v>
      </c>
      <c r="H516" s="185">
        <v>1</v>
      </c>
      <c r="I516" s="184"/>
      <c r="J516" s="184" t="s">
        <v>3587</v>
      </c>
      <c r="K516" s="183"/>
      <c r="L516" s="183" t="s">
        <v>4500</v>
      </c>
      <c r="M516" s="183" t="s">
        <v>3587</v>
      </c>
      <c r="N516" s="183" t="s">
        <v>3587</v>
      </c>
      <c r="O516" s="183"/>
      <c r="P516" s="183" t="s">
        <v>5340</v>
      </c>
      <c r="Q516" s="183" t="s">
        <v>4495</v>
      </c>
      <c r="R516" s="183">
        <f t="shared" si="70"/>
        <v>0</v>
      </c>
      <c r="S516" s="183">
        <f t="shared" si="71"/>
        <v>0</v>
      </c>
      <c r="T516" s="183">
        <f t="shared" si="72"/>
        <v>0</v>
      </c>
      <c r="U516" s="183">
        <f t="shared" si="73"/>
        <v>0</v>
      </c>
      <c r="V516" s="183">
        <f t="shared" si="74"/>
        <v>0</v>
      </c>
      <c r="W516" s="183">
        <f t="shared" si="75"/>
        <v>0</v>
      </c>
      <c r="X516" s="183">
        <f t="shared" si="76"/>
        <v>0</v>
      </c>
      <c r="Y516" s="183">
        <f t="shared" si="77"/>
        <v>0</v>
      </c>
      <c r="Z516" s="183">
        <f t="shared" si="78"/>
        <v>0</v>
      </c>
      <c r="AA516" s="183">
        <f t="shared" si="79"/>
        <v>0</v>
      </c>
      <c r="AB516" s="183" t="str">
        <f t="shared" si="80"/>
        <v/>
      </c>
      <c r="AC516" s="183" t="str">
        <f t="shared" si="81"/>
        <v/>
      </c>
      <c r="AD516" s="183" t="str">
        <f t="shared" si="82"/>
        <v/>
      </c>
      <c r="AE516" s="183" t="str">
        <f t="shared" si="83"/>
        <v/>
      </c>
    </row>
    <row r="517" spans="1:31" ht="33.950000000000003" customHeight="1" x14ac:dyDescent="0.25">
      <c r="A517" s="184" t="s">
        <v>5398</v>
      </c>
      <c r="B517" s="185">
        <v>22</v>
      </c>
      <c r="C517" s="184" t="s">
        <v>5341</v>
      </c>
      <c r="D517" s="184" t="s">
        <v>4378</v>
      </c>
      <c r="E517" s="184" t="s">
        <v>18</v>
      </c>
      <c r="F517" s="185">
        <v>7</v>
      </c>
      <c r="G517" s="185">
        <v>0</v>
      </c>
      <c r="H517" s="185">
        <v>1</v>
      </c>
      <c r="I517" s="184"/>
      <c r="J517" s="184" t="s">
        <v>4496</v>
      </c>
      <c r="K517" s="183"/>
      <c r="L517" s="183" t="s">
        <v>4497</v>
      </c>
      <c r="M517" s="183" t="s">
        <v>4496</v>
      </c>
      <c r="N517" s="183" t="s">
        <v>4496</v>
      </c>
      <c r="O517" s="183"/>
      <c r="P517" s="183" t="s">
        <v>5340</v>
      </c>
      <c r="Q517" s="183" t="s">
        <v>4495</v>
      </c>
      <c r="R517" s="183">
        <f t="shared" si="70"/>
        <v>0</v>
      </c>
      <c r="S517" s="183">
        <f t="shared" si="71"/>
        <v>0</v>
      </c>
      <c r="T517" s="183">
        <f t="shared" si="72"/>
        <v>0</v>
      </c>
      <c r="U517" s="183">
        <f t="shared" si="73"/>
        <v>0</v>
      </c>
      <c r="V517" s="183">
        <f t="shared" si="74"/>
        <v>0</v>
      </c>
      <c r="W517" s="183">
        <f t="shared" si="75"/>
        <v>0</v>
      </c>
      <c r="X517" s="183">
        <f t="shared" si="76"/>
        <v>0</v>
      </c>
      <c r="Y517" s="183">
        <f t="shared" si="77"/>
        <v>0</v>
      </c>
      <c r="Z517" s="183">
        <f t="shared" si="78"/>
        <v>0</v>
      </c>
      <c r="AA517" s="183">
        <f t="shared" si="79"/>
        <v>0</v>
      </c>
      <c r="AB517" s="183" t="str">
        <f t="shared" si="80"/>
        <v/>
      </c>
      <c r="AC517" s="183" t="str">
        <f t="shared" si="81"/>
        <v/>
      </c>
      <c r="AD517" s="183" t="str">
        <f t="shared" si="82"/>
        <v/>
      </c>
      <c r="AE517" s="183" t="str">
        <f t="shared" si="83"/>
        <v/>
      </c>
    </row>
    <row r="518" spans="1:31" ht="33.950000000000003" customHeight="1" x14ac:dyDescent="0.25">
      <c r="A518" s="184" t="s">
        <v>5395</v>
      </c>
      <c r="B518" s="185">
        <v>23</v>
      </c>
      <c r="C518" s="184" t="s">
        <v>5341</v>
      </c>
      <c r="D518" s="184" t="s">
        <v>4381</v>
      </c>
      <c r="E518" s="184" t="s">
        <v>18</v>
      </c>
      <c r="F518" s="185">
        <v>1</v>
      </c>
      <c r="G518" s="185">
        <v>1</v>
      </c>
      <c r="H518" s="185">
        <v>0</v>
      </c>
      <c r="I518" s="184" t="s">
        <v>3087</v>
      </c>
      <c r="J518" s="184"/>
      <c r="K518" s="183" t="s">
        <v>4782</v>
      </c>
      <c r="L518" s="183"/>
      <c r="M518" s="183" t="s">
        <v>3087</v>
      </c>
      <c r="N518" s="183"/>
      <c r="O518" s="183"/>
      <c r="P518" s="183" t="s">
        <v>5340</v>
      </c>
      <c r="Q518" s="183" t="s">
        <v>4509</v>
      </c>
      <c r="R518" s="183">
        <f t="shared" si="70"/>
        <v>0</v>
      </c>
      <c r="S518" s="183">
        <f t="shared" si="71"/>
        <v>0</v>
      </c>
      <c r="T518" s="183">
        <f t="shared" si="72"/>
        <v>0</v>
      </c>
      <c r="U518" s="183">
        <f t="shared" si="73"/>
        <v>0</v>
      </c>
      <c r="V518" s="183">
        <f t="shared" si="74"/>
        <v>0</v>
      </c>
      <c r="W518" s="183">
        <f t="shared" si="75"/>
        <v>0</v>
      </c>
      <c r="X518" s="183">
        <f t="shared" si="76"/>
        <v>0</v>
      </c>
      <c r="Y518" s="183">
        <f t="shared" si="77"/>
        <v>0</v>
      </c>
      <c r="Z518" s="183">
        <f t="shared" si="78"/>
        <v>0</v>
      </c>
      <c r="AA518" s="183">
        <f t="shared" si="79"/>
        <v>0</v>
      </c>
      <c r="AB518" s="183" t="str">
        <f t="shared" si="80"/>
        <v/>
      </c>
      <c r="AC518" s="183" t="str">
        <f t="shared" si="81"/>
        <v/>
      </c>
      <c r="AD518" s="183" t="str">
        <f t="shared" si="82"/>
        <v/>
      </c>
      <c r="AE518" s="183" t="str">
        <f t="shared" si="83"/>
        <v/>
      </c>
    </row>
    <row r="519" spans="1:31" ht="33.950000000000003" customHeight="1" x14ac:dyDescent="0.25">
      <c r="A519" s="184" t="s">
        <v>5395</v>
      </c>
      <c r="B519" s="185">
        <v>23</v>
      </c>
      <c r="C519" s="184" t="s">
        <v>5341</v>
      </c>
      <c r="D519" s="184" t="s">
        <v>4381</v>
      </c>
      <c r="E519" s="184" t="s">
        <v>18</v>
      </c>
      <c r="F519" s="185">
        <v>2</v>
      </c>
      <c r="G519" s="185">
        <v>1</v>
      </c>
      <c r="H519" s="185">
        <v>0</v>
      </c>
      <c r="I519" s="184" t="s">
        <v>3088</v>
      </c>
      <c r="J519" s="184"/>
      <c r="K519" s="183" t="s">
        <v>5397</v>
      </c>
      <c r="L519" s="183"/>
      <c r="M519" s="183" t="s">
        <v>3088</v>
      </c>
      <c r="N519" s="183" t="s">
        <v>3088</v>
      </c>
      <c r="O519" s="183"/>
      <c r="P519" s="183" t="s">
        <v>5340</v>
      </c>
      <c r="Q519" s="183" t="s">
        <v>4509</v>
      </c>
      <c r="R519" s="183">
        <f t="shared" si="70"/>
        <v>0</v>
      </c>
      <c r="S519" s="183">
        <f t="shared" si="71"/>
        <v>0</v>
      </c>
      <c r="T519" s="183">
        <f t="shared" si="72"/>
        <v>0</v>
      </c>
      <c r="U519" s="183">
        <f t="shared" si="73"/>
        <v>0</v>
      </c>
      <c r="V519" s="183">
        <f t="shared" si="74"/>
        <v>0</v>
      </c>
      <c r="W519" s="183">
        <f t="shared" si="75"/>
        <v>0</v>
      </c>
      <c r="X519" s="183">
        <f t="shared" si="76"/>
        <v>0</v>
      </c>
      <c r="Y519" s="183">
        <f t="shared" si="77"/>
        <v>0</v>
      </c>
      <c r="Z519" s="183">
        <f t="shared" si="78"/>
        <v>0</v>
      </c>
      <c r="AA519" s="183">
        <f t="shared" si="79"/>
        <v>0</v>
      </c>
      <c r="AB519" s="183" t="str">
        <f t="shared" si="80"/>
        <v/>
      </c>
      <c r="AC519" s="183" t="str">
        <f t="shared" si="81"/>
        <v/>
      </c>
      <c r="AD519" s="183" t="str">
        <f t="shared" si="82"/>
        <v/>
      </c>
      <c r="AE519" s="183" t="str">
        <f t="shared" si="83"/>
        <v/>
      </c>
    </row>
    <row r="520" spans="1:31" ht="33.950000000000003" customHeight="1" x14ac:dyDescent="0.25">
      <c r="A520" s="184" t="s">
        <v>5395</v>
      </c>
      <c r="B520" s="185">
        <v>23</v>
      </c>
      <c r="C520" s="184" t="s">
        <v>5341</v>
      </c>
      <c r="D520" s="184" t="s">
        <v>4381</v>
      </c>
      <c r="E520" s="184" t="s">
        <v>18</v>
      </c>
      <c r="F520" s="185">
        <v>3</v>
      </c>
      <c r="G520" s="185">
        <v>1</v>
      </c>
      <c r="H520" s="185">
        <v>0</v>
      </c>
      <c r="I520" s="184" t="s">
        <v>3199</v>
      </c>
      <c r="J520" s="184"/>
      <c r="K520" s="183" t="s">
        <v>4547</v>
      </c>
      <c r="L520" s="183"/>
      <c r="M520" s="183" t="s">
        <v>3199</v>
      </c>
      <c r="N520" s="183" t="s">
        <v>3199</v>
      </c>
      <c r="O520" s="183"/>
      <c r="P520" s="183" t="s">
        <v>5340</v>
      </c>
      <c r="Q520" s="183" t="s">
        <v>4509</v>
      </c>
      <c r="R520" s="183">
        <f t="shared" si="70"/>
        <v>0</v>
      </c>
      <c r="S520" s="183">
        <f t="shared" si="71"/>
        <v>0</v>
      </c>
      <c r="T520" s="183">
        <f t="shared" si="72"/>
        <v>0</v>
      </c>
      <c r="U520" s="183">
        <f t="shared" si="73"/>
        <v>0</v>
      </c>
      <c r="V520" s="183">
        <f t="shared" si="74"/>
        <v>0</v>
      </c>
      <c r="W520" s="183">
        <f t="shared" si="75"/>
        <v>0</v>
      </c>
      <c r="X520" s="183">
        <f t="shared" si="76"/>
        <v>0</v>
      </c>
      <c r="Y520" s="183">
        <f t="shared" si="77"/>
        <v>0</v>
      </c>
      <c r="Z520" s="183">
        <f t="shared" si="78"/>
        <v>0</v>
      </c>
      <c r="AA520" s="183">
        <f t="shared" si="79"/>
        <v>0</v>
      </c>
      <c r="AB520" s="183" t="str">
        <f t="shared" si="80"/>
        <v/>
      </c>
      <c r="AC520" s="183" t="str">
        <f t="shared" si="81"/>
        <v/>
      </c>
      <c r="AD520" s="183" t="str">
        <f t="shared" si="82"/>
        <v/>
      </c>
      <c r="AE520" s="183" t="str">
        <f t="shared" si="83"/>
        <v/>
      </c>
    </row>
    <row r="521" spans="1:31" ht="33.950000000000003" customHeight="1" x14ac:dyDescent="0.25">
      <c r="A521" s="184" t="s">
        <v>5395</v>
      </c>
      <c r="B521" s="185">
        <v>23</v>
      </c>
      <c r="C521" s="184" t="s">
        <v>5341</v>
      </c>
      <c r="D521" s="184" t="s">
        <v>4381</v>
      </c>
      <c r="E521" s="184" t="s">
        <v>18</v>
      </c>
      <c r="F521" s="185">
        <v>4</v>
      </c>
      <c r="G521" s="185">
        <v>1</v>
      </c>
      <c r="H521" s="185">
        <v>0</v>
      </c>
      <c r="I521" s="184" t="s">
        <v>3537</v>
      </c>
      <c r="J521" s="184"/>
      <c r="K521" s="183" t="s">
        <v>4909</v>
      </c>
      <c r="L521" s="183"/>
      <c r="M521" s="183" t="s">
        <v>3537</v>
      </c>
      <c r="N521" s="183" t="s">
        <v>3537</v>
      </c>
      <c r="O521" s="183"/>
      <c r="P521" s="183" t="s">
        <v>5340</v>
      </c>
      <c r="Q521" s="183" t="s">
        <v>4509</v>
      </c>
      <c r="R521" s="183">
        <f t="shared" si="70"/>
        <v>0</v>
      </c>
      <c r="S521" s="183">
        <f t="shared" si="71"/>
        <v>0</v>
      </c>
      <c r="T521" s="183">
        <f t="shared" si="72"/>
        <v>0</v>
      </c>
      <c r="U521" s="183">
        <f t="shared" si="73"/>
        <v>0</v>
      </c>
      <c r="V521" s="183">
        <f t="shared" si="74"/>
        <v>0</v>
      </c>
      <c r="W521" s="183">
        <f t="shared" si="75"/>
        <v>0</v>
      </c>
      <c r="X521" s="183">
        <f t="shared" si="76"/>
        <v>0</v>
      </c>
      <c r="Y521" s="183">
        <f t="shared" si="77"/>
        <v>0</v>
      </c>
      <c r="Z521" s="183">
        <f t="shared" si="78"/>
        <v>0</v>
      </c>
      <c r="AA521" s="183">
        <f t="shared" si="79"/>
        <v>0</v>
      </c>
      <c r="AB521" s="183" t="str">
        <f t="shared" si="80"/>
        <v/>
      </c>
      <c r="AC521" s="183" t="str">
        <f t="shared" si="81"/>
        <v/>
      </c>
      <c r="AD521" s="183" t="str">
        <f t="shared" si="82"/>
        <v/>
      </c>
      <c r="AE521" s="183" t="str">
        <f t="shared" si="83"/>
        <v/>
      </c>
    </row>
    <row r="522" spans="1:31" ht="33.950000000000003" customHeight="1" x14ac:dyDescent="0.25">
      <c r="A522" s="184" t="s">
        <v>5395</v>
      </c>
      <c r="B522" s="185">
        <v>23</v>
      </c>
      <c r="C522" s="184" t="s">
        <v>5341</v>
      </c>
      <c r="D522" s="184" t="s">
        <v>4381</v>
      </c>
      <c r="E522" s="184" t="s">
        <v>18</v>
      </c>
      <c r="F522" s="185">
        <v>5</v>
      </c>
      <c r="G522" s="185">
        <v>1</v>
      </c>
      <c r="H522" s="185">
        <v>0</v>
      </c>
      <c r="I522" s="184" t="s">
        <v>3209</v>
      </c>
      <c r="J522" s="184"/>
      <c r="K522" s="183" t="s">
        <v>4531</v>
      </c>
      <c r="L522" s="183"/>
      <c r="M522" s="183" t="s">
        <v>3209</v>
      </c>
      <c r="N522" s="183" t="s">
        <v>3209</v>
      </c>
      <c r="O522" s="183"/>
      <c r="P522" s="183" t="s">
        <v>5340</v>
      </c>
      <c r="Q522" s="183" t="s">
        <v>4509</v>
      </c>
      <c r="R522" s="183">
        <f t="shared" si="70"/>
        <v>0</v>
      </c>
      <c r="S522" s="183">
        <f t="shared" si="71"/>
        <v>0</v>
      </c>
      <c r="T522" s="183">
        <f t="shared" si="72"/>
        <v>0</v>
      </c>
      <c r="U522" s="183">
        <f t="shared" si="73"/>
        <v>0</v>
      </c>
      <c r="V522" s="183">
        <f t="shared" si="74"/>
        <v>0</v>
      </c>
      <c r="W522" s="183">
        <f t="shared" si="75"/>
        <v>0</v>
      </c>
      <c r="X522" s="183">
        <f t="shared" si="76"/>
        <v>0</v>
      </c>
      <c r="Y522" s="183">
        <f t="shared" si="77"/>
        <v>0</v>
      </c>
      <c r="Z522" s="183">
        <f t="shared" si="78"/>
        <v>0</v>
      </c>
      <c r="AA522" s="183">
        <f t="shared" si="79"/>
        <v>0</v>
      </c>
      <c r="AB522" s="183" t="str">
        <f t="shared" si="80"/>
        <v/>
      </c>
      <c r="AC522" s="183" t="str">
        <f t="shared" si="81"/>
        <v/>
      </c>
      <c r="AD522" s="183" t="str">
        <f t="shared" si="82"/>
        <v/>
      </c>
      <c r="AE522" s="183" t="str">
        <f t="shared" si="83"/>
        <v/>
      </c>
    </row>
    <row r="523" spans="1:31" ht="33.950000000000003" customHeight="1" x14ac:dyDescent="0.25">
      <c r="A523" s="184" t="s">
        <v>5395</v>
      </c>
      <c r="B523" s="185">
        <v>23</v>
      </c>
      <c r="C523" s="184" t="s">
        <v>5341</v>
      </c>
      <c r="D523" s="184" t="s">
        <v>4381</v>
      </c>
      <c r="E523" s="184" t="s">
        <v>18</v>
      </c>
      <c r="F523" s="185">
        <v>6</v>
      </c>
      <c r="G523" s="185">
        <v>1</v>
      </c>
      <c r="H523" s="185">
        <v>0</v>
      </c>
      <c r="I523" s="184" t="s">
        <v>3181</v>
      </c>
      <c r="J523" s="184"/>
      <c r="K523" s="183" t="s">
        <v>5218</v>
      </c>
      <c r="L523" s="183"/>
      <c r="M523" s="183" t="s">
        <v>3181</v>
      </c>
      <c r="N523" s="183" t="s">
        <v>3181</v>
      </c>
      <c r="O523" s="183"/>
      <c r="P523" s="183" t="s">
        <v>5340</v>
      </c>
      <c r="Q523" s="183" t="s">
        <v>4509</v>
      </c>
      <c r="R523" s="183">
        <f t="shared" si="70"/>
        <v>0</v>
      </c>
      <c r="S523" s="183">
        <f t="shared" si="71"/>
        <v>0</v>
      </c>
      <c r="T523" s="183">
        <f t="shared" si="72"/>
        <v>0</v>
      </c>
      <c r="U523" s="183">
        <f t="shared" si="73"/>
        <v>0</v>
      </c>
      <c r="V523" s="183">
        <f t="shared" si="74"/>
        <v>0</v>
      </c>
      <c r="W523" s="183">
        <f t="shared" si="75"/>
        <v>0</v>
      </c>
      <c r="X523" s="183">
        <f t="shared" si="76"/>
        <v>0</v>
      </c>
      <c r="Y523" s="183">
        <f t="shared" si="77"/>
        <v>0</v>
      </c>
      <c r="Z523" s="183">
        <f t="shared" si="78"/>
        <v>0</v>
      </c>
      <c r="AA523" s="183">
        <f t="shared" si="79"/>
        <v>0</v>
      </c>
      <c r="AB523" s="183" t="str">
        <f t="shared" si="80"/>
        <v/>
      </c>
      <c r="AC523" s="183" t="str">
        <f t="shared" si="81"/>
        <v/>
      </c>
      <c r="AD523" s="183" t="str">
        <f t="shared" si="82"/>
        <v/>
      </c>
      <c r="AE523" s="183" t="str">
        <f t="shared" si="83"/>
        <v/>
      </c>
    </row>
    <row r="524" spans="1:31" ht="33.950000000000003" customHeight="1" x14ac:dyDescent="0.25">
      <c r="A524" s="184" t="s">
        <v>5395</v>
      </c>
      <c r="B524" s="185">
        <v>23</v>
      </c>
      <c r="C524" s="184" t="s">
        <v>5341</v>
      </c>
      <c r="D524" s="184" t="s">
        <v>4381</v>
      </c>
      <c r="E524" s="184" t="s">
        <v>18</v>
      </c>
      <c r="F524" s="185">
        <v>7</v>
      </c>
      <c r="G524" s="185">
        <v>1</v>
      </c>
      <c r="H524" s="185">
        <v>0</v>
      </c>
      <c r="I524" s="184" t="s">
        <v>3102</v>
      </c>
      <c r="J524" s="184"/>
      <c r="K524" s="183" t="s">
        <v>4511</v>
      </c>
      <c r="L524" s="183"/>
      <c r="M524" s="183" t="s">
        <v>3102</v>
      </c>
      <c r="N524" s="183" t="s">
        <v>3102</v>
      </c>
      <c r="O524" s="183"/>
      <c r="P524" s="183" t="s">
        <v>5340</v>
      </c>
      <c r="Q524" s="183" t="s">
        <v>4509</v>
      </c>
      <c r="R524" s="183">
        <f t="shared" si="70"/>
        <v>0</v>
      </c>
      <c r="S524" s="183">
        <f t="shared" si="71"/>
        <v>0</v>
      </c>
      <c r="T524" s="183">
        <f t="shared" si="72"/>
        <v>0</v>
      </c>
      <c r="U524" s="183">
        <f t="shared" si="73"/>
        <v>0</v>
      </c>
      <c r="V524" s="183">
        <f t="shared" si="74"/>
        <v>0</v>
      </c>
      <c r="W524" s="183">
        <f t="shared" si="75"/>
        <v>0</v>
      </c>
      <c r="X524" s="183">
        <f t="shared" si="76"/>
        <v>0</v>
      </c>
      <c r="Y524" s="183">
        <f t="shared" si="77"/>
        <v>0</v>
      </c>
      <c r="Z524" s="183">
        <f t="shared" si="78"/>
        <v>0</v>
      </c>
      <c r="AA524" s="183">
        <f t="shared" si="79"/>
        <v>0</v>
      </c>
      <c r="AB524" s="183" t="str">
        <f t="shared" si="80"/>
        <v/>
      </c>
      <c r="AC524" s="183" t="str">
        <f t="shared" si="81"/>
        <v/>
      </c>
      <c r="AD524" s="183" t="str">
        <f t="shared" si="82"/>
        <v/>
      </c>
      <c r="AE524" s="183" t="str">
        <f t="shared" si="83"/>
        <v/>
      </c>
    </row>
    <row r="525" spans="1:31" ht="33.950000000000003" customHeight="1" x14ac:dyDescent="0.25">
      <c r="A525" s="184" t="s">
        <v>5395</v>
      </c>
      <c r="B525" s="185">
        <v>23</v>
      </c>
      <c r="C525" s="184" t="s">
        <v>5341</v>
      </c>
      <c r="D525" s="184" t="s">
        <v>4381</v>
      </c>
      <c r="E525" s="184" t="s">
        <v>18</v>
      </c>
      <c r="F525" s="185">
        <v>8</v>
      </c>
      <c r="G525" s="185">
        <v>1</v>
      </c>
      <c r="H525" s="185">
        <v>0</v>
      </c>
      <c r="I525" s="184" t="s">
        <v>3123</v>
      </c>
      <c r="J525" s="184"/>
      <c r="K525" s="183" t="s">
        <v>4510</v>
      </c>
      <c r="L525" s="183"/>
      <c r="M525" s="183" t="s">
        <v>3123</v>
      </c>
      <c r="N525" s="183" t="s">
        <v>3123</v>
      </c>
      <c r="O525" s="183"/>
      <c r="P525" s="183" t="s">
        <v>5340</v>
      </c>
      <c r="Q525" s="183" t="s">
        <v>4509</v>
      </c>
      <c r="R525" s="183">
        <f t="shared" si="70"/>
        <v>0</v>
      </c>
      <c r="S525" s="183">
        <f t="shared" si="71"/>
        <v>0</v>
      </c>
      <c r="T525" s="183">
        <f t="shared" si="72"/>
        <v>0</v>
      </c>
      <c r="U525" s="183">
        <f t="shared" si="73"/>
        <v>0</v>
      </c>
      <c r="V525" s="183">
        <f t="shared" si="74"/>
        <v>0</v>
      </c>
      <c r="W525" s="183">
        <f t="shared" si="75"/>
        <v>0</v>
      </c>
      <c r="X525" s="183">
        <f t="shared" si="76"/>
        <v>0</v>
      </c>
      <c r="Y525" s="183">
        <f t="shared" si="77"/>
        <v>0</v>
      </c>
      <c r="Z525" s="183">
        <f t="shared" si="78"/>
        <v>0</v>
      </c>
      <c r="AA525" s="183">
        <f t="shared" si="79"/>
        <v>0</v>
      </c>
      <c r="AB525" s="183" t="str">
        <f t="shared" si="80"/>
        <v/>
      </c>
      <c r="AC525" s="183" t="str">
        <f t="shared" si="81"/>
        <v/>
      </c>
      <c r="AD525" s="183" t="str">
        <f t="shared" si="82"/>
        <v/>
      </c>
      <c r="AE525" s="183" t="str">
        <f t="shared" si="83"/>
        <v/>
      </c>
    </row>
    <row r="526" spans="1:31" ht="33.950000000000003" customHeight="1" x14ac:dyDescent="0.25">
      <c r="A526" s="184" t="s">
        <v>5395</v>
      </c>
      <c r="B526" s="185">
        <v>23</v>
      </c>
      <c r="C526" s="184" t="s">
        <v>5341</v>
      </c>
      <c r="D526" s="184" t="s">
        <v>4378</v>
      </c>
      <c r="E526" s="184" t="s">
        <v>18</v>
      </c>
      <c r="F526" s="185">
        <v>1</v>
      </c>
      <c r="G526" s="185">
        <v>0</v>
      </c>
      <c r="H526" s="185">
        <v>1</v>
      </c>
      <c r="I526" s="184"/>
      <c r="J526" s="184" t="s">
        <v>3087</v>
      </c>
      <c r="K526" s="183"/>
      <c r="L526" s="183" t="s">
        <v>4774</v>
      </c>
      <c r="M526" s="183" t="s">
        <v>3087</v>
      </c>
      <c r="N526" s="183"/>
      <c r="O526" s="183"/>
      <c r="P526" s="183" t="s">
        <v>5340</v>
      </c>
      <c r="Q526" s="183" t="s">
        <v>4495</v>
      </c>
      <c r="R526" s="183">
        <f t="shared" si="70"/>
        <v>0</v>
      </c>
      <c r="S526" s="183">
        <f t="shared" si="71"/>
        <v>0</v>
      </c>
      <c r="T526" s="183">
        <f t="shared" si="72"/>
        <v>0</v>
      </c>
      <c r="U526" s="183">
        <f t="shared" si="73"/>
        <v>0</v>
      </c>
      <c r="V526" s="183">
        <f t="shared" si="74"/>
        <v>0</v>
      </c>
      <c r="W526" s="183">
        <f t="shared" si="75"/>
        <v>0</v>
      </c>
      <c r="X526" s="183">
        <f t="shared" si="76"/>
        <v>0</v>
      </c>
      <c r="Y526" s="183">
        <f t="shared" si="77"/>
        <v>0</v>
      </c>
      <c r="Z526" s="183">
        <f t="shared" si="78"/>
        <v>0</v>
      </c>
      <c r="AA526" s="183">
        <f t="shared" si="79"/>
        <v>0</v>
      </c>
      <c r="AB526" s="183" t="str">
        <f t="shared" si="80"/>
        <v/>
      </c>
      <c r="AC526" s="183" t="str">
        <f t="shared" si="81"/>
        <v/>
      </c>
      <c r="AD526" s="183" t="str">
        <f t="shared" si="82"/>
        <v/>
      </c>
      <c r="AE526" s="183" t="str">
        <f t="shared" si="83"/>
        <v/>
      </c>
    </row>
    <row r="527" spans="1:31" ht="33.950000000000003" customHeight="1" x14ac:dyDescent="0.25">
      <c r="A527" s="184" t="s">
        <v>5395</v>
      </c>
      <c r="B527" s="185">
        <v>23</v>
      </c>
      <c r="C527" s="184" t="s">
        <v>5341</v>
      </c>
      <c r="D527" s="184" t="s">
        <v>4378</v>
      </c>
      <c r="E527" s="184" t="s">
        <v>18</v>
      </c>
      <c r="F527" s="185">
        <v>2</v>
      </c>
      <c r="G527" s="185">
        <v>0</v>
      </c>
      <c r="H527" s="185">
        <v>1</v>
      </c>
      <c r="I527" s="184"/>
      <c r="J527" s="184" t="s">
        <v>3088</v>
      </c>
      <c r="K527" s="183"/>
      <c r="L527" s="183" t="s">
        <v>5396</v>
      </c>
      <c r="M527" s="183" t="s">
        <v>3088</v>
      </c>
      <c r="N527" s="183" t="s">
        <v>3088</v>
      </c>
      <c r="O527" s="183"/>
      <c r="P527" s="183" t="s">
        <v>5340</v>
      </c>
      <c r="Q527" s="183" t="s">
        <v>4495</v>
      </c>
      <c r="R527" s="183">
        <f t="shared" si="70"/>
        <v>0</v>
      </c>
      <c r="S527" s="183">
        <f t="shared" si="71"/>
        <v>0</v>
      </c>
      <c r="T527" s="183">
        <f t="shared" si="72"/>
        <v>0</v>
      </c>
      <c r="U527" s="183">
        <f t="shared" si="73"/>
        <v>0</v>
      </c>
      <c r="V527" s="183">
        <f t="shared" si="74"/>
        <v>0</v>
      </c>
      <c r="W527" s="183">
        <f t="shared" si="75"/>
        <v>0</v>
      </c>
      <c r="X527" s="183">
        <f t="shared" si="76"/>
        <v>0</v>
      </c>
      <c r="Y527" s="183">
        <f t="shared" si="77"/>
        <v>0</v>
      </c>
      <c r="Z527" s="183">
        <f t="shared" si="78"/>
        <v>0</v>
      </c>
      <c r="AA527" s="183">
        <f t="shared" si="79"/>
        <v>0</v>
      </c>
      <c r="AB527" s="183" t="str">
        <f t="shared" si="80"/>
        <v/>
      </c>
      <c r="AC527" s="183" t="str">
        <f t="shared" si="81"/>
        <v/>
      </c>
      <c r="AD527" s="183" t="str">
        <f t="shared" si="82"/>
        <v/>
      </c>
      <c r="AE527" s="183" t="str">
        <f t="shared" si="83"/>
        <v/>
      </c>
    </row>
    <row r="528" spans="1:31" ht="33.950000000000003" customHeight="1" x14ac:dyDescent="0.25">
      <c r="A528" s="184" t="s">
        <v>5395</v>
      </c>
      <c r="B528" s="185">
        <v>23</v>
      </c>
      <c r="C528" s="184" t="s">
        <v>5341</v>
      </c>
      <c r="D528" s="184" t="s">
        <v>4378</v>
      </c>
      <c r="E528" s="184" t="s">
        <v>18</v>
      </c>
      <c r="F528" s="185">
        <v>3</v>
      </c>
      <c r="G528" s="185">
        <v>0</v>
      </c>
      <c r="H528" s="185">
        <v>1</v>
      </c>
      <c r="I528" s="184"/>
      <c r="J528" s="184" t="s">
        <v>3199</v>
      </c>
      <c r="K528" s="183"/>
      <c r="L528" s="183" t="s">
        <v>4538</v>
      </c>
      <c r="M528" s="183" t="s">
        <v>3199</v>
      </c>
      <c r="N528" s="183" t="s">
        <v>3199</v>
      </c>
      <c r="O528" s="183"/>
      <c r="P528" s="183" t="s">
        <v>5340</v>
      </c>
      <c r="Q528" s="183" t="s">
        <v>4495</v>
      </c>
      <c r="R528" s="183">
        <f t="shared" si="70"/>
        <v>0</v>
      </c>
      <c r="S528" s="183">
        <f t="shared" si="71"/>
        <v>0</v>
      </c>
      <c r="T528" s="183">
        <f t="shared" si="72"/>
        <v>0</v>
      </c>
      <c r="U528" s="183">
        <f t="shared" si="73"/>
        <v>0</v>
      </c>
      <c r="V528" s="183">
        <f t="shared" si="74"/>
        <v>0</v>
      </c>
      <c r="W528" s="183">
        <f t="shared" si="75"/>
        <v>0</v>
      </c>
      <c r="X528" s="183">
        <f t="shared" si="76"/>
        <v>0</v>
      </c>
      <c r="Y528" s="183">
        <f t="shared" si="77"/>
        <v>0</v>
      </c>
      <c r="Z528" s="183">
        <f t="shared" si="78"/>
        <v>0</v>
      </c>
      <c r="AA528" s="183">
        <f t="shared" si="79"/>
        <v>0</v>
      </c>
      <c r="AB528" s="183" t="str">
        <f t="shared" si="80"/>
        <v/>
      </c>
      <c r="AC528" s="183" t="str">
        <f t="shared" si="81"/>
        <v/>
      </c>
      <c r="AD528" s="183" t="str">
        <f t="shared" si="82"/>
        <v/>
      </c>
      <c r="AE528" s="183" t="str">
        <f t="shared" si="83"/>
        <v/>
      </c>
    </row>
    <row r="529" spans="1:31" ht="33.950000000000003" customHeight="1" x14ac:dyDescent="0.25">
      <c r="A529" s="184" t="s">
        <v>5395</v>
      </c>
      <c r="B529" s="185">
        <v>23</v>
      </c>
      <c r="C529" s="184" t="s">
        <v>5341</v>
      </c>
      <c r="D529" s="184" t="s">
        <v>4378</v>
      </c>
      <c r="E529" s="184" t="s">
        <v>18</v>
      </c>
      <c r="F529" s="185">
        <v>4</v>
      </c>
      <c r="G529" s="185">
        <v>0</v>
      </c>
      <c r="H529" s="185">
        <v>1</v>
      </c>
      <c r="I529" s="184"/>
      <c r="J529" s="184" t="s">
        <v>3537</v>
      </c>
      <c r="K529" s="183"/>
      <c r="L529" s="183" t="s">
        <v>4930</v>
      </c>
      <c r="M529" s="183" t="s">
        <v>3537</v>
      </c>
      <c r="N529" s="183" t="s">
        <v>3537</v>
      </c>
      <c r="O529" s="183"/>
      <c r="P529" s="183" t="s">
        <v>5340</v>
      </c>
      <c r="Q529" s="183" t="s">
        <v>4495</v>
      </c>
      <c r="R529" s="183">
        <f t="shared" si="70"/>
        <v>0</v>
      </c>
      <c r="S529" s="183">
        <f t="shared" si="71"/>
        <v>0</v>
      </c>
      <c r="T529" s="183">
        <f t="shared" si="72"/>
        <v>0</v>
      </c>
      <c r="U529" s="183">
        <f t="shared" si="73"/>
        <v>0</v>
      </c>
      <c r="V529" s="183">
        <f t="shared" si="74"/>
        <v>0</v>
      </c>
      <c r="W529" s="183">
        <f t="shared" si="75"/>
        <v>0</v>
      </c>
      <c r="X529" s="183">
        <f t="shared" si="76"/>
        <v>0</v>
      </c>
      <c r="Y529" s="183">
        <f t="shared" si="77"/>
        <v>0</v>
      </c>
      <c r="Z529" s="183">
        <f t="shared" si="78"/>
        <v>0</v>
      </c>
      <c r="AA529" s="183">
        <f t="shared" si="79"/>
        <v>0</v>
      </c>
      <c r="AB529" s="183" t="str">
        <f t="shared" si="80"/>
        <v/>
      </c>
      <c r="AC529" s="183" t="str">
        <f t="shared" si="81"/>
        <v/>
      </c>
      <c r="AD529" s="183" t="str">
        <f t="shared" si="82"/>
        <v/>
      </c>
      <c r="AE529" s="183" t="str">
        <f t="shared" si="83"/>
        <v/>
      </c>
    </row>
    <row r="530" spans="1:31" ht="33.950000000000003" customHeight="1" x14ac:dyDescent="0.25">
      <c r="A530" s="184" t="s">
        <v>5395</v>
      </c>
      <c r="B530" s="185">
        <v>23</v>
      </c>
      <c r="C530" s="184" t="s">
        <v>5341</v>
      </c>
      <c r="D530" s="184" t="s">
        <v>4378</v>
      </c>
      <c r="E530" s="184" t="s">
        <v>18</v>
      </c>
      <c r="F530" s="185">
        <v>5</v>
      </c>
      <c r="G530" s="185">
        <v>0</v>
      </c>
      <c r="H530" s="185">
        <v>1</v>
      </c>
      <c r="I530" s="184"/>
      <c r="J530" s="184" t="s">
        <v>3209</v>
      </c>
      <c r="K530" s="183"/>
      <c r="L530" s="183" t="s">
        <v>4521</v>
      </c>
      <c r="M530" s="183" t="s">
        <v>3209</v>
      </c>
      <c r="N530" s="183" t="s">
        <v>3209</v>
      </c>
      <c r="O530" s="183"/>
      <c r="P530" s="183" t="s">
        <v>5340</v>
      </c>
      <c r="Q530" s="183" t="s">
        <v>4495</v>
      </c>
      <c r="R530" s="183">
        <f t="shared" si="70"/>
        <v>0</v>
      </c>
      <c r="S530" s="183">
        <f t="shared" si="71"/>
        <v>0</v>
      </c>
      <c r="T530" s="183">
        <f t="shared" si="72"/>
        <v>0</v>
      </c>
      <c r="U530" s="183">
        <f t="shared" si="73"/>
        <v>0</v>
      </c>
      <c r="V530" s="183">
        <f t="shared" si="74"/>
        <v>0</v>
      </c>
      <c r="W530" s="183">
        <f t="shared" si="75"/>
        <v>0</v>
      </c>
      <c r="X530" s="183">
        <f t="shared" si="76"/>
        <v>0</v>
      </c>
      <c r="Y530" s="183">
        <f t="shared" si="77"/>
        <v>0</v>
      </c>
      <c r="Z530" s="183">
        <f t="shared" si="78"/>
        <v>0</v>
      </c>
      <c r="AA530" s="183">
        <f t="shared" si="79"/>
        <v>0</v>
      </c>
      <c r="AB530" s="183" t="str">
        <f t="shared" si="80"/>
        <v/>
      </c>
      <c r="AC530" s="183" t="str">
        <f t="shared" si="81"/>
        <v/>
      </c>
      <c r="AD530" s="183" t="str">
        <f t="shared" si="82"/>
        <v/>
      </c>
      <c r="AE530" s="183" t="str">
        <f t="shared" si="83"/>
        <v/>
      </c>
    </row>
    <row r="531" spans="1:31" ht="33.950000000000003" customHeight="1" x14ac:dyDescent="0.25">
      <c r="A531" s="184" t="s">
        <v>5395</v>
      </c>
      <c r="B531" s="185">
        <v>23</v>
      </c>
      <c r="C531" s="184" t="s">
        <v>5341</v>
      </c>
      <c r="D531" s="184" t="s">
        <v>4378</v>
      </c>
      <c r="E531" s="184" t="s">
        <v>18</v>
      </c>
      <c r="F531" s="185">
        <v>6</v>
      </c>
      <c r="G531" s="185">
        <v>0</v>
      </c>
      <c r="H531" s="185">
        <v>1</v>
      </c>
      <c r="I531" s="184"/>
      <c r="J531" s="184" t="s">
        <v>3587</v>
      </c>
      <c r="K531" s="183"/>
      <c r="L531" s="183" t="s">
        <v>4500</v>
      </c>
      <c r="M531" s="183" t="s">
        <v>3587</v>
      </c>
      <c r="N531" s="183" t="s">
        <v>3587</v>
      </c>
      <c r="O531" s="183"/>
      <c r="P531" s="183" t="s">
        <v>5340</v>
      </c>
      <c r="Q531" s="183" t="s">
        <v>4495</v>
      </c>
      <c r="R531" s="183">
        <f t="shared" si="70"/>
        <v>0</v>
      </c>
      <c r="S531" s="183">
        <f t="shared" si="71"/>
        <v>0</v>
      </c>
      <c r="T531" s="183">
        <f t="shared" si="72"/>
        <v>0</v>
      </c>
      <c r="U531" s="183">
        <f t="shared" si="73"/>
        <v>0</v>
      </c>
      <c r="V531" s="183">
        <f t="shared" si="74"/>
        <v>0</v>
      </c>
      <c r="W531" s="183">
        <f t="shared" si="75"/>
        <v>0</v>
      </c>
      <c r="X531" s="183">
        <f t="shared" si="76"/>
        <v>0</v>
      </c>
      <c r="Y531" s="183">
        <f t="shared" si="77"/>
        <v>0</v>
      </c>
      <c r="Z531" s="183">
        <f t="shared" si="78"/>
        <v>0</v>
      </c>
      <c r="AA531" s="183">
        <f t="shared" si="79"/>
        <v>0</v>
      </c>
      <c r="AB531" s="183" t="str">
        <f t="shared" si="80"/>
        <v/>
      </c>
      <c r="AC531" s="183" t="str">
        <f t="shared" si="81"/>
        <v/>
      </c>
      <c r="AD531" s="183" t="str">
        <f t="shared" si="82"/>
        <v/>
      </c>
      <c r="AE531" s="183" t="str">
        <f t="shared" si="83"/>
        <v/>
      </c>
    </row>
    <row r="532" spans="1:31" ht="33.950000000000003" customHeight="1" x14ac:dyDescent="0.25">
      <c r="A532" s="184" t="s">
        <v>5395</v>
      </c>
      <c r="B532" s="185">
        <v>23</v>
      </c>
      <c r="C532" s="184" t="s">
        <v>5341</v>
      </c>
      <c r="D532" s="184" t="s">
        <v>4378</v>
      </c>
      <c r="E532" s="184" t="s">
        <v>18</v>
      </c>
      <c r="F532" s="185">
        <v>7</v>
      </c>
      <c r="G532" s="185">
        <v>0</v>
      </c>
      <c r="H532" s="185">
        <v>1</v>
      </c>
      <c r="I532" s="184"/>
      <c r="J532" s="184" t="s">
        <v>4496</v>
      </c>
      <c r="K532" s="183"/>
      <c r="L532" s="183" t="s">
        <v>4497</v>
      </c>
      <c r="M532" s="183" t="s">
        <v>4496</v>
      </c>
      <c r="N532" s="183" t="s">
        <v>4496</v>
      </c>
      <c r="O532" s="183"/>
      <c r="P532" s="183" t="s">
        <v>5340</v>
      </c>
      <c r="Q532" s="183" t="s">
        <v>4495</v>
      </c>
      <c r="R532" s="183">
        <f t="shared" si="70"/>
        <v>0</v>
      </c>
      <c r="S532" s="183">
        <f t="shared" si="71"/>
        <v>0</v>
      </c>
      <c r="T532" s="183">
        <f t="shared" si="72"/>
        <v>0</v>
      </c>
      <c r="U532" s="183">
        <f t="shared" si="73"/>
        <v>0</v>
      </c>
      <c r="V532" s="183">
        <f t="shared" si="74"/>
        <v>0</v>
      </c>
      <c r="W532" s="183">
        <f t="shared" si="75"/>
        <v>0</v>
      </c>
      <c r="X532" s="183">
        <f t="shared" si="76"/>
        <v>0</v>
      </c>
      <c r="Y532" s="183">
        <f t="shared" si="77"/>
        <v>0</v>
      </c>
      <c r="Z532" s="183">
        <f t="shared" si="78"/>
        <v>0</v>
      </c>
      <c r="AA532" s="183">
        <f t="shared" si="79"/>
        <v>0</v>
      </c>
      <c r="AB532" s="183" t="str">
        <f t="shared" si="80"/>
        <v/>
      </c>
      <c r="AC532" s="183" t="str">
        <f t="shared" si="81"/>
        <v/>
      </c>
      <c r="AD532" s="183" t="str">
        <f t="shared" si="82"/>
        <v/>
      </c>
      <c r="AE532" s="183" t="str">
        <f t="shared" si="83"/>
        <v/>
      </c>
    </row>
    <row r="533" spans="1:31" ht="33.950000000000003" customHeight="1" x14ac:dyDescent="0.25">
      <c r="A533" s="184" t="s">
        <v>5390</v>
      </c>
      <c r="B533" s="185">
        <v>24</v>
      </c>
      <c r="C533" s="184" t="s">
        <v>5341</v>
      </c>
      <c r="D533" s="184" t="s">
        <v>4381</v>
      </c>
      <c r="E533" s="184" t="s">
        <v>18</v>
      </c>
      <c r="F533" s="185">
        <v>1</v>
      </c>
      <c r="G533" s="185">
        <v>1</v>
      </c>
      <c r="H533" s="185">
        <v>0</v>
      </c>
      <c r="I533" s="184" t="s">
        <v>3176</v>
      </c>
      <c r="J533" s="184"/>
      <c r="K533" s="183" t="s">
        <v>5125</v>
      </c>
      <c r="L533" s="183"/>
      <c r="M533" s="183" t="s">
        <v>3176</v>
      </c>
      <c r="N533" s="183" t="s">
        <v>3176</v>
      </c>
      <c r="O533" s="183"/>
      <c r="P533" s="183" t="s">
        <v>5340</v>
      </c>
      <c r="Q533" s="183" t="s">
        <v>4509</v>
      </c>
      <c r="R533" s="183">
        <f t="shared" si="70"/>
        <v>0</v>
      </c>
      <c r="S533" s="183">
        <f t="shared" si="71"/>
        <v>0</v>
      </c>
      <c r="T533" s="183">
        <f t="shared" si="72"/>
        <v>0</v>
      </c>
      <c r="U533" s="183">
        <f t="shared" si="73"/>
        <v>0</v>
      </c>
      <c r="V533" s="183">
        <f t="shared" si="74"/>
        <v>0</v>
      </c>
      <c r="W533" s="183">
        <f t="shared" si="75"/>
        <v>0</v>
      </c>
      <c r="X533" s="183">
        <f t="shared" si="76"/>
        <v>0</v>
      </c>
      <c r="Y533" s="183">
        <f t="shared" si="77"/>
        <v>0</v>
      </c>
      <c r="Z533" s="183">
        <f t="shared" si="78"/>
        <v>0</v>
      </c>
      <c r="AA533" s="183">
        <f t="shared" si="79"/>
        <v>0</v>
      </c>
      <c r="AB533" s="183" t="str">
        <f t="shared" si="80"/>
        <v/>
      </c>
      <c r="AC533" s="183" t="str">
        <f t="shared" si="81"/>
        <v/>
      </c>
      <c r="AD533" s="183" t="str">
        <f t="shared" si="82"/>
        <v/>
      </c>
      <c r="AE533" s="183" t="str">
        <f t="shared" si="83"/>
        <v/>
      </c>
    </row>
    <row r="534" spans="1:31" ht="33.950000000000003" customHeight="1" x14ac:dyDescent="0.25">
      <c r="A534" s="184" t="s">
        <v>5390</v>
      </c>
      <c r="B534" s="185">
        <v>24</v>
      </c>
      <c r="C534" s="184" t="s">
        <v>5341</v>
      </c>
      <c r="D534" s="184" t="s">
        <v>4381</v>
      </c>
      <c r="E534" s="184" t="s">
        <v>18</v>
      </c>
      <c r="F534" s="185">
        <v>2</v>
      </c>
      <c r="G534" s="185">
        <v>1</v>
      </c>
      <c r="H534" s="185">
        <v>0</v>
      </c>
      <c r="I534" s="184" t="s">
        <v>5391</v>
      </c>
      <c r="J534" s="184"/>
      <c r="K534" s="183" t="s">
        <v>5394</v>
      </c>
      <c r="L534" s="183"/>
      <c r="M534" s="183" t="s">
        <v>5391</v>
      </c>
      <c r="N534" s="183" t="s">
        <v>5391</v>
      </c>
      <c r="O534" s="183"/>
      <c r="P534" s="183" t="s">
        <v>5340</v>
      </c>
      <c r="Q534" s="183" t="s">
        <v>4509</v>
      </c>
      <c r="R534" s="183">
        <f t="shared" si="70"/>
        <v>0</v>
      </c>
      <c r="S534" s="183">
        <f t="shared" si="71"/>
        <v>0</v>
      </c>
      <c r="T534" s="183">
        <f t="shared" si="72"/>
        <v>0</v>
      </c>
      <c r="U534" s="183">
        <f t="shared" si="73"/>
        <v>0</v>
      </c>
      <c r="V534" s="183">
        <f t="shared" si="74"/>
        <v>0</v>
      </c>
      <c r="W534" s="183">
        <f t="shared" si="75"/>
        <v>0</v>
      </c>
      <c r="X534" s="183">
        <f t="shared" si="76"/>
        <v>0</v>
      </c>
      <c r="Y534" s="183">
        <f t="shared" si="77"/>
        <v>0</v>
      </c>
      <c r="Z534" s="183">
        <f t="shared" si="78"/>
        <v>0</v>
      </c>
      <c r="AA534" s="183">
        <f t="shared" si="79"/>
        <v>0</v>
      </c>
      <c r="AB534" s="183" t="str">
        <f t="shared" si="80"/>
        <v/>
      </c>
      <c r="AC534" s="183" t="str">
        <f t="shared" si="81"/>
        <v/>
      </c>
      <c r="AD534" s="183" t="str">
        <f t="shared" si="82"/>
        <v/>
      </c>
      <c r="AE534" s="183" t="str">
        <f t="shared" si="83"/>
        <v/>
      </c>
    </row>
    <row r="535" spans="1:31" ht="33.950000000000003" customHeight="1" x14ac:dyDescent="0.25">
      <c r="A535" s="184" t="s">
        <v>5390</v>
      </c>
      <c r="B535" s="185">
        <v>24</v>
      </c>
      <c r="C535" s="184" t="s">
        <v>5341</v>
      </c>
      <c r="D535" s="184" t="s">
        <v>4381</v>
      </c>
      <c r="E535" s="184" t="s">
        <v>18</v>
      </c>
      <c r="F535" s="185">
        <v>3</v>
      </c>
      <c r="G535" s="185">
        <v>1</v>
      </c>
      <c r="H535" s="185">
        <v>0</v>
      </c>
      <c r="I535" s="184" t="s">
        <v>3199</v>
      </c>
      <c r="J535" s="184"/>
      <c r="K535" s="183" t="s">
        <v>4547</v>
      </c>
      <c r="L535" s="183"/>
      <c r="M535" s="183" t="s">
        <v>3199</v>
      </c>
      <c r="N535" s="183" t="s">
        <v>3199</v>
      </c>
      <c r="O535" s="183"/>
      <c r="P535" s="183" t="s">
        <v>5340</v>
      </c>
      <c r="Q535" s="183" t="s">
        <v>4509</v>
      </c>
      <c r="R535" s="183">
        <f t="shared" si="70"/>
        <v>0</v>
      </c>
      <c r="S535" s="183">
        <f t="shared" si="71"/>
        <v>0</v>
      </c>
      <c r="T535" s="183">
        <f t="shared" si="72"/>
        <v>0</v>
      </c>
      <c r="U535" s="183">
        <f t="shared" si="73"/>
        <v>0</v>
      </c>
      <c r="V535" s="183">
        <f t="shared" si="74"/>
        <v>0</v>
      </c>
      <c r="W535" s="183">
        <f t="shared" si="75"/>
        <v>0</v>
      </c>
      <c r="X535" s="183">
        <f t="shared" si="76"/>
        <v>0</v>
      </c>
      <c r="Y535" s="183">
        <f t="shared" si="77"/>
        <v>0</v>
      </c>
      <c r="Z535" s="183">
        <f t="shared" si="78"/>
        <v>0</v>
      </c>
      <c r="AA535" s="183">
        <f t="shared" si="79"/>
        <v>0</v>
      </c>
      <c r="AB535" s="183" t="str">
        <f t="shared" si="80"/>
        <v/>
      </c>
      <c r="AC535" s="183" t="str">
        <f t="shared" si="81"/>
        <v/>
      </c>
      <c r="AD535" s="183" t="str">
        <f t="shared" si="82"/>
        <v/>
      </c>
      <c r="AE535" s="183" t="str">
        <f t="shared" si="83"/>
        <v/>
      </c>
    </row>
    <row r="536" spans="1:31" ht="33.950000000000003" customHeight="1" x14ac:dyDescent="0.25">
      <c r="A536" s="184" t="s">
        <v>5390</v>
      </c>
      <c r="B536" s="185">
        <v>24</v>
      </c>
      <c r="C536" s="184" t="s">
        <v>5341</v>
      </c>
      <c r="D536" s="184" t="s">
        <v>4381</v>
      </c>
      <c r="E536" s="184" t="s">
        <v>18</v>
      </c>
      <c r="F536" s="185">
        <v>4</v>
      </c>
      <c r="G536" s="185">
        <v>1</v>
      </c>
      <c r="H536" s="185">
        <v>0</v>
      </c>
      <c r="I536" s="184" t="s">
        <v>3166</v>
      </c>
      <c r="J536" s="184"/>
      <c r="K536" s="183" t="s">
        <v>4546</v>
      </c>
      <c r="L536" s="183"/>
      <c r="M536" s="183" t="s">
        <v>3166</v>
      </c>
      <c r="N536" s="183" t="s">
        <v>3166</v>
      </c>
      <c r="O536" s="183"/>
      <c r="P536" s="183" t="s">
        <v>5340</v>
      </c>
      <c r="Q536" s="183" t="s">
        <v>4509</v>
      </c>
      <c r="R536" s="183">
        <f t="shared" si="70"/>
        <v>0</v>
      </c>
      <c r="S536" s="183">
        <f t="shared" si="71"/>
        <v>0</v>
      </c>
      <c r="T536" s="183">
        <f t="shared" si="72"/>
        <v>0</v>
      </c>
      <c r="U536" s="183">
        <f t="shared" si="73"/>
        <v>0</v>
      </c>
      <c r="V536" s="183">
        <f t="shared" si="74"/>
        <v>0</v>
      </c>
      <c r="W536" s="183">
        <f t="shared" si="75"/>
        <v>0</v>
      </c>
      <c r="X536" s="183">
        <f t="shared" si="76"/>
        <v>0</v>
      </c>
      <c r="Y536" s="183">
        <f t="shared" si="77"/>
        <v>0</v>
      </c>
      <c r="Z536" s="183">
        <f t="shared" si="78"/>
        <v>0</v>
      </c>
      <c r="AA536" s="183">
        <f t="shared" si="79"/>
        <v>0</v>
      </c>
      <c r="AB536" s="183" t="str">
        <f t="shared" si="80"/>
        <v/>
      </c>
      <c r="AC536" s="183" t="str">
        <f t="shared" si="81"/>
        <v/>
      </c>
      <c r="AD536" s="183" t="str">
        <f t="shared" si="82"/>
        <v/>
      </c>
      <c r="AE536" s="183" t="str">
        <f t="shared" si="83"/>
        <v/>
      </c>
    </row>
    <row r="537" spans="1:31" ht="33.950000000000003" customHeight="1" x14ac:dyDescent="0.25">
      <c r="A537" s="184" t="s">
        <v>5390</v>
      </c>
      <c r="B537" s="185">
        <v>24</v>
      </c>
      <c r="C537" s="184" t="s">
        <v>5341</v>
      </c>
      <c r="D537" s="184" t="s">
        <v>4381</v>
      </c>
      <c r="E537" s="184" t="s">
        <v>18</v>
      </c>
      <c r="F537" s="185">
        <v>5</v>
      </c>
      <c r="G537" s="185">
        <v>1</v>
      </c>
      <c r="H537" s="185">
        <v>0</v>
      </c>
      <c r="I537" s="184" t="s">
        <v>1805</v>
      </c>
      <c r="J537" s="184"/>
      <c r="K537" s="183" t="s">
        <v>4545</v>
      </c>
      <c r="L537" s="183"/>
      <c r="M537" s="183" t="s">
        <v>1805</v>
      </c>
      <c r="N537" s="183" t="s">
        <v>3523</v>
      </c>
      <c r="O537" s="183"/>
      <c r="P537" s="183" t="s">
        <v>5340</v>
      </c>
      <c r="Q537" s="183" t="s">
        <v>4509</v>
      </c>
      <c r="R537" s="183">
        <f t="shared" si="70"/>
        <v>0</v>
      </c>
      <c r="S537" s="183">
        <f t="shared" si="71"/>
        <v>0</v>
      </c>
      <c r="T537" s="183">
        <f t="shared" si="72"/>
        <v>0</v>
      </c>
      <c r="U537" s="183">
        <f t="shared" si="73"/>
        <v>0</v>
      </c>
      <c r="V537" s="183">
        <f t="shared" si="74"/>
        <v>0</v>
      </c>
      <c r="W537" s="183">
        <f t="shared" si="75"/>
        <v>0</v>
      </c>
      <c r="X537" s="183">
        <f t="shared" si="76"/>
        <v>0</v>
      </c>
      <c r="Y537" s="183">
        <f t="shared" si="77"/>
        <v>0</v>
      </c>
      <c r="Z537" s="183">
        <f t="shared" si="78"/>
        <v>0</v>
      </c>
      <c r="AA537" s="183">
        <f t="shared" si="79"/>
        <v>0</v>
      </c>
      <c r="AB537" s="183" t="str">
        <f t="shared" si="80"/>
        <v/>
      </c>
      <c r="AC537" s="183" t="str">
        <f t="shared" si="81"/>
        <v/>
      </c>
      <c r="AD537" s="183" t="str">
        <f t="shared" si="82"/>
        <v/>
      </c>
      <c r="AE537" s="183" t="str">
        <f t="shared" si="83"/>
        <v/>
      </c>
    </row>
    <row r="538" spans="1:31" ht="33.950000000000003" customHeight="1" x14ac:dyDescent="0.25">
      <c r="A538" s="184" t="s">
        <v>5390</v>
      </c>
      <c r="B538" s="185">
        <v>24</v>
      </c>
      <c r="C538" s="184" t="s">
        <v>5341</v>
      </c>
      <c r="D538" s="184" t="s">
        <v>4381</v>
      </c>
      <c r="E538" s="184" t="s">
        <v>18</v>
      </c>
      <c r="F538" s="185">
        <v>6</v>
      </c>
      <c r="G538" s="185">
        <v>1</v>
      </c>
      <c r="H538" s="185">
        <v>0</v>
      </c>
      <c r="I538" s="184" t="s">
        <v>3193</v>
      </c>
      <c r="J538" s="184"/>
      <c r="K538" s="183" t="s">
        <v>5393</v>
      </c>
      <c r="L538" s="183"/>
      <c r="M538" s="183" t="s">
        <v>3193</v>
      </c>
      <c r="N538" s="183" t="s">
        <v>3193</v>
      </c>
      <c r="O538" s="183"/>
      <c r="P538" s="183" t="s">
        <v>5340</v>
      </c>
      <c r="Q538" s="183" t="s">
        <v>4509</v>
      </c>
      <c r="R538" s="183">
        <f t="shared" si="70"/>
        <v>0</v>
      </c>
      <c r="S538" s="183">
        <f t="shared" si="71"/>
        <v>0</v>
      </c>
      <c r="T538" s="183">
        <f t="shared" si="72"/>
        <v>0</v>
      </c>
      <c r="U538" s="183">
        <f t="shared" si="73"/>
        <v>0</v>
      </c>
      <c r="V538" s="183">
        <f t="shared" si="74"/>
        <v>0</v>
      </c>
      <c r="W538" s="183">
        <f t="shared" si="75"/>
        <v>0</v>
      </c>
      <c r="X538" s="183">
        <f t="shared" si="76"/>
        <v>0</v>
      </c>
      <c r="Y538" s="183">
        <f t="shared" si="77"/>
        <v>0</v>
      </c>
      <c r="Z538" s="183">
        <f t="shared" si="78"/>
        <v>0</v>
      </c>
      <c r="AA538" s="183">
        <f t="shared" si="79"/>
        <v>0</v>
      </c>
      <c r="AB538" s="183" t="str">
        <f t="shared" si="80"/>
        <v/>
      </c>
      <c r="AC538" s="183" t="str">
        <f t="shared" si="81"/>
        <v/>
      </c>
      <c r="AD538" s="183" t="str">
        <f t="shared" si="82"/>
        <v/>
      </c>
      <c r="AE538" s="183" t="str">
        <f t="shared" si="83"/>
        <v/>
      </c>
    </row>
    <row r="539" spans="1:31" ht="33.950000000000003" customHeight="1" x14ac:dyDescent="0.25">
      <c r="A539" s="184" t="s">
        <v>5390</v>
      </c>
      <c r="B539" s="185">
        <v>24</v>
      </c>
      <c r="C539" s="184" t="s">
        <v>5341</v>
      </c>
      <c r="D539" s="184" t="s">
        <v>4381</v>
      </c>
      <c r="E539" s="184" t="s">
        <v>18</v>
      </c>
      <c r="F539" s="185">
        <v>7</v>
      </c>
      <c r="G539" s="185">
        <v>1</v>
      </c>
      <c r="H539" s="185">
        <v>0</v>
      </c>
      <c r="I539" s="184" t="s">
        <v>3102</v>
      </c>
      <c r="J539" s="184"/>
      <c r="K539" s="183" t="s">
        <v>4511</v>
      </c>
      <c r="L539" s="183"/>
      <c r="M539" s="183" t="s">
        <v>3102</v>
      </c>
      <c r="N539" s="183" t="s">
        <v>3102</v>
      </c>
      <c r="O539" s="183"/>
      <c r="P539" s="183" t="s">
        <v>5340</v>
      </c>
      <c r="Q539" s="183" t="s">
        <v>4509</v>
      </c>
      <c r="R539" s="183">
        <f t="shared" si="70"/>
        <v>0</v>
      </c>
      <c r="S539" s="183">
        <f t="shared" si="71"/>
        <v>0</v>
      </c>
      <c r="T539" s="183">
        <f t="shared" si="72"/>
        <v>0</v>
      </c>
      <c r="U539" s="183">
        <f t="shared" si="73"/>
        <v>0</v>
      </c>
      <c r="V539" s="183">
        <f t="shared" si="74"/>
        <v>0</v>
      </c>
      <c r="W539" s="183">
        <f t="shared" si="75"/>
        <v>0</v>
      </c>
      <c r="X539" s="183">
        <f t="shared" si="76"/>
        <v>0</v>
      </c>
      <c r="Y539" s="183">
        <f t="shared" si="77"/>
        <v>0</v>
      </c>
      <c r="Z539" s="183">
        <f t="shared" si="78"/>
        <v>0</v>
      </c>
      <c r="AA539" s="183">
        <f t="shared" si="79"/>
        <v>0</v>
      </c>
      <c r="AB539" s="183" t="str">
        <f t="shared" si="80"/>
        <v/>
      </c>
      <c r="AC539" s="183" t="str">
        <f t="shared" si="81"/>
        <v/>
      </c>
      <c r="AD539" s="183" t="str">
        <f t="shared" si="82"/>
        <v/>
      </c>
      <c r="AE539" s="183" t="str">
        <f t="shared" si="83"/>
        <v/>
      </c>
    </row>
    <row r="540" spans="1:31" ht="33.950000000000003" customHeight="1" x14ac:dyDescent="0.25">
      <c r="A540" s="184" t="s">
        <v>5390</v>
      </c>
      <c r="B540" s="185">
        <v>24</v>
      </c>
      <c r="C540" s="184" t="s">
        <v>5341</v>
      </c>
      <c r="D540" s="184" t="s">
        <v>4381</v>
      </c>
      <c r="E540" s="184" t="s">
        <v>18</v>
      </c>
      <c r="F540" s="185">
        <v>8</v>
      </c>
      <c r="G540" s="185">
        <v>1</v>
      </c>
      <c r="H540" s="185">
        <v>0</v>
      </c>
      <c r="I540" s="184" t="s">
        <v>3123</v>
      </c>
      <c r="J540" s="184"/>
      <c r="K540" s="183" t="s">
        <v>4510</v>
      </c>
      <c r="L540" s="183"/>
      <c r="M540" s="183" t="s">
        <v>3123</v>
      </c>
      <c r="N540" s="183" t="s">
        <v>3123</v>
      </c>
      <c r="O540" s="183"/>
      <c r="P540" s="183" t="s">
        <v>5340</v>
      </c>
      <c r="Q540" s="183" t="s">
        <v>4509</v>
      </c>
      <c r="R540" s="183">
        <f t="shared" si="70"/>
        <v>0</v>
      </c>
      <c r="S540" s="183">
        <f t="shared" si="71"/>
        <v>0</v>
      </c>
      <c r="T540" s="183">
        <f t="shared" si="72"/>
        <v>0</v>
      </c>
      <c r="U540" s="183">
        <f t="shared" si="73"/>
        <v>0</v>
      </c>
      <c r="V540" s="183">
        <f t="shared" si="74"/>
        <v>0</v>
      </c>
      <c r="W540" s="183">
        <f t="shared" si="75"/>
        <v>0</v>
      </c>
      <c r="X540" s="183">
        <f t="shared" si="76"/>
        <v>0</v>
      </c>
      <c r="Y540" s="183">
        <f t="shared" si="77"/>
        <v>0</v>
      </c>
      <c r="Z540" s="183">
        <f t="shared" si="78"/>
        <v>0</v>
      </c>
      <c r="AA540" s="183">
        <f t="shared" si="79"/>
        <v>0</v>
      </c>
      <c r="AB540" s="183" t="str">
        <f t="shared" si="80"/>
        <v/>
      </c>
      <c r="AC540" s="183" t="str">
        <f t="shared" si="81"/>
        <v/>
      </c>
      <c r="AD540" s="183" t="str">
        <f t="shared" si="82"/>
        <v/>
      </c>
      <c r="AE540" s="183" t="str">
        <f t="shared" si="83"/>
        <v/>
      </c>
    </row>
    <row r="541" spans="1:31" ht="33.950000000000003" customHeight="1" x14ac:dyDescent="0.25">
      <c r="A541" s="184" t="s">
        <v>5390</v>
      </c>
      <c r="B541" s="185">
        <v>24</v>
      </c>
      <c r="C541" s="184" t="s">
        <v>5341</v>
      </c>
      <c r="D541" s="184" t="s">
        <v>4378</v>
      </c>
      <c r="E541" s="184" t="s">
        <v>18</v>
      </c>
      <c r="F541" s="185">
        <v>1</v>
      </c>
      <c r="G541" s="185">
        <v>0</v>
      </c>
      <c r="H541" s="185">
        <v>1</v>
      </c>
      <c r="I541" s="184"/>
      <c r="J541" s="184" t="s">
        <v>3176</v>
      </c>
      <c r="K541" s="183"/>
      <c r="L541" s="183" t="s">
        <v>5119</v>
      </c>
      <c r="M541" s="183" t="s">
        <v>3176</v>
      </c>
      <c r="N541" s="183" t="s">
        <v>3176</v>
      </c>
      <c r="O541" s="183"/>
      <c r="P541" s="183" t="s">
        <v>5340</v>
      </c>
      <c r="Q541" s="183" t="s">
        <v>4495</v>
      </c>
      <c r="R541" s="183">
        <f t="shared" si="70"/>
        <v>0</v>
      </c>
      <c r="S541" s="183">
        <f t="shared" si="71"/>
        <v>0</v>
      </c>
      <c r="T541" s="183">
        <f t="shared" si="72"/>
        <v>0</v>
      </c>
      <c r="U541" s="183">
        <f t="shared" si="73"/>
        <v>0</v>
      </c>
      <c r="V541" s="183">
        <f t="shared" si="74"/>
        <v>0</v>
      </c>
      <c r="W541" s="183">
        <f t="shared" si="75"/>
        <v>0</v>
      </c>
      <c r="X541" s="183">
        <f t="shared" si="76"/>
        <v>0</v>
      </c>
      <c r="Y541" s="183">
        <f t="shared" si="77"/>
        <v>0</v>
      </c>
      <c r="Z541" s="183">
        <f t="shared" si="78"/>
        <v>0</v>
      </c>
      <c r="AA541" s="183">
        <f t="shared" si="79"/>
        <v>0</v>
      </c>
      <c r="AB541" s="183" t="str">
        <f t="shared" si="80"/>
        <v/>
      </c>
      <c r="AC541" s="183" t="str">
        <f t="shared" si="81"/>
        <v/>
      </c>
      <c r="AD541" s="183" t="str">
        <f t="shared" si="82"/>
        <v/>
      </c>
      <c r="AE541" s="183" t="str">
        <f t="shared" si="83"/>
        <v/>
      </c>
    </row>
    <row r="542" spans="1:31" ht="33.950000000000003" customHeight="1" x14ac:dyDescent="0.25">
      <c r="A542" s="184" t="s">
        <v>5390</v>
      </c>
      <c r="B542" s="185">
        <v>24</v>
      </c>
      <c r="C542" s="184" t="s">
        <v>5341</v>
      </c>
      <c r="D542" s="184" t="s">
        <v>4378</v>
      </c>
      <c r="E542" s="184" t="s">
        <v>18</v>
      </c>
      <c r="F542" s="185">
        <v>2</v>
      </c>
      <c r="G542" s="185">
        <v>0</v>
      </c>
      <c r="H542" s="185">
        <v>1</v>
      </c>
      <c r="I542" s="184"/>
      <c r="J542" s="184" t="s">
        <v>5391</v>
      </c>
      <c r="K542" s="183"/>
      <c r="L542" s="183" t="s">
        <v>5392</v>
      </c>
      <c r="M542" s="183" t="s">
        <v>5391</v>
      </c>
      <c r="N542" s="183" t="s">
        <v>5391</v>
      </c>
      <c r="O542" s="183"/>
      <c r="P542" s="183" t="s">
        <v>5340</v>
      </c>
      <c r="Q542" s="183" t="s">
        <v>4495</v>
      </c>
      <c r="R542" s="183">
        <f t="shared" si="70"/>
        <v>0</v>
      </c>
      <c r="S542" s="183">
        <f t="shared" si="71"/>
        <v>0</v>
      </c>
      <c r="T542" s="183">
        <f t="shared" si="72"/>
        <v>0</v>
      </c>
      <c r="U542" s="183">
        <f t="shared" si="73"/>
        <v>0</v>
      </c>
      <c r="V542" s="183">
        <f t="shared" si="74"/>
        <v>0</v>
      </c>
      <c r="W542" s="183">
        <f t="shared" si="75"/>
        <v>0</v>
      </c>
      <c r="X542" s="183">
        <f t="shared" si="76"/>
        <v>0</v>
      </c>
      <c r="Y542" s="183">
        <f t="shared" si="77"/>
        <v>0</v>
      </c>
      <c r="Z542" s="183">
        <f t="shared" si="78"/>
        <v>0</v>
      </c>
      <c r="AA542" s="183">
        <f t="shared" si="79"/>
        <v>0</v>
      </c>
      <c r="AB542" s="183" t="str">
        <f t="shared" si="80"/>
        <v/>
      </c>
      <c r="AC542" s="183" t="str">
        <f t="shared" si="81"/>
        <v/>
      </c>
      <c r="AD542" s="183" t="str">
        <f t="shared" si="82"/>
        <v/>
      </c>
      <c r="AE542" s="183" t="str">
        <f t="shared" si="83"/>
        <v/>
      </c>
    </row>
    <row r="543" spans="1:31" ht="33.950000000000003" customHeight="1" x14ac:dyDescent="0.25">
      <c r="A543" s="184" t="s">
        <v>5390</v>
      </c>
      <c r="B543" s="185">
        <v>24</v>
      </c>
      <c r="C543" s="184" t="s">
        <v>5341</v>
      </c>
      <c r="D543" s="184" t="s">
        <v>4378</v>
      </c>
      <c r="E543" s="184" t="s">
        <v>18</v>
      </c>
      <c r="F543" s="185">
        <v>3</v>
      </c>
      <c r="G543" s="185">
        <v>0</v>
      </c>
      <c r="H543" s="185">
        <v>1</v>
      </c>
      <c r="I543" s="184"/>
      <c r="J543" s="184" t="s">
        <v>3199</v>
      </c>
      <c r="K543" s="183"/>
      <c r="L543" s="183" t="s">
        <v>4538</v>
      </c>
      <c r="M543" s="183" t="s">
        <v>3199</v>
      </c>
      <c r="N543" s="183" t="s">
        <v>3199</v>
      </c>
      <c r="O543" s="183"/>
      <c r="P543" s="183" t="s">
        <v>5340</v>
      </c>
      <c r="Q543" s="183" t="s">
        <v>4495</v>
      </c>
      <c r="R543" s="183">
        <f t="shared" si="70"/>
        <v>0</v>
      </c>
      <c r="S543" s="183">
        <f t="shared" si="71"/>
        <v>0</v>
      </c>
      <c r="T543" s="183">
        <f t="shared" si="72"/>
        <v>0</v>
      </c>
      <c r="U543" s="183">
        <f t="shared" si="73"/>
        <v>0</v>
      </c>
      <c r="V543" s="183">
        <f t="shared" si="74"/>
        <v>0</v>
      </c>
      <c r="W543" s="183">
        <f t="shared" si="75"/>
        <v>0</v>
      </c>
      <c r="X543" s="183">
        <f t="shared" si="76"/>
        <v>0</v>
      </c>
      <c r="Y543" s="183">
        <f t="shared" si="77"/>
        <v>0</v>
      </c>
      <c r="Z543" s="183">
        <f t="shared" si="78"/>
        <v>0</v>
      </c>
      <c r="AA543" s="183">
        <f t="shared" si="79"/>
        <v>0</v>
      </c>
      <c r="AB543" s="183" t="str">
        <f t="shared" si="80"/>
        <v/>
      </c>
      <c r="AC543" s="183" t="str">
        <f t="shared" si="81"/>
        <v/>
      </c>
      <c r="AD543" s="183" t="str">
        <f t="shared" si="82"/>
        <v/>
      </c>
      <c r="AE543" s="183" t="str">
        <f t="shared" si="83"/>
        <v/>
      </c>
    </row>
    <row r="544" spans="1:31" ht="33.950000000000003" customHeight="1" x14ac:dyDescent="0.25">
      <c r="A544" s="184" t="s">
        <v>5390</v>
      </c>
      <c r="B544" s="185">
        <v>24</v>
      </c>
      <c r="C544" s="184" t="s">
        <v>5341</v>
      </c>
      <c r="D544" s="184" t="s">
        <v>4378</v>
      </c>
      <c r="E544" s="184" t="s">
        <v>18</v>
      </c>
      <c r="F544" s="185">
        <v>4</v>
      </c>
      <c r="G544" s="185">
        <v>0</v>
      </c>
      <c r="H544" s="185">
        <v>1</v>
      </c>
      <c r="I544" s="184"/>
      <c r="J544" s="184" t="s">
        <v>3166</v>
      </c>
      <c r="K544" s="183"/>
      <c r="L544" s="183" t="s">
        <v>4537</v>
      </c>
      <c r="M544" s="183" t="s">
        <v>3166</v>
      </c>
      <c r="N544" s="183" t="s">
        <v>3166</v>
      </c>
      <c r="O544" s="183"/>
      <c r="P544" s="183" t="s">
        <v>5340</v>
      </c>
      <c r="Q544" s="183" t="s">
        <v>4495</v>
      </c>
      <c r="R544" s="183">
        <f t="shared" si="70"/>
        <v>0</v>
      </c>
      <c r="S544" s="183">
        <f t="shared" si="71"/>
        <v>0</v>
      </c>
      <c r="T544" s="183">
        <f t="shared" si="72"/>
        <v>0</v>
      </c>
      <c r="U544" s="183">
        <f t="shared" si="73"/>
        <v>0</v>
      </c>
      <c r="V544" s="183">
        <f t="shared" si="74"/>
        <v>0</v>
      </c>
      <c r="W544" s="183">
        <f t="shared" si="75"/>
        <v>0</v>
      </c>
      <c r="X544" s="183">
        <f t="shared" si="76"/>
        <v>0</v>
      </c>
      <c r="Y544" s="183">
        <f t="shared" si="77"/>
        <v>0</v>
      </c>
      <c r="Z544" s="183">
        <f t="shared" si="78"/>
        <v>0</v>
      </c>
      <c r="AA544" s="183">
        <f t="shared" si="79"/>
        <v>0</v>
      </c>
      <c r="AB544" s="183" t="str">
        <f t="shared" si="80"/>
        <v/>
      </c>
      <c r="AC544" s="183" t="str">
        <f t="shared" si="81"/>
        <v/>
      </c>
      <c r="AD544" s="183" t="str">
        <f t="shared" si="82"/>
        <v/>
      </c>
      <c r="AE544" s="183" t="str">
        <f t="shared" si="83"/>
        <v/>
      </c>
    </row>
    <row r="545" spans="1:31" ht="33.950000000000003" customHeight="1" x14ac:dyDescent="0.25">
      <c r="A545" s="184" t="s">
        <v>5390</v>
      </c>
      <c r="B545" s="185">
        <v>24</v>
      </c>
      <c r="C545" s="184" t="s">
        <v>5341</v>
      </c>
      <c r="D545" s="184" t="s">
        <v>4378</v>
      </c>
      <c r="E545" s="184" t="s">
        <v>18</v>
      </c>
      <c r="F545" s="185">
        <v>5</v>
      </c>
      <c r="G545" s="185">
        <v>0</v>
      </c>
      <c r="H545" s="185">
        <v>1</v>
      </c>
      <c r="I545" s="184"/>
      <c r="J545" s="184" t="s">
        <v>1805</v>
      </c>
      <c r="K545" s="183"/>
      <c r="L545" s="183" t="s">
        <v>4536</v>
      </c>
      <c r="M545" s="183" t="s">
        <v>1805</v>
      </c>
      <c r="N545" s="183" t="s">
        <v>3523</v>
      </c>
      <c r="O545" s="183"/>
      <c r="P545" s="183" t="s">
        <v>5340</v>
      </c>
      <c r="Q545" s="183" t="s">
        <v>4495</v>
      </c>
      <c r="R545" s="183">
        <f t="shared" si="70"/>
        <v>0</v>
      </c>
      <c r="S545" s="183">
        <f t="shared" si="71"/>
        <v>0</v>
      </c>
      <c r="T545" s="183">
        <f t="shared" si="72"/>
        <v>0</v>
      </c>
      <c r="U545" s="183">
        <f t="shared" si="73"/>
        <v>0</v>
      </c>
      <c r="V545" s="183">
        <f t="shared" si="74"/>
        <v>0</v>
      </c>
      <c r="W545" s="183">
        <f t="shared" si="75"/>
        <v>0</v>
      </c>
      <c r="X545" s="183">
        <f t="shared" si="76"/>
        <v>0</v>
      </c>
      <c r="Y545" s="183">
        <f t="shared" si="77"/>
        <v>0</v>
      </c>
      <c r="Z545" s="183">
        <f t="shared" si="78"/>
        <v>0</v>
      </c>
      <c r="AA545" s="183">
        <f t="shared" si="79"/>
        <v>0</v>
      </c>
      <c r="AB545" s="183" t="str">
        <f t="shared" si="80"/>
        <v/>
      </c>
      <c r="AC545" s="183" t="str">
        <f t="shared" si="81"/>
        <v/>
      </c>
      <c r="AD545" s="183" t="str">
        <f t="shared" si="82"/>
        <v/>
      </c>
      <c r="AE545" s="183" t="str">
        <f t="shared" si="83"/>
        <v/>
      </c>
    </row>
    <row r="546" spans="1:31" ht="33.950000000000003" customHeight="1" x14ac:dyDescent="0.25">
      <c r="A546" s="184" t="s">
        <v>5390</v>
      </c>
      <c r="B546" s="185">
        <v>24</v>
      </c>
      <c r="C546" s="184" t="s">
        <v>5341</v>
      </c>
      <c r="D546" s="184" t="s">
        <v>4378</v>
      </c>
      <c r="E546" s="184" t="s">
        <v>18</v>
      </c>
      <c r="F546" s="185">
        <v>6</v>
      </c>
      <c r="G546" s="185">
        <v>0</v>
      </c>
      <c r="H546" s="185">
        <v>1</v>
      </c>
      <c r="I546" s="184"/>
      <c r="J546" s="184" t="s">
        <v>3587</v>
      </c>
      <c r="K546" s="183"/>
      <c r="L546" s="183" t="s">
        <v>4500</v>
      </c>
      <c r="M546" s="183" t="s">
        <v>3587</v>
      </c>
      <c r="N546" s="183" t="s">
        <v>3587</v>
      </c>
      <c r="O546" s="183"/>
      <c r="P546" s="183" t="s">
        <v>5340</v>
      </c>
      <c r="Q546" s="183" t="s">
        <v>4495</v>
      </c>
      <c r="R546" s="183">
        <f t="shared" si="70"/>
        <v>0</v>
      </c>
      <c r="S546" s="183">
        <f t="shared" si="71"/>
        <v>0</v>
      </c>
      <c r="T546" s="183">
        <f t="shared" si="72"/>
        <v>0</v>
      </c>
      <c r="U546" s="183">
        <f t="shared" si="73"/>
        <v>0</v>
      </c>
      <c r="V546" s="183">
        <f t="shared" si="74"/>
        <v>0</v>
      </c>
      <c r="W546" s="183">
        <f t="shared" si="75"/>
        <v>0</v>
      </c>
      <c r="X546" s="183">
        <f t="shared" si="76"/>
        <v>0</v>
      </c>
      <c r="Y546" s="183">
        <f t="shared" si="77"/>
        <v>0</v>
      </c>
      <c r="Z546" s="183">
        <f t="shared" si="78"/>
        <v>0</v>
      </c>
      <c r="AA546" s="183">
        <f t="shared" si="79"/>
        <v>0</v>
      </c>
      <c r="AB546" s="183" t="str">
        <f t="shared" si="80"/>
        <v/>
      </c>
      <c r="AC546" s="183" t="str">
        <f t="shared" si="81"/>
        <v/>
      </c>
      <c r="AD546" s="183" t="str">
        <f t="shared" si="82"/>
        <v/>
      </c>
      <c r="AE546" s="183" t="str">
        <f t="shared" si="83"/>
        <v/>
      </c>
    </row>
    <row r="547" spans="1:31" ht="33.950000000000003" customHeight="1" x14ac:dyDescent="0.25">
      <c r="A547" s="184" t="s">
        <v>5390</v>
      </c>
      <c r="B547" s="185">
        <v>24</v>
      </c>
      <c r="C547" s="184" t="s">
        <v>5341</v>
      </c>
      <c r="D547" s="184" t="s">
        <v>4378</v>
      </c>
      <c r="E547" s="184" t="s">
        <v>18</v>
      </c>
      <c r="F547" s="185">
        <v>7</v>
      </c>
      <c r="G547" s="185">
        <v>0</v>
      </c>
      <c r="H547" s="185">
        <v>1</v>
      </c>
      <c r="I547" s="184"/>
      <c r="J547" s="184" t="s">
        <v>4496</v>
      </c>
      <c r="K547" s="183"/>
      <c r="L547" s="183" t="s">
        <v>4497</v>
      </c>
      <c r="M547" s="183" t="s">
        <v>4496</v>
      </c>
      <c r="N547" s="183" t="s">
        <v>4496</v>
      </c>
      <c r="O547" s="183"/>
      <c r="P547" s="183" t="s">
        <v>5340</v>
      </c>
      <c r="Q547" s="183" t="s">
        <v>4495</v>
      </c>
      <c r="R547" s="183">
        <f t="shared" si="70"/>
        <v>0</v>
      </c>
      <c r="S547" s="183">
        <f t="shared" si="71"/>
        <v>0</v>
      </c>
      <c r="T547" s="183">
        <f t="shared" si="72"/>
        <v>0</v>
      </c>
      <c r="U547" s="183">
        <f t="shared" si="73"/>
        <v>0</v>
      </c>
      <c r="V547" s="183">
        <f t="shared" si="74"/>
        <v>0</v>
      </c>
      <c r="W547" s="183">
        <f t="shared" si="75"/>
        <v>0</v>
      </c>
      <c r="X547" s="183">
        <f t="shared" si="76"/>
        <v>0</v>
      </c>
      <c r="Y547" s="183">
        <f t="shared" si="77"/>
        <v>0</v>
      </c>
      <c r="Z547" s="183">
        <f t="shared" si="78"/>
        <v>0</v>
      </c>
      <c r="AA547" s="183">
        <f t="shared" si="79"/>
        <v>0</v>
      </c>
      <c r="AB547" s="183" t="str">
        <f t="shared" si="80"/>
        <v/>
      </c>
      <c r="AC547" s="183" t="str">
        <f t="shared" si="81"/>
        <v/>
      </c>
      <c r="AD547" s="183" t="str">
        <f t="shared" si="82"/>
        <v/>
      </c>
      <c r="AE547" s="183" t="str">
        <f t="shared" si="83"/>
        <v/>
      </c>
    </row>
    <row r="548" spans="1:31" ht="33.950000000000003" customHeight="1" x14ac:dyDescent="0.25">
      <c r="A548" s="184" t="s">
        <v>5383</v>
      </c>
      <c r="B548" s="185">
        <v>25</v>
      </c>
      <c r="C548" s="184" t="s">
        <v>5341</v>
      </c>
      <c r="D548" s="184" t="s">
        <v>4381</v>
      </c>
      <c r="E548" s="184" t="s">
        <v>18</v>
      </c>
      <c r="F548" s="185">
        <v>1</v>
      </c>
      <c r="G548" s="185">
        <v>1</v>
      </c>
      <c r="H548" s="185">
        <v>0</v>
      </c>
      <c r="I548" s="184" t="s">
        <v>5386</v>
      </c>
      <c r="J548" s="184"/>
      <c r="K548" s="183" t="s">
        <v>5389</v>
      </c>
      <c r="L548" s="183"/>
      <c r="M548" s="183" t="s">
        <v>5386</v>
      </c>
      <c r="N548" s="183" t="s">
        <v>5385</v>
      </c>
      <c r="O548" s="183"/>
      <c r="P548" s="183" t="s">
        <v>5340</v>
      </c>
      <c r="Q548" s="183" t="s">
        <v>4509</v>
      </c>
      <c r="R548" s="183">
        <f t="shared" si="70"/>
        <v>0</v>
      </c>
      <c r="S548" s="183">
        <f t="shared" si="71"/>
        <v>0</v>
      </c>
      <c r="T548" s="183">
        <f t="shared" si="72"/>
        <v>0</v>
      </c>
      <c r="U548" s="183">
        <f t="shared" si="73"/>
        <v>0</v>
      </c>
      <c r="V548" s="183">
        <f t="shared" si="74"/>
        <v>0</v>
      </c>
      <c r="W548" s="183">
        <f t="shared" si="75"/>
        <v>0</v>
      </c>
      <c r="X548" s="183">
        <f t="shared" si="76"/>
        <v>0</v>
      </c>
      <c r="Y548" s="183">
        <f t="shared" si="77"/>
        <v>0</v>
      </c>
      <c r="Z548" s="183">
        <f t="shared" si="78"/>
        <v>0</v>
      </c>
      <c r="AA548" s="183">
        <f t="shared" si="79"/>
        <v>0</v>
      </c>
      <c r="AB548" s="183" t="str">
        <f t="shared" si="80"/>
        <v/>
      </c>
      <c r="AC548" s="183" t="str">
        <f t="shared" si="81"/>
        <v/>
      </c>
      <c r="AD548" s="183" t="str">
        <f t="shared" si="82"/>
        <v/>
      </c>
      <c r="AE548" s="183" t="str">
        <f t="shared" si="83"/>
        <v/>
      </c>
    </row>
    <row r="549" spans="1:31" ht="33.950000000000003" customHeight="1" x14ac:dyDescent="0.25">
      <c r="A549" s="184" t="s">
        <v>5383</v>
      </c>
      <c r="B549" s="185">
        <v>25</v>
      </c>
      <c r="C549" s="184" t="s">
        <v>5341</v>
      </c>
      <c r="D549" s="184" t="s">
        <v>4381</v>
      </c>
      <c r="E549" s="184" t="s">
        <v>18</v>
      </c>
      <c r="F549" s="185">
        <v>2</v>
      </c>
      <c r="G549" s="185">
        <v>1</v>
      </c>
      <c r="H549" s="185">
        <v>0</v>
      </c>
      <c r="I549" s="184" t="s">
        <v>3525</v>
      </c>
      <c r="J549" s="184"/>
      <c r="K549" s="183" t="s">
        <v>4591</v>
      </c>
      <c r="L549" s="183"/>
      <c r="M549" s="183" t="s">
        <v>3525</v>
      </c>
      <c r="N549" s="183" t="s">
        <v>3525</v>
      </c>
      <c r="O549" s="183"/>
      <c r="P549" s="183" t="s">
        <v>5340</v>
      </c>
      <c r="Q549" s="183" t="s">
        <v>4509</v>
      </c>
      <c r="R549" s="183">
        <f t="shared" si="70"/>
        <v>0</v>
      </c>
      <c r="S549" s="183">
        <f t="shared" si="71"/>
        <v>0</v>
      </c>
      <c r="T549" s="183">
        <f t="shared" si="72"/>
        <v>0</v>
      </c>
      <c r="U549" s="183">
        <f t="shared" si="73"/>
        <v>0</v>
      </c>
      <c r="V549" s="183">
        <f t="shared" si="74"/>
        <v>0</v>
      </c>
      <c r="W549" s="183">
        <f t="shared" si="75"/>
        <v>0</v>
      </c>
      <c r="X549" s="183">
        <f t="shared" si="76"/>
        <v>0</v>
      </c>
      <c r="Y549" s="183">
        <f t="shared" si="77"/>
        <v>0</v>
      </c>
      <c r="Z549" s="183">
        <f t="shared" si="78"/>
        <v>0</v>
      </c>
      <c r="AA549" s="183">
        <f t="shared" si="79"/>
        <v>0</v>
      </c>
      <c r="AB549" s="183" t="str">
        <f t="shared" si="80"/>
        <v/>
      </c>
      <c r="AC549" s="183" t="str">
        <f t="shared" si="81"/>
        <v/>
      </c>
      <c r="AD549" s="183" t="str">
        <f t="shared" si="82"/>
        <v/>
      </c>
      <c r="AE549" s="183" t="str">
        <f t="shared" si="83"/>
        <v/>
      </c>
    </row>
    <row r="550" spans="1:31" ht="33.950000000000003" customHeight="1" x14ac:dyDescent="0.25">
      <c r="A550" s="184" t="s">
        <v>5383</v>
      </c>
      <c r="B550" s="185">
        <v>25</v>
      </c>
      <c r="C550" s="184" t="s">
        <v>5341</v>
      </c>
      <c r="D550" s="184" t="s">
        <v>4381</v>
      </c>
      <c r="E550" s="184" t="s">
        <v>18</v>
      </c>
      <c r="F550" s="185">
        <v>3</v>
      </c>
      <c r="G550" s="185">
        <v>1</v>
      </c>
      <c r="H550" s="185">
        <v>0</v>
      </c>
      <c r="I550" s="184" t="s">
        <v>4582</v>
      </c>
      <c r="J550" s="184"/>
      <c r="K550" s="183" t="s">
        <v>4593</v>
      </c>
      <c r="L550" s="183"/>
      <c r="M550" s="183" t="s">
        <v>4582</v>
      </c>
      <c r="N550" s="183" t="s">
        <v>4582</v>
      </c>
      <c r="O550" s="183"/>
      <c r="P550" s="183" t="s">
        <v>5340</v>
      </c>
      <c r="Q550" s="183" t="s">
        <v>4509</v>
      </c>
      <c r="R550" s="183">
        <f t="shared" si="70"/>
        <v>0</v>
      </c>
      <c r="S550" s="183">
        <f t="shared" si="71"/>
        <v>0</v>
      </c>
      <c r="T550" s="183">
        <f t="shared" si="72"/>
        <v>0</v>
      </c>
      <c r="U550" s="183">
        <f t="shared" si="73"/>
        <v>0</v>
      </c>
      <c r="V550" s="183">
        <f t="shared" si="74"/>
        <v>0</v>
      </c>
      <c r="W550" s="183">
        <f t="shared" si="75"/>
        <v>0</v>
      </c>
      <c r="X550" s="183">
        <f t="shared" si="76"/>
        <v>0</v>
      </c>
      <c r="Y550" s="183">
        <f t="shared" si="77"/>
        <v>0</v>
      </c>
      <c r="Z550" s="183">
        <f t="shared" si="78"/>
        <v>0</v>
      </c>
      <c r="AA550" s="183">
        <f t="shared" si="79"/>
        <v>0</v>
      </c>
      <c r="AB550" s="183" t="str">
        <f t="shared" si="80"/>
        <v/>
      </c>
      <c r="AC550" s="183" t="str">
        <f t="shared" si="81"/>
        <v/>
      </c>
      <c r="AD550" s="183" t="str">
        <f t="shared" si="82"/>
        <v/>
      </c>
      <c r="AE550" s="183" t="str">
        <f t="shared" si="83"/>
        <v/>
      </c>
    </row>
    <row r="551" spans="1:31" ht="33.950000000000003" customHeight="1" x14ac:dyDescent="0.25">
      <c r="A551" s="184" t="s">
        <v>5383</v>
      </c>
      <c r="B551" s="185">
        <v>25</v>
      </c>
      <c r="C551" s="184" t="s">
        <v>5341</v>
      </c>
      <c r="D551" s="184" t="s">
        <v>4381</v>
      </c>
      <c r="E551" s="184" t="s">
        <v>18</v>
      </c>
      <c r="F551" s="185">
        <v>4</v>
      </c>
      <c r="G551" s="185">
        <v>1</v>
      </c>
      <c r="H551" s="185">
        <v>0</v>
      </c>
      <c r="I551" s="184" t="s">
        <v>4588</v>
      </c>
      <c r="J551" s="184"/>
      <c r="K551" s="183" t="s">
        <v>4595</v>
      </c>
      <c r="L551" s="183"/>
      <c r="M551" s="183" t="s">
        <v>4588</v>
      </c>
      <c r="N551" s="183" t="s">
        <v>4587</v>
      </c>
      <c r="O551" s="183"/>
      <c r="P551" s="183" t="s">
        <v>5340</v>
      </c>
      <c r="Q551" s="183" t="s">
        <v>4509</v>
      </c>
      <c r="R551" s="183">
        <f t="shared" si="70"/>
        <v>0</v>
      </c>
      <c r="S551" s="183">
        <f t="shared" si="71"/>
        <v>0</v>
      </c>
      <c r="T551" s="183">
        <f t="shared" si="72"/>
        <v>0</v>
      </c>
      <c r="U551" s="183">
        <f t="shared" si="73"/>
        <v>0</v>
      </c>
      <c r="V551" s="183">
        <f t="shared" si="74"/>
        <v>0</v>
      </c>
      <c r="W551" s="183">
        <f t="shared" si="75"/>
        <v>0</v>
      </c>
      <c r="X551" s="183">
        <f t="shared" si="76"/>
        <v>0</v>
      </c>
      <c r="Y551" s="183">
        <f t="shared" si="77"/>
        <v>0</v>
      </c>
      <c r="Z551" s="183">
        <f t="shared" si="78"/>
        <v>0</v>
      </c>
      <c r="AA551" s="183">
        <f t="shared" si="79"/>
        <v>0</v>
      </c>
      <c r="AB551" s="183" t="str">
        <f t="shared" si="80"/>
        <v/>
      </c>
      <c r="AC551" s="183" t="str">
        <f t="shared" si="81"/>
        <v/>
      </c>
      <c r="AD551" s="183" t="str">
        <f t="shared" si="82"/>
        <v/>
      </c>
      <c r="AE551" s="183" t="str">
        <f t="shared" si="83"/>
        <v/>
      </c>
    </row>
    <row r="552" spans="1:31" ht="33.950000000000003" customHeight="1" x14ac:dyDescent="0.25">
      <c r="A552" s="184" t="s">
        <v>5383</v>
      </c>
      <c r="B552" s="185">
        <v>25</v>
      </c>
      <c r="C552" s="184" t="s">
        <v>5341</v>
      </c>
      <c r="D552" s="184" t="s">
        <v>4381</v>
      </c>
      <c r="E552" s="184" t="s">
        <v>18</v>
      </c>
      <c r="F552" s="185">
        <v>5</v>
      </c>
      <c r="G552" s="185">
        <v>1</v>
      </c>
      <c r="H552" s="185">
        <v>0</v>
      </c>
      <c r="I552" s="184" t="s">
        <v>3523</v>
      </c>
      <c r="J552" s="184"/>
      <c r="K552" s="183" t="s">
        <v>5388</v>
      </c>
      <c r="L552" s="183"/>
      <c r="M552" s="183" t="s">
        <v>3523</v>
      </c>
      <c r="N552" s="183" t="s">
        <v>3523</v>
      </c>
      <c r="O552" s="183"/>
      <c r="P552" s="183" t="s">
        <v>5340</v>
      </c>
      <c r="Q552" s="183" t="s">
        <v>4509</v>
      </c>
      <c r="R552" s="183">
        <f t="shared" si="70"/>
        <v>0</v>
      </c>
      <c r="S552" s="183">
        <f t="shared" si="71"/>
        <v>0</v>
      </c>
      <c r="T552" s="183">
        <f t="shared" si="72"/>
        <v>0</v>
      </c>
      <c r="U552" s="183">
        <f t="shared" si="73"/>
        <v>0</v>
      </c>
      <c r="V552" s="183">
        <f t="shared" si="74"/>
        <v>0</v>
      </c>
      <c r="W552" s="183">
        <f t="shared" si="75"/>
        <v>0</v>
      </c>
      <c r="X552" s="183">
        <f t="shared" si="76"/>
        <v>0</v>
      </c>
      <c r="Y552" s="183">
        <f t="shared" si="77"/>
        <v>0</v>
      </c>
      <c r="Z552" s="183">
        <f t="shared" si="78"/>
        <v>0</v>
      </c>
      <c r="AA552" s="183">
        <f t="shared" si="79"/>
        <v>0</v>
      </c>
      <c r="AB552" s="183" t="str">
        <f t="shared" si="80"/>
        <v/>
      </c>
      <c r="AC552" s="183" t="str">
        <f t="shared" si="81"/>
        <v/>
      </c>
      <c r="AD552" s="183" t="str">
        <f t="shared" si="82"/>
        <v/>
      </c>
      <c r="AE552" s="183" t="str">
        <f t="shared" si="83"/>
        <v/>
      </c>
    </row>
    <row r="553" spans="1:31" ht="33.950000000000003" customHeight="1" x14ac:dyDescent="0.25">
      <c r="A553" s="184" t="s">
        <v>5383</v>
      </c>
      <c r="B553" s="185">
        <v>25</v>
      </c>
      <c r="C553" s="184" t="s">
        <v>5341</v>
      </c>
      <c r="D553" s="184" t="s">
        <v>4381</v>
      </c>
      <c r="E553" s="184" t="s">
        <v>18</v>
      </c>
      <c r="F553" s="185">
        <v>6</v>
      </c>
      <c r="G553" s="185">
        <v>1</v>
      </c>
      <c r="H553" s="185">
        <v>0</v>
      </c>
      <c r="I553" s="184" t="s">
        <v>3250</v>
      </c>
      <c r="J553" s="184"/>
      <c r="K553" s="183" t="s">
        <v>4694</v>
      </c>
      <c r="L553" s="183"/>
      <c r="M553" s="183" t="s">
        <v>3250</v>
      </c>
      <c r="N553" s="183" t="s">
        <v>3250</v>
      </c>
      <c r="O553" s="183"/>
      <c r="P553" s="183" t="s">
        <v>5340</v>
      </c>
      <c r="Q553" s="183" t="s">
        <v>4509</v>
      </c>
      <c r="R553" s="183">
        <f t="shared" si="70"/>
        <v>0</v>
      </c>
      <c r="S553" s="183">
        <f t="shared" si="71"/>
        <v>0</v>
      </c>
      <c r="T553" s="183">
        <f t="shared" si="72"/>
        <v>0</v>
      </c>
      <c r="U553" s="183">
        <f t="shared" si="73"/>
        <v>0</v>
      </c>
      <c r="V553" s="183">
        <f t="shared" si="74"/>
        <v>0</v>
      </c>
      <c r="W553" s="183">
        <f t="shared" si="75"/>
        <v>0</v>
      </c>
      <c r="X553" s="183">
        <f t="shared" si="76"/>
        <v>0</v>
      </c>
      <c r="Y553" s="183">
        <f t="shared" si="77"/>
        <v>0</v>
      </c>
      <c r="Z553" s="183">
        <f t="shared" si="78"/>
        <v>0</v>
      </c>
      <c r="AA553" s="183">
        <f t="shared" si="79"/>
        <v>0</v>
      </c>
      <c r="AB553" s="183" t="str">
        <f t="shared" si="80"/>
        <v/>
      </c>
      <c r="AC553" s="183" t="str">
        <f t="shared" si="81"/>
        <v/>
      </c>
      <c r="AD553" s="183" t="str">
        <f t="shared" si="82"/>
        <v/>
      </c>
      <c r="AE553" s="183" t="str">
        <f t="shared" si="83"/>
        <v/>
      </c>
    </row>
    <row r="554" spans="1:31" ht="33.950000000000003" customHeight="1" x14ac:dyDescent="0.25">
      <c r="A554" s="184" t="s">
        <v>5383</v>
      </c>
      <c r="B554" s="185">
        <v>25</v>
      </c>
      <c r="C554" s="184" t="s">
        <v>5341</v>
      </c>
      <c r="D554" s="184" t="s">
        <v>4381</v>
      </c>
      <c r="E554" s="184" t="s">
        <v>18</v>
      </c>
      <c r="F554" s="185">
        <v>7</v>
      </c>
      <c r="G554" s="185">
        <v>1</v>
      </c>
      <c r="H554" s="185">
        <v>0</v>
      </c>
      <c r="I554" s="184" t="s">
        <v>3102</v>
      </c>
      <c r="J554" s="184"/>
      <c r="K554" s="183" t="s">
        <v>4511</v>
      </c>
      <c r="L554" s="183"/>
      <c r="M554" s="183" t="s">
        <v>3102</v>
      </c>
      <c r="N554" s="183" t="s">
        <v>3102</v>
      </c>
      <c r="O554" s="183"/>
      <c r="P554" s="183" t="s">
        <v>5340</v>
      </c>
      <c r="Q554" s="183" t="s">
        <v>4509</v>
      </c>
      <c r="R554" s="183">
        <f t="shared" si="70"/>
        <v>0</v>
      </c>
      <c r="S554" s="183">
        <f t="shared" si="71"/>
        <v>0</v>
      </c>
      <c r="T554" s="183">
        <f t="shared" si="72"/>
        <v>0</v>
      </c>
      <c r="U554" s="183">
        <f t="shared" si="73"/>
        <v>0</v>
      </c>
      <c r="V554" s="183">
        <f t="shared" si="74"/>
        <v>0</v>
      </c>
      <c r="W554" s="183">
        <f t="shared" si="75"/>
        <v>0</v>
      </c>
      <c r="X554" s="183">
        <f t="shared" si="76"/>
        <v>0</v>
      </c>
      <c r="Y554" s="183">
        <f t="shared" si="77"/>
        <v>0</v>
      </c>
      <c r="Z554" s="183">
        <f t="shared" si="78"/>
        <v>0</v>
      </c>
      <c r="AA554" s="183">
        <f t="shared" si="79"/>
        <v>0</v>
      </c>
      <c r="AB554" s="183" t="str">
        <f t="shared" si="80"/>
        <v/>
      </c>
      <c r="AC554" s="183" t="str">
        <f t="shared" si="81"/>
        <v/>
      </c>
      <c r="AD554" s="183" t="str">
        <f t="shared" si="82"/>
        <v/>
      </c>
      <c r="AE554" s="183" t="str">
        <f t="shared" si="83"/>
        <v/>
      </c>
    </row>
    <row r="555" spans="1:31" ht="33.950000000000003" customHeight="1" x14ac:dyDescent="0.25">
      <c r="A555" s="184" t="s">
        <v>5383</v>
      </c>
      <c r="B555" s="185">
        <v>25</v>
      </c>
      <c r="C555" s="184" t="s">
        <v>5341</v>
      </c>
      <c r="D555" s="184" t="s">
        <v>4381</v>
      </c>
      <c r="E555" s="184" t="s">
        <v>18</v>
      </c>
      <c r="F555" s="185">
        <v>8</v>
      </c>
      <c r="G555" s="185">
        <v>1</v>
      </c>
      <c r="H555" s="185">
        <v>0</v>
      </c>
      <c r="I555" s="184" t="s">
        <v>3123</v>
      </c>
      <c r="J555" s="184"/>
      <c r="K555" s="183" t="s">
        <v>4510</v>
      </c>
      <c r="L555" s="183"/>
      <c r="M555" s="183" t="s">
        <v>3123</v>
      </c>
      <c r="N555" s="183" t="s">
        <v>3123</v>
      </c>
      <c r="O555" s="183"/>
      <c r="P555" s="183" t="s">
        <v>5340</v>
      </c>
      <c r="Q555" s="183" t="s">
        <v>4509</v>
      </c>
      <c r="R555" s="183">
        <f t="shared" si="70"/>
        <v>0</v>
      </c>
      <c r="S555" s="183">
        <f t="shared" si="71"/>
        <v>0</v>
      </c>
      <c r="T555" s="183">
        <f t="shared" si="72"/>
        <v>0</v>
      </c>
      <c r="U555" s="183">
        <f t="shared" si="73"/>
        <v>0</v>
      </c>
      <c r="V555" s="183">
        <f t="shared" si="74"/>
        <v>0</v>
      </c>
      <c r="W555" s="183">
        <f t="shared" si="75"/>
        <v>0</v>
      </c>
      <c r="X555" s="183">
        <f t="shared" si="76"/>
        <v>0</v>
      </c>
      <c r="Y555" s="183">
        <f t="shared" si="77"/>
        <v>0</v>
      </c>
      <c r="Z555" s="183">
        <f t="shared" si="78"/>
        <v>0</v>
      </c>
      <c r="AA555" s="183">
        <f t="shared" si="79"/>
        <v>0</v>
      </c>
      <c r="AB555" s="183" t="str">
        <f t="shared" si="80"/>
        <v/>
      </c>
      <c r="AC555" s="183" t="str">
        <f t="shared" si="81"/>
        <v/>
      </c>
      <c r="AD555" s="183" t="str">
        <f t="shared" si="82"/>
        <v/>
      </c>
      <c r="AE555" s="183" t="str">
        <f t="shared" si="83"/>
        <v/>
      </c>
    </row>
    <row r="556" spans="1:31" ht="33.950000000000003" customHeight="1" x14ac:dyDescent="0.25">
      <c r="A556" s="184" t="s">
        <v>5383</v>
      </c>
      <c r="B556" s="185">
        <v>25</v>
      </c>
      <c r="C556" s="184" t="s">
        <v>5341</v>
      </c>
      <c r="D556" s="184" t="s">
        <v>4378</v>
      </c>
      <c r="E556" s="184" t="s">
        <v>18</v>
      </c>
      <c r="F556" s="185">
        <v>1</v>
      </c>
      <c r="G556" s="185">
        <v>0</v>
      </c>
      <c r="H556" s="185">
        <v>1</v>
      </c>
      <c r="I556" s="184"/>
      <c r="J556" s="184" t="s">
        <v>5386</v>
      </c>
      <c r="K556" s="183"/>
      <c r="L556" s="183" t="s">
        <v>5387</v>
      </c>
      <c r="M556" s="183" t="s">
        <v>5386</v>
      </c>
      <c r="N556" s="183" t="s">
        <v>5385</v>
      </c>
      <c r="O556" s="183"/>
      <c r="P556" s="183" t="s">
        <v>5340</v>
      </c>
      <c r="Q556" s="183" t="s">
        <v>4495</v>
      </c>
      <c r="R556" s="183">
        <f t="shared" si="70"/>
        <v>0</v>
      </c>
      <c r="S556" s="183">
        <f t="shared" si="71"/>
        <v>0</v>
      </c>
      <c r="T556" s="183">
        <f t="shared" si="72"/>
        <v>0</v>
      </c>
      <c r="U556" s="183">
        <f t="shared" si="73"/>
        <v>0</v>
      </c>
      <c r="V556" s="183">
        <f t="shared" si="74"/>
        <v>0</v>
      </c>
      <c r="W556" s="183">
        <f t="shared" si="75"/>
        <v>0</v>
      </c>
      <c r="X556" s="183">
        <f t="shared" si="76"/>
        <v>0</v>
      </c>
      <c r="Y556" s="183">
        <f t="shared" si="77"/>
        <v>0</v>
      </c>
      <c r="Z556" s="183">
        <f t="shared" si="78"/>
        <v>0</v>
      </c>
      <c r="AA556" s="183">
        <f t="shared" si="79"/>
        <v>0</v>
      </c>
      <c r="AB556" s="183" t="str">
        <f t="shared" si="80"/>
        <v/>
      </c>
      <c r="AC556" s="183" t="str">
        <f t="shared" si="81"/>
        <v/>
      </c>
      <c r="AD556" s="183" t="str">
        <f t="shared" si="82"/>
        <v/>
      </c>
      <c r="AE556" s="183" t="str">
        <f t="shared" si="83"/>
        <v/>
      </c>
    </row>
    <row r="557" spans="1:31" ht="33.950000000000003" customHeight="1" x14ac:dyDescent="0.25">
      <c r="A557" s="184" t="s">
        <v>5383</v>
      </c>
      <c r="B557" s="185">
        <v>25</v>
      </c>
      <c r="C557" s="184" t="s">
        <v>5341</v>
      </c>
      <c r="D557" s="184" t="s">
        <v>4378</v>
      </c>
      <c r="E557" s="184" t="s">
        <v>18</v>
      </c>
      <c r="F557" s="185">
        <v>2</v>
      </c>
      <c r="G557" s="185">
        <v>0</v>
      </c>
      <c r="H557" s="185">
        <v>1</v>
      </c>
      <c r="I557" s="184"/>
      <c r="J557" s="184" t="s">
        <v>3525</v>
      </c>
      <c r="K557" s="183"/>
      <c r="L557" s="183" t="s">
        <v>4579</v>
      </c>
      <c r="M557" s="183" t="s">
        <v>3525</v>
      </c>
      <c r="N557" s="183" t="s">
        <v>3525</v>
      </c>
      <c r="O557" s="183"/>
      <c r="P557" s="183" t="s">
        <v>5340</v>
      </c>
      <c r="Q557" s="183" t="s">
        <v>4495</v>
      </c>
      <c r="R557" s="183">
        <f t="shared" si="70"/>
        <v>0</v>
      </c>
      <c r="S557" s="183">
        <f t="shared" si="71"/>
        <v>0</v>
      </c>
      <c r="T557" s="183">
        <f t="shared" si="72"/>
        <v>0</v>
      </c>
      <c r="U557" s="183">
        <f t="shared" si="73"/>
        <v>0</v>
      </c>
      <c r="V557" s="183">
        <f t="shared" si="74"/>
        <v>0</v>
      </c>
      <c r="W557" s="183">
        <f t="shared" si="75"/>
        <v>0</v>
      </c>
      <c r="X557" s="183">
        <f t="shared" si="76"/>
        <v>0</v>
      </c>
      <c r="Y557" s="183">
        <f t="shared" si="77"/>
        <v>0</v>
      </c>
      <c r="Z557" s="183">
        <f t="shared" si="78"/>
        <v>0</v>
      </c>
      <c r="AA557" s="183">
        <f t="shared" si="79"/>
        <v>0</v>
      </c>
      <c r="AB557" s="183" t="str">
        <f t="shared" si="80"/>
        <v/>
      </c>
      <c r="AC557" s="183" t="str">
        <f t="shared" si="81"/>
        <v/>
      </c>
      <c r="AD557" s="183" t="str">
        <f t="shared" si="82"/>
        <v/>
      </c>
      <c r="AE557" s="183" t="str">
        <f t="shared" si="83"/>
        <v/>
      </c>
    </row>
    <row r="558" spans="1:31" ht="33.950000000000003" customHeight="1" x14ac:dyDescent="0.25">
      <c r="A558" s="184" t="s">
        <v>5383</v>
      </c>
      <c r="B558" s="185">
        <v>25</v>
      </c>
      <c r="C558" s="184" t="s">
        <v>5341</v>
      </c>
      <c r="D558" s="184" t="s">
        <v>4378</v>
      </c>
      <c r="E558" s="184" t="s">
        <v>18</v>
      </c>
      <c r="F558" s="185">
        <v>3</v>
      </c>
      <c r="G558" s="185">
        <v>0</v>
      </c>
      <c r="H558" s="185">
        <v>1</v>
      </c>
      <c r="I558" s="184"/>
      <c r="J558" s="184" t="s">
        <v>4582</v>
      </c>
      <c r="K558" s="183"/>
      <c r="L558" s="183" t="s">
        <v>4583</v>
      </c>
      <c r="M558" s="183" t="s">
        <v>4582</v>
      </c>
      <c r="N558" s="183" t="s">
        <v>4582</v>
      </c>
      <c r="O558" s="183"/>
      <c r="P558" s="183" t="s">
        <v>5340</v>
      </c>
      <c r="Q558" s="183" t="s">
        <v>4495</v>
      </c>
      <c r="R558" s="183">
        <f t="shared" si="70"/>
        <v>0</v>
      </c>
      <c r="S558" s="183">
        <f t="shared" si="71"/>
        <v>0</v>
      </c>
      <c r="T558" s="183">
        <f t="shared" si="72"/>
        <v>0</v>
      </c>
      <c r="U558" s="183">
        <f t="shared" si="73"/>
        <v>0</v>
      </c>
      <c r="V558" s="183">
        <f t="shared" si="74"/>
        <v>0</v>
      </c>
      <c r="W558" s="183">
        <f t="shared" si="75"/>
        <v>0</v>
      </c>
      <c r="X558" s="183">
        <f t="shared" si="76"/>
        <v>0</v>
      </c>
      <c r="Y558" s="183">
        <f t="shared" si="77"/>
        <v>0</v>
      </c>
      <c r="Z558" s="183">
        <f t="shared" si="78"/>
        <v>0</v>
      </c>
      <c r="AA558" s="183">
        <f t="shared" si="79"/>
        <v>0</v>
      </c>
      <c r="AB558" s="183" t="str">
        <f t="shared" si="80"/>
        <v/>
      </c>
      <c r="AC558" s="183" t="str">
        <f t="shared" si="81"/>
        <v/>
      </c>
      <c r="AD558" s="183" t="str">
        <f t="shared" si="82"/>
        <v/>
      </c>
      <c r="AE558" s="183" t="str">
        <f t="shared" si="83"/>
        <v/>
      </c>
    </row>
    <row r="559" spans="1:31" ht="33.950000000000003" customHeight="1" x14ac:dyDescent="0.25">
      <c r="A559" s="184" t="s">
        <v>5383</v>
      </c>
      <c r="B559" s="185">
        <v>25</v>
      </c>
      <c r="C559" s="184" t="s">
        <v>5341</v>
      </c>
      <c r="D559" s="184" t="s">
        <v>4378</v>
      </c>
      <c r="E559" s="184" t="s">
        <v>18</v>
      </c>
      <c r="F559" s="185">
        <v>4</v>
      </c>
      <c r="G559" s="185">
        <v>0</v>
      </c>
      <c r="H559" s="185">
        <v>1</v>
      </c>
      <c r="I559" s="184"/>
      <c r="J559" s="184" t="s">
        <v>4588</v>
      </c>
      <c r="K559" s="183"/>
      <c r="L559" s="183" t="s">
        <v>4589</v>
      </c>
      <c r="M559" s="183" t="s">
        <v>4588</v>
      </c>
      <c r="N559" s="183" t="s">
        <v>4587</v>
      </c>
      <c r="O559" s="183"/>
      <c r="P559" s="183" t="s">
        <v>5340</v>
      </c>
      <c r="Q559" s="183" t="s">
        <v>4495</v>
      </c>
      <c r="R559" s="183">
        <f t="shared" si="70"/>
        <v>0</v>
      </c>
      <c r="S559" s="183">
        <f t="shared" si="71"/>
        <v>0</v>
      </c>
      <c r="T559" s="183">
        <f t="shared" si="72"/>
        <v>0</v>
      </c>
      <c r="U559" s="183">
        <f t="shared" si="73"/>
        <v>0</v>
      </c>
      <c r="V559" s="183">
        <f t="shared" si="74"/>
        <v>0</v>
      </c>
      <c r="W559" s="183">
        <f t="shared" si="75"/>
        <v>0</v>
      </c>
      <c r="X559" s="183">
        <f t="shared" si="76"/>
        <v>0</v>
      </c>
      <c r="Y559" s="183">
        <f t="shared" si="77"/>
        <v>0</v>
      </c>
      <c r="Z559" s="183">
        <f t="shared" si="78"/>
        <v>0</v>
      </c>
      <c r="AA559" s="183">
        <f t="shared" si="79"/>
        <v>0</v>
      </c>
      <c r="AB559" s="183" t="str">
        <f t="shared" si="80"/>
        <v/>
      </c>
      <c r="AC559" s="183" t="str">
        <f t="shared" si="81"/>
        <v/>
      </c>
      <c r="AD559" s="183" t="str">
        <f t="shared" si="82"/>
        <v/>
      </c>
      <c r="AE559" s="183" t="str">
        <f t="shared" si="83"/>
        <v/>
      </c>
    </row>
    <row r="560" spans="1:31" ht="33.950000000000003" customHeight="1" x14ac:dyDescent="0.25">
      <c r="A560" s="184" t="s">
        <v>5383</v>
      </c>
      <c r="B560" s="185">
        <v>25</v>
      </c>
      <c r="C560" s="184" t="s">
        <v>5341</v>
      </c>
      <c r="D560" s="184" t="s">
        <v>4378</v>
      </c>
      <c r="E560" s="184" t="s">
        <v>18</v>
      </c>
      <c r="F560" s="185">
        <v>5</v>
      </c>
      <c r="G560" s="185">
        <v>0</v>
      </c>
      <c r="H560" s="185">
        <v>1</v>
      </c>
      <c r="I560" s="184"/>
      <c r="J560" s="184" t="s">
        <v>3523</v>
      </c>
      <c r="K560" s="183"/>
      <c r="L560" s="183" t="s">
        <v>5384</v>
      </c>
      <c r="M560" s="183" t="s">
        <v>3523</v>
      </c>
      <c r="N560" s="183" t="s">
        <v>3523</v>
      </c>
      <c r="O560" s="183"/>
      <c r="P560" s="183" t="s">
        <v>5340</v>
      </c>
      <c r="Q560" s="183" t="s">
        <v>4495</v>
      </c>
      <c r="R560" s="183">
        <f t="shared" si="70"/>
        <v>0</v>
      </c>
      <c r="S560" s="183">
        <f t="shared" si="71"/>
        <v>0</v>
      </c>
      <c r="T560" s="183">
        <f t="shared" si="72"/>
        <v>0</v>
      </c>
      <c r="U560" s="183">
        <f t="shared" si="73"/>
        <v>0</v>
      </c>
      <c r="V560" s="183">
        <f t="shared" si="74"/>
        <v>0</v>
      </c>
      <c r="W560" s="183">
        <f t="shared" si="75"/>
        <v>0</v>
      </c>
      <c r="X560" s="183">
        <f t="shared" si="76"/>
        <v>0</v>
      </c>
      <c r="Y560" s="183">
        <f t="shared" si="77"/>
        <v>0</v>
      </c>
      <c r="Z560" s="183">
        <f t="shared" si="78"/>
        <v>0</v>
      </c>
      <c r="AA560" s="183">
        <f t="shared" si="79"/>
        <v>0</v>
      </c>
      <c r="AB560" s="183" t="str">
        <f t="shared" si="80"/>
        <v/>
      </c>
      <c r="AC560" s="183" t="str">
        <f t="shared" si="81"/>
        <v/>
      </c>
      <c r="AD560" s="183" t="str">
        <f t="shared" si="82"/>
        <v/>
      </c>
      <c r="AE560" s="183" t="str">
        <f t="shared" si="83"/>
        <v/>
      </c>
    </row>
    <row r="561" spans="1:31" ht="33.950000000000003" customHeight="1" x14ac:dyDescent="0.25">
      <c r="A561" s="184" t="s">
        <v>5383</v>
      </c>
      <c r="B561" s="185">
        <v>25</v>
      </c>
      <c r="C561" s="184" t="s">
        <v>5341</v>
      </c>
      <c r="D561" s="184" t="s">
        <v>4378</v>
      </c>
      <c r="E561" s="184" t="s">
        <v>18</v>
      </c>
      <c r="F561" s="185">
        <v>6</v>
      </c>
      <c r="G561" s="185">
        <v>0</v>
      </c>
      <c r="H561" s="185">
        <v>1</v>
      </c>
      <c r="I561" s="184"/>
      <c r="J561" s="184" t="s">
        <v>3587</v>
      </c>
      <c r="K561" s="183"/>
      <c r="L561" s="183" t="s">
        <v>4500</v>
      </c>
      <c r="M561" s="183" t="s">
        <v>3587</v>
      </c>
      <c r="N561" s="183" t="s">
        <v>3587</v>
      </c>
      <c r="O561" s="183"/>
      <c r="P561" s="183" t="s">
        <v>5340</v>
      </c>
      <c r="Q561" s="183" t="s">
        <v>4495</v>
      </c>
      <c r="R561" s="183">
        <f t="shared" si="70"/>
        <v>0</v>
      </c>
      <c r="S561" s="183">
        <f t="shared" si="71"/>
        <v>0</v>
      </c>
      <c r="T561" s="183">
        <f t="shared" si="72"/>
        <v>0</v>
      </c>
      <c r="U561" s="183">
        <f t="shared" si="73"/>
        <v>0</v>
      </c>
      <c r="V561" s="183">
        <f t="shared" si="74"/>
        <v>0</v>
      </c>
      <c r="W561" s="183">
        <f t="shared" si="75"/>
        <v>0</v>
      </c>
      <c r="X561" s="183">
        <f t="shared" si="76"/>
        <v>0</v>
      </c>
      <c r="Y561" s="183">
        <f t="shared" si="77"/>
        <v>0</v>
      </c>
      <c r="Z561" s="183">
        <f t="shared" si="78"/>
        <v>0</v>
      </c>
      <c r="AA561" s="183">
        <f t="shared" si="79"/>
        <v>0</v>
      </c>
      <c r="AB561" s="183" t="str">
        <f t="shared" si="80"/>
        <v/>
      </c>
      <c r="AC561" s="183" t="str">
        <f t="shared" si="81"/>
        <v/>
      </c>
      <c r="AD561" s="183" t="str">
        <f t="shared" si="82"/>
        <v/>
      </c>
      <c r="AE561" s="183" t="str">
        <f t="shared" si="83"/>
        <v/>
      </c>
    </row>
    <row r="562" spans="1:31" ht="33.950000000000003" customHeight="1" x14ac:dyDescent="0.25">
      <c r="A562" s="184" t="s">
        <v>5383</v>
      </c>
      <c r="B562" s="185">
        <v>25</v>
      </c>
      <c r="C562" s="184" t="s">
        <v>5341</v>
      </c>
      <c r="D562" s="184" t="s">
        <v>4378</v>
      </c>
      <c r="E562" s="184" t="s">
        <v>18</v>
      </c>
      <c r="F562" s="185">
        <v>7</v>
      </c>
      <c r="G562" s="185">
        <v>0</v>
      </c>
      <c r="H562" s="185">
        <v>1</v>
      </c>
      <c r="I562" s="184"/>
      <c r="J562" s="184" t="s">
        <v>4496</v>
      </c>
      <c r="K562" s="183"/>
      <c r="L562" s="183" t="s">
        <v>4497</v>
      </c>
      <c r="M562" s="183" t="s">
        <v>4496</v>
      </c>
      <c r="N562" s="183" t="s">
        <v>4496</v>
      </c>
      <c r="O562" s="183"/>
      <c r="P562" s="183" t="s">
        <v>5340</v>
      </c>
      <c r="Q562" s="183" t="s">
        <v>4495</v>
      </c>
      <c r="R562" s="183">
        <f t="shared" si="70"/>
        <v>0</v>
      </c>
      <c r="S562" s="183">
        <f t="shared" si="71"/>
        <v>0</v>
      </c>
      <c r="T562" s="183">
        <f t="shared" si="72"/>
        <v>0</v>
      </c>
      <c r="U562" s="183">
        <f t="shared" si="73"/>
        <v>0</v>
      </c>
      <c r="V562" s="183">
        <f t="shared" si="74"/>
        <v>0</v>
      </c>
      <c r="W562" s="183">
        <f t="shared" si="75"/>
        <v>0</v>
      </c>
      <c r="X562" s="183">
        <f t="shared" si="76"/>
        <v>0</v>
      </c>
      <c r="Y562" s="183">
        <f t="shared" si="77"/>
        <v>0</v>
      </c>
      <c r="Z562" s="183">
        <f t="shared" si="78"/>
        <v>0</v>
      </c>
      <c r="AA562" s="183">
        <f t="shared" si="79"/>
        <v>0</v>
      </c>
      <c r="AB562" s="183" t="str">
        <f t="shared" si="80"/>
        <v/>
      </c>
      <c r="AC562" s="183" t="str">
        <f t="shared" si="81"/>
        <v/>
      </c>
      <c r="AD562" s="183" t="str">
        <f t="shared" si="82"/>
        <v/>
      </c>
      <c r="AE562" s="183" t="str">
        <f t="shared" si="83"/>
        <v/>
      </c>
    </row>
    <row r="563" spans="1:31" ht="33.950000000000003" customHeight="1" x14ac:dyDescent="0.25">
      <c r="A563" s="184" t="s">
        <v>5375</v>
      </c>
      <c r="B563" s="185">
        <v>26</v>
      </c>
      <c r="C563" s="184" t="s">
        <v>5341</v>
      </c>
      <c r="D563" s="184" t="s">
        <v>4381</v>
      </c>
      <c r="E563" s="184" t="s">
        <v>18</v>
      </c>
      <c r="F563" s="185">
        <v>1</v>
      </c>
      <c r="G563" s="185">
        <v>1</v>
      </c>
      <c r="H563" s="185">
        <v>0</v>
      </c>
      <c r="I563" s="184" t="s">
        <v>5377</v>
      </c>
      <c r="J563" s="184"/>
      <c r="K563" s="183" t="s">
        <v>5382</v>
      </c>
      <c r="L563" s="183"/>
      <c r="M563" s="183" t="s">
        <v>5377</v>
      </c>
      <c r="N563" s="183" t="s">
        <v>3667</v>
      </c>
      <c r="O563" s="183"/>
      <c r="P563" s="183" t="s">
        <v>5340</v>
      </c>
      <c r="Q563" s="183" t="s">
        <v>4509</v>
      </c>
      <c r="R563" s="183">
        <f t="shared" si="70"/>
        <v>0</v>
      </c>
      <c r="S563" s="183">
        <f t="shared" si="71"/>
        <v>0</v>
      </c>
      <c r="T563" s="183">
        <f t="shared" si="72"/>
        <v>0</v>
      </c>
      <c r="U563" s="183">
        <f t="shared" si="73"/>
        <v>0</v>
      </c>
      <c r="V563" s="183">
        <f t="shared" si="74"/>
        <v>0</v>
      </c>
      <c r="W563" s="183">
        <f t="shared" si="75"/>
        <v>0</v>
      </c>
      <c r="X563" s="183">
        <f t="shared" si="76"/>
        <v>0</v>
      </c>
      <c r="Y563" s="183">
        <f t="shared" si="77"/>
        <v>0</v>
      </c>
      <c r="Z563" s="183">
        <f t="shared" si="78"/>
        <v>0</v>
      </c>
      <c r="AA563" s="183">
        <f t="shared" si="79"/>
        <v>0</v>
      </c>
      <c r="AB563" s="183" t="str">
        <f t="shared" si="80"/>
        <v/>
      </c>
      <c r="AC563" s="183" t="str">
        <f t="shared" si="81"/>
        <v/>
      </c>
      <c r="AD563" s="183" t="str">
        <f t="shared" si="82"/>
        <v/>
      </c>
      <c r="AE563" s="183" t="str">
        <f t="shared" si="83"/>
        <v/>
      </c>
    </row>
    <row r="564" spans="1:31" ht="33.950000000000003" customHeight="1" x14ac:dyDescent="0.25">
      <c r="A564" s="184" t="s">
        <v>5375</v>
      </c>
      <c r="B564" s="185">
        <v>26</v>
      </c>
      <c r="C564" s="184" t="s">
        <v>5341</v>
      </c>
      <c r="D564" s="184" t="s">
        <v>4381</v>
      </c>
      <c r="E564" s="184" t="s">
        <v>18</v>
      </c>
      <c r="F564" s="185">
        <v>2</v>
      </c>
      <c r="G564" s="185">
        <v>1</v>
      </c>
      <c r="H564" s="185">
        <v>0</v>
      </c>
      <c r="I564" s="184" t="s">
        <v>4597</v>
      </c>
      <c r="J564" s="184"/>
      <c r="K564" s="183" t="s">
        <v>4607</v>
      </c>
      <c r="L564" s="183"/>
      <c r="M564" s="183" t="s">
        <v>4597</v>
      </c>
      <c r="N564" s="183" t="s">
        <v>4597</v>
      </c>
      <c r="O564" s="183"/>
      <c r="P564" s="183" t="s">
        <v>5340</v>
      </c>
      <c r="Q564" s="183" t="s">
        <v>4509</v>
      </c>
      <c r="R564" s="183">
        <f t="shared" si="70"/>
        <v>0</v>
      </c>
      <c r="S564" s="183">
        <f t="shared" si="71"/>
        <v>0</v>
      </c>
      <c r="T564" s="183">
        <f t="shared" si="72"/>
        <v>0</v>
      </c>
      <c r="U564" s="183">
        <f t="shared" si="73"/>
        <v>0</v>
      </c>
      <c r="V564" s="183">
        <f t="shared" si="74"/>
        <v>0</v>
      </c>
      <c r="W564" s="183">
        <f t="shared" si="75"/>
        <v>0</v>
      </c>
      <c r="X564" s="183">
        <f t="shared" si="76"/>
        <v>0</v>
      </c>
      <c r="Y564" s="183">
        <f t="shared" si="77"/>
        <v>0</v>
      </c>
      <c r="Z564" s="183">
        <f t="shared" si="78"/>
        <v>0</v>
      </c>
      <c r="AA564" s="183">
        <f t="shared" si="79"/>
        <v>0</v>
      </c>
      <c r="AB564" s="183" t="str">
        <f t="shared" si="80"/>
        <v/>
      </c>
      <c r="AC564" s="183" t="str">
        <f t="shared" si="81"/>
        <v/>
      </c>
      <c r="AD564" s="183" t="str">
        <f t="shared" si="82"/>
        <v/>
      </c>
      <c r="AE564" s="183" t="str">
        <f t="shared" si="83"/>
        <v/>
      </c>
    </row>
    <row r="565" spans="1:31" ht="33.950000000000003" customHeight="1" x14ac:dyDescent="0.25">
      <c r="A565" s="184" t="s">
        <v>5375</v>
      </c>
      <c r="B565" s="185">
        <v>26</v>
      </c>
      <c r="C565" s="184" t="s">
        <v>5341</v>
      </c>
      <c r="D565" s="184" t="s">
        <v>4381</v>
      </c>
      <c r="E565" s="184" t="s">
        <v>18</v>
      </c>
      <c r="F565" s="185">
        <v>3</v>
      </c>
      <c r="G565" s="185">
        <v>1</v>
      </c>
      <c r="H565" s="185">
        <v>0</v>
      </c>
      <c r="I565" s="184" t="s">
        <v>4621</v>
      </c>
      <c r="J565" s="184"/>
      <c r="K565" s="183" t="s">
        <v>4622</v>
      </c>
      <c r="L565" s="183"/>
      <c r="M565" s="183" t="s">
        <v>4621</v>
      </c>
      <c r="N565" s="183" t="s">
        <v>4621</v>
      </c>
      <c r="O565" s="183"/>
      <c r="P565" s="183" t="s">
        <v>5340</v>
      </c>
      <c r="Q565" s="183" t="s">
        <v>4509</v>
      </c>
      <c r="R565" s="183">
        <f t="shared" si="70"/>
        <v>0</v>
      </c>
      <c r="S565" s="183">
        <f t="shared" si="71"/>
        <v>0</v>
      </c>
      <c r="T565" s="183">
        <f t="shared" si="72"/>
        <v>0</v>
      </c>
      <c r="U565" s="183">
        <f t="shared" si="73"/>
        <v>0</v>
      </c>
      <c r="V565" s="183">
        <f t="shared" si="74"/>
        <v>0</v>
      </c>
      <c r="W565" s="183">
        <f t="shared" si="75"/>
        <v>0</v>
      </c>
      <c r="X565" s="183">
        <f t="shared" si="76"/>
        <v>0</v>
      </c>
      <c r="Y565" s="183">
        <f t="shared" si="77"/>
        <v>0</v>
      </c>
      <c r="Z565" s="183">
        <f t="shared" si="78"/>
        <v>0</v>
      </c>
      <c r="AA565" s="183">
        <f t="shared" si="79"/>
        <v>0</v>
      </c>
      <c r="AB565" s="183" t="str">
        <f t="shared" si="80"/>
        <v/>
      </c>
      <c r="AC565" s="183" t="str">
        <f t="shared" si="81"/>
        <v/>
      </c>
      <c r="AD565" s="183" t="str">
        <f t="shared" si="82"/>
        <v/>
      </c>
      <c r="AE565" s="183" t="str">
        <f t="shared" si="83"/>
        <v/>
      </c>
    </row>
    <row r="566" spans="1:31" ht="33.950000000000003" customHeight="1" x14ac:dyDescent="0.25">
      <c r="A566" s="184" t="s">
        <v>5375</v>
      </c>
      <c r="B566" s="185">
        <v>26</v>
      </c>
      <c r="C566" s="184" t="s">
        <v>5341</v>
      </c>
      <c r="D566" s="184" t="s">
        <v>4381</v>
      </c>
      <c r="E566" s="184" t="s">
        <v>18</v>
      </c>
      <c r="F566" s="185">
        <v>4</v>
      </c>
      <c r="G566" s="185">
        <v>1</v>
      </c>
      <c r="H566" s="185">
        <v>0</v>
      </c>
      <c r="I566" s="184" t="s">
        <v>5047</v>
      </c>
      <c r="J566" s="184"/>
      <c r="K566" s="183" t="s">
        <v>5057</v>
      </c>
      <c r="L566" s="183"/>
      <c r="M566" s="183" t="s">
        <v>5047</v>
      </c>
      <c r="N566" s="183" t="s">
        <v>5047</v>
      </c>
      <c r="O566" s="183"/>
      <c r="P566" s="183" t="s">
        <v>5340</v>
      </c>
      <c r="Q566" s="183" t="s">
        <v>4509</v>
      </c>
      <c r="R566" s="183">
        <f t="shared" si="70"/>
        <v>0</v>
      </c>
      <c r="S566" s="183">
        <f t="shared" si="71"/>
        <v>0</v>
      </c>
      <c r="T566" s="183">
        <f t="shared" si="72"/>
        <v>0</v>
      </c>
      <c r="U566" s="183">
        <f t="shared" si="73"/>
        <v>0</v>
      </c>
      <c r="V566" s="183">
        <f t="shared" si="74"/>
        <v>0</v>
      </c>
      <c r="W566" s="183">
        <f t="shared" si="75"/>
        <v>0</v>
      </c>
      <c r="X566" s="183">
        <f t="shared" si="76"/>
        <v>0</v>
      </c>
      <c r="Y566" s="183">
        <f t="shared" si="77"/>
        <v>0</v>
      </c>
      <c r="Z566" s="183">
        <f t="shared" si="78"/>
        <v>0</v>
      </c>
      <c r="AA566" s="183">
        <f t="shared" si="79"/>
        <v>0</v>
      </c>
      <c r="AB566" s="183" t="str">
        <f t="shared" si="80"/>
        <v/>
      </c>
      <c r="AC566" s="183" t="str">
        <f t="shared" si="81"/>
        <v/>
      </c>
      <c r="AD566" s="183" t="str">
        <f t="shared" si="82"/>
        <v/>
      </c>
      <c r="AE566" s="183" t="str">
        <f t="shared" si="83"/>
        <v/>
      </c>
    </row>
    <row r="567" spans="1:31" ht="33.950000000000003" customHeight="1" x14ac:dyDescent="0.25">
      <c r="A567" s="184" t="s">
        <v>5375</v>
      </c>
      <c r="B567" s="185">
        <v>26</v>
      </c>
      <c r="C567" s="184" t="s">
        <v>5341</v>
      </c>
      <c r="D567" s="184" t="s">
        <v>4381</v>
      </c>
      <c r="E567" s="184" t="s">
        <v>18</v>
      </c>
      <c r="F567" s="185">
        <v>5</v>
      </c>
      <c r="G567" s="185">
        <v>1</v>
      </c>
      <c r="H567" s="185">
        <v>0</v>
      </c>
      <c r="I567" s="184" t="s">
        <v>3555</v>
      </c>
      <c r="J567" s="184"/>
      <c r="K567" s="183" t="s">
        <v>5381</v>
      </c>
      <c r="L567" s="183"/>
      <c r="M567" s="183" t="s">
        <v>3555</v>
      </c>
      <c r="N567" s="183" t="s">
        <v>3555</v>
      </c>
      <c r="O567" s="183"/>
      <c r="P567" s="183" t="s">
        <v>5340</v>
      </c>
      <c r="Q567" s="183" t="s">
        <v>4509</v>
      </c>
      <c r="R567" s="183">
        <f t="shared" si="70"/>
        <v>0</v>
      </c>
      <c r="S567" s="183">
        <f t="shared" si="71"/>
        <v>0</v>
      </c>
      <c r="T567" s="183">
        <f t="shared" si="72"/>
        <v>0</v>
      </c>
      <c r="U567" s="183">
        <f t="shared" si="73"/>
        <v>0</v>
      </c>
      <c r="V567" s="183">
        <f t="shared" si="74"/>
        <v>0</v>
      </c>
      <c r="W567" s="183">
        <f t="shared" si="75"/>
        <v>0</v>
      </c>
      <c r="X567" s="183">
        <f t="shared" si="76"/>
        <v>0</v>
      </c>
      <c r="Y567" s="183">
        <f t="shared" si="77"/>
        <v>0</v>
      </c>
      <c r="Z567" s="183">
        <f t="shared" si="78"/>
        <v>0</v>
      </c>
      <c r="AA567" s="183">
        <f t="shared" si="79"/>
        <v>0</v>
      </c>
      <c r="AB567" s="183" t="str">
        <f t="shared" si="80"/>
        <v/>
      </c>
      <c r="AC567" s="183" t="str">
        <f t="shared" si="81"/>
        <v/>
      </c>
      <c r="AD567" s="183" t="str">
        <f t="shared" si="82"/>
        <v/>
      </c>
      <c r="AE567" s="183" t="str">
        <f t="shared" si="83"/>
        <v/>
      </c>
    </row>
    <row r="568" spans="1:31" ht="33.950000000000003" customHeight="1" x14ac:dyDescent="0.25">
      <c r="A568" s="184" t="s">
        <v>5375</v>
      </c>
      <c r="B568" s="185">
        <v>26</v>
      </c>
      <c r="C568" s="184" t="s">
        <v>5341</v>
      </c>
      <c r="D568" s="184" t="s">
        <v>4381</v>
      </c>
      <c r="E568" s="184" t="s">
        <v>18</v>
      </c>
      <c r="F568" s="185">
        <v>6</v>
      </c>
      <c r="G568" s="185">
        <v>1</v>
      </c>
      <c r="H568" s="185">
        <v>0</v>
      </c>
      <c r="I568" s="184" t="s">
        <v>5379</v>
      </c>
      <c r="J568" s="184"/>
      <c r="K568" s="183" t="s">
        <v>5380</v>
      </c>
      <c r="L568" s="183"/>
      <c r="M568" s="183" t="s">
        <v>5379</v>
      </c>
      <c r="N568" s="183" t="s">
        <v>5379</v>
      </c>
      <c r="O568" s="183"/>
      <c r="P568" s="183" t="s">
        <v>5340</v>
      </c>
      <c r="Q568" s="183" t="s">
        <v>4509</v>
      </c>
      <c r="R568" s="183">
        <f t="shared" si="70"/>
        <v>0</v>
      </c>
      <c r="S568" s="183">
        <f t="shared" si="71"/>
        <v>0</v>
      </c>
      <c r="T568" s="183">
        <f t="shared" si="72"/>
        <v>0</v>
      </c>
      <c r="U568" s="183">
        <f t="shared" si="73"/>
        <v>0</v>
      </c>
      <c r="V568" s="183">
        <f t="shared" si="74"/>
        <v>0</v>
      </c>
      <c r="W568" s="183">
        <f t="shared" si="75"/>
        <v>0</v>
      </c>
      <c r="X568" s="183">
        <f t="shared" si="76"/>
        <v>0</v>
      </c>
      <c r="Y568" s="183">
        <f t="shared" si="77"/>
        <v>0</v>
      </c>
      <c r="Z568" s="183">
        <f t="shared" si="78"/>
        <v>0</v>
      </c>
      <c r="AA568" s="183">
        <f t="shared" si="79"/>
        <v>0</v>
      </c>
      <c r="AB568" s="183" t="str">
        <f t="shared" si="80"/>
        <v/>
      </c>
      <c r="AC568" s="183" t="str">
        <f t="shared" si="81"/>
        <v/>
      </c>
      <c r="AD568" s="183" t="str">
        <f t="shared" si="82"/>
        <v/>
      </c>
      <c r="AE568" s="183" t="str">
        <f t="shared" si="83"/>
        <v/>
      </c>
    </row>
    <row r="569" spans="1:31" ht="33.950000000000003" customHeight="1" x14ac:dyDescent="0.25">
      <c r="A569" s="184" t="s">
        <v>5375</v>
      </c>
      <c r="B569" s="185">
        <v>26</v>
      </c>
      <c r="C569" s="184" t="s">
        <v>5341</v>
      </c>
      <c r="D569" s="184" t="s">
        <v>4381</v>
      </c>
      <c r="E569" s="184" t="s">
        <v>18</v>
      </c>
      <c r="F569" s="185">
        <v>7</v>
      </c>
      <c r="G569" s="185">
        <v>1</v>
      </c>
      <c r="H569" s="185">
        <v>0</v>
      </c>
      <c r="I569" s="184" t="s">
        <v>3102</v>
      </c>
      <c r="J569" s="184"/>
      <c r="K569" s="183" t="s">
        <v>4511</v>
      </c>
      <c r="L569" s="183"/>
      <c r="M569" s="183" t="s">
        <v>3102</v>
      </c>
      <c r="N569" s="183" t="s">
        <v>3102</v>
      </c>
      <c r="O569" s="183"/>
      <c r="P569" s="183" t="s">
        <v>5340</v>
      </c>
      <c r="Q569" s="183" t="s">
        <v>4509</v>
      </c>
      <c r="R569" s="183">
        <f t="shared" si="70"/>
        <v>0</v>
      </c>
      <c r="S569" s="183">
        <f t="shared" si="71"/>
        <v>0</v>
      </c>
      <c r="T569" s="183">
        <f t="shared" si="72"/>
        <v>0</v>
      </c>
      <c r="U569" s="183">
        <f t="shared" si="73"/>
        <v>0</v>
      </c>
      <c r="V569" s="183">
        <f t="shared" si="74"/>
        <v>0</v>
      </c>
      <c r="W569" s="183">
        <f t="shared" si="75"/>
        <v>0</v>
      </c>
      <c r="X569" s="183">
        <f t="shared" si="76"/>
        <v>0</v>
      </c>
      <c r="Y569" s="183">
        <f t="shared" si="77"/>
        <v>0</v>
      </c>
      <c r="Z569" s="183">
        <f t="shared" si="78"/>
        <v>0</v>
      </c>
      <c r="AA569" s="183">
        <f t="shared" si="79"/>
        <v>0</v>
      </c>
      <c r="AB569" s="183" t="str">
        <f t="shared" si="80"/>
        <v/>
      </c>
      <c r="AC569" s="183" t="str">
        <f t="shared" si="81"/>
        <v/>
      </c>
      <c r="AD569" s="183" t="str">
        <f t="shared" si="82"/>
        <v/>
      </c>
      <c r="AE569" s="183" t="str">
        <f t="shared" si="83"/>
        <v/>
      </c>
    </row>
    <row r="570" spans="1:31" ht="33.950000000000003" customHeight="1" x14ac:dyDescent="0.25">
      <c r="A570" s="184" t="s">
        <v>5375</v>
      </c>
      <c r="B570" s="185">
        <v>26</v>
      </c>
      <c r="C570" s="184" t="s">
        <v>5341</v>
      </c>
      <c r="D570" s="184" t="s">
        <v>4381</v>
      </c>
      <c r="E570" s="184" t="s">
        <v>18</v>
      </c>
      <c r="F570" s="185">
        <v>8</v>
      </c>
      <c r="G570" s="185">
        <v>1</v>
      </c>
      <c r="H570" s="185">
        <v>0</v>
      </c>
      <c r="I570" s="184" t="s">
        <v>3123</v>
      </c>
      <c r="J570" s="184"/>
      <c r="K570" s="183" t="s">
        <v>4510</v>
      </c>
      <c r="L570" s="183"/>
      <c r="M570" s="183" t="s">
        <v>3123</v>
      </c>
      <c r="N570" s="183" t="s">
        <v>3123</v>
      </c>
      <c r="O570" s="183"/>
      <c r="P570" s="183" t="s">
        <v>5340</v>
      </c>
      <c r="Q570" s="183" t="s">
        <v>4509</v>
      </c>
      <c r="R570" s="183">
        <f t="shared" si="70"/>
        <v>0</v>
      </c>
      <c r="S570" s="183">
        <f t="shared" si="71"/>
        <v>0</v>
      </c>
      <c r="T570" s="183">
        <f t="shared" si="72"/>
        <v>0</v>
      </c>
      <c r="U570" s="183">
        <f t="shared" si="73"/>
        <v>0</v>
      </c>
      <c r="V570" s="183">
        <f t="shared" si="74"/>
        <v>0</v>
      </c>
      <c r="W570" s="183">
        <f t="shared" si="75"/>
        <v>0</v>
      </c>
      <c r="X570" s="183">
        <f t="shared" si="76"/>
        <v>0</v>
      </c>
      <c r="Y570" s="183">
        <f t="shared" si="77"/>
        <v>0</v>
      </c>
      <c r="Z570" s="183">
        <f t="shared" si="78"/>
        <v>0</v>
      </c>
      <c r="AA570" s="183">
        <f t="shared" si="79"/>
        <v>0</v>
      </c>
      <c r="AB570" s="183" t="str">
        <f t="shared" si="80"/>
        <v/>
      </c>
      <c r="AC570" s="183" t="str">
        <f t="shared" si="81"/>
        <v/>
      </c>
      <c r="AD570" s="183" t="str">
        <f t="shared" si="82"/>
        <v/>
      </c>
      <c r="AE570" s="183" t="str">
        <f t="shared" si="83"/>
        <v/>
      </c>
    </row>
    <row r="571" spans="1:31" ht="33.950000000000003" customHeight="1" x14ac:dyDescent="0.25">
      <c r="A571" s="184" t="s">
        <v>5375</v>
      </c>
      <c r="B571" s="185">
        <v>26</v>
      </c>
      <c r="C571" s="184" t="s">
        <v>5341</v>
      </c>
      <c r="D571" s="184" t="s">
        <v>4378</v>
      </c>
      <c r="E571" s="184" t="s">
        <v>18</v>
      </c>
      <c r="F571" s="185">
        <v>1</v>
      </c>
      <c r="G571" s="185">
        <v>0</v>
      </c>
      <c r="H571" s="185">
        <v>1</v>
      </c>
      <c r="I571" s="184"/>
      <c r="J571" s="184" t="s">
        <v>5377</v>
      </c>
      <c r="K571" s="183"/>
      <c r="L571" s="183" t="s">
        <v>5378</v>
      </c>
      <c r="M571" s="183" t="s">
        <v>5377</v>
      </c>
      <c r="N571" s="183" t="s">
        <v>3667</v>
      </c>
      <c r="O571" s="183"/>
      <c r="P571" s="183" t="s">
        <v>5340</v>
      </c>
      <c r="Q571" s="183" t="s">
        <v>4495</v>
      </c>
      <c r="R571" s="183">
        <f t="shared" si="70"/>
        <v>0</v>
      </c>
      <c r="S571" s="183">
        <f t="shared" si="71"/>
        <v>0</v>
      </c>
      <c r="T571" s="183">
        <f t="shared" si="72"/>
        <v>0</v>
      </c>
      <c r="U571" s="183">
        <f t="shared" si="73"/>
        <v>0</v>
      </c>
      <c r="V571" s="183">
        <f t="shared" si="74"/>
        <v>0</v>
      </c>
      <c r="W571" s="183">
        <f t="shared" si="75"/>
        <v>0</v>
      </c>
      <c r="X571" s="183">
        <f t="shared" si="76"/>
        <v>0</v>
      </c>
      <c r="Y571" s="183">
        <f t="shared" si="77"/>
        <v>0</v>
      </c>
      <c r="Z571" s="183">
        <f t="shared" si="78"/>
        <v>0</v>
      </c>
      <c r="AA571" s="183">
        <f t="shared" si="79"/>
        <v>0</v>
      </c>
      <c r="AB571" s="183" t="str">
        <f t="shared" si="80"/>
        <v/>
      </c>
      <c r="AC571" s="183" t="str">
        <f t="shared" si="81"/>
        <v/>
      </c>
      <c r="AD571" s="183" t="str">
        <f t="shared" si="82"/>
        <v/>
      </c>
      <c r="AE571" s="183" t="str">
        <f t="shared" si="83"/>
        <v/>
      </c>
    </row>
    <row r="572" spans="1:31" ht="33.950000000000003" customHeight="1" x14ac:dyDescent="0.25">
      <c r="A572" s="184" t="s">
        <v>5375</v>
      </c>
      <c r="B572" s="185">
        <v>26</v>
      </c>
      <c r="C572" s="184" t="s">
        <v>5341</v>
      </c>
      <c r="D572" s="184" t="s">
        <v>4378</v>
      </c>
      <c r="E572" s="184" t="s">
        <v>18</v>
      </c>
      <c r="F572" s="185">
        <v>2</v>
      </c>
      <c r="G572" s="185">
        <v>0</v>
      </c>
      <c r="H572" s="185">
        <v>1</v>
      </c>
      <c r="I572" s="184"/>
      <c r="J572" s="184" t="s">
        <v>4597</v>
      </c>
      <c r="K572" s="183"/>
      <c r="L572" s="183" t="s">
        <v>4598</v>
      </c>
      <c r="M572" s="183" t="s">
        <v>4597</v>
      </c>
      <c r="N572" s="183" t="s">
        <v>4597</v>
      </c>
      <c r="O572" s="183"/>
      <c r="P572" s="183" t="s">
        <v>5340</v>
      </c>
      <c r="Q572" s="183" t="s">
        <v>4495</v>
      </c>
      <c r="R572" s="183">
        <f t="shared" ref="R572:R635" si="84">IF(AND($A572=$B$20,$D572="PRO",$E572="POS"),1,0)</f>
        <v>0</v>
      </c>
      <c r="S572" s="183">
        <f t="shared" ref="S572:S635" si="85">IF(AND($A572=$B$20,$D572="CFA",$E572="POS"),1,0)</f>
        <v>0</v>
      </c>
      <c r="T572" s="183">
        <f t="shared" ref="T572:T635" si="86">IF($R572=0,0,IF(OR(AND($M572&lt;&gt;"",ISNUMBER(SEARCH($M572,$B$5))),AND($N572&lt;&gt;"",ISNUMBER(SEARCH($N572,$B$5))),AND($O572&lt;&gt;"",ISNUMBER(SEARCH($O572,$B$5)))),1,0))</f>
        <v>0</v>
      </c>
      <c r="U572" s="183">
        <f t="shared" ref="U572:U635" si="87">IF($R572=0,0,IF(OR(AND($M572&lt;&gt;"",ISNUMBER(SEARCH($M572,$B$5&amp;" "&amp;$B$10))),AND($N572&lt;&gt;"",ISNUMBER(SEARCH($N572,$B$5&amp;" "&amp;$B$10))),AND($O572&lt;&gt;"",ISNUMBER(SEARCH($O572,$B$5&amp;" "&amp;$B$10)))),1,0))</f>
        <v>0</v>
      </c>
      <c r="V572" s="183">
        <f t="shared" ref="V572:V635" si="88">IF($S572=0,0,IF(OR(AND($M572&lt;&gt;"",ISNUMBER(SEARCH($M572,$D$5))),AND($N572&lt;&gt;"",ISNUMBER(SEARCH($N572,$D$5))),AND($O572&lt;&gt;"",ISNUMBER(SEARCH($O572,$D$5)))),1,0))</f>
        <v>0</v>
      </c>
      <c r="W572" s="183">
        <f t="shared" ref="W572:W635" si="89">IF($S572=0,0,IF(OR(AND($M572&lt;&gt;"",ISNUMBER(SEARCH($M572,$D$5&amp;" "&amp;$D$10))),AND($N572&lt;&gt;"",ISNUMBER(SEARCH($N572,$D$5&amp;" "&amp;$D$10))),AND($O572&lt;&gt;"",ISNUMBER(SEARCH($O572,$D$5&amp;" "&amp;$D$10)))),1,0))</f>
        <v>0</v>
      </c>
      <c r="X572" s="183">
        <f t="shared" ref="X572:X635" si="90">IF($T572=1,$G572,0)</f>
        <v>0</v>
      </c>
      <c r="Y572" s="183">
        <f t="shared" ref="Y572:Y635" si="91">IF($U572=1,$G572,0)</f>
        <v>0</v>
      </c>
      <c r="Z572" s="183">
        <f t="shared" ref="Z572:Z635" si="92">IF($V572=1,$H572,0)</f>
        <v>0</v>
      </c>
      <c r="AA572" s="183">
        <f t="shared" ref="AA572:AA635" si="93">IF($W572=1,$H572,0)</f>
        <v>0</v>
      </c>
      <c r="AB572" s="183" t="str">
        <f t="shared" ref="AB572:AB635" si="94">IF(AND($R572=1,$T572=0),$F572+ROW()/100000,"")</f>
        <v/>
      </c>
      <c r="AC572" s="183" t="str">
        <f t="shared" ref="AC572:AC635" si="95">IF(AND($R572=1,$U572=0),$F572+ROW()/100000,"")</f>
        <v/>
      </c>
      <c r="AD572" s="183" t="str">
        <f t="shared" ref="AD572:AD635" si="96">IF(AND($S572=1,$V572=0),$F572+ROW()/100000,"")</f>
        <v/>
      </c>
      <c r="AE572" s="183" t="str">
        <f t="shared" ref="AE572:AE635" si="97">IF(AND($S572=1,$W572=0),$F572+ROW()/100000,"")</f>
        <v/>
      </c>
    </row>
    <row r="573" spans="1:31" ht="33.950000000000003" customHeight="1" x14ac:dyDescent="0.25">
      <c r="A573" s="184" t="s">
        <v>5375</v>
      </c>
      <c r="B573" s="185">
        <v>26</v>
      </c>
      <c r="C573" s="184" t="s">
        <v>5341</v>
      </c>
      <c r="D573" s="184" t="s">
        <v>4378</v>
      </c>
      <c r="E573" s="184" t="s">
        <v>18</v>
      </c>
      <c r="F573" s="185">
        <v>3</v>
      </c>
      <c r="G573" s="185">
        <v>0</v>
      </c>
      <c r="H573" s="185">
        <v>1</v>
      </c>
      <c r="I573" s="184"/>
      <c r="J573" s="184" t="s">
        <v>4621</v>
      </c>
      <c r="K573" s="183"/>
      <c r="L573" s="183" t="s">
        <v>5064</v>
      </c>
      <c r="M573" s="183" t="s">
        <v>4621</v>
      </c>
      <c r="N573" s="183" t="s">
        <v>4621</v>
      </c>
      <c r="O573" s="183"/>
      <c r="P573" s="183" t="s">
        <v>5340</v>
      </c>
      <c r="Q573" s="183" t="s">
        <v>4495</v>
      </c>
      <c r="R573" s="183">
        <f t="shared" si="84"/>
        <v>0</v>
      </c>
      <c r="S573" s="183">
        <f t="shared" si="85"/>
        <v>0</v>
      </c>
      <c r="T573" s="183">
        <f t="shared" si="86"/>
        <v>0</v>
      </c>
      <c r="U573" s="183">
        <f t="shared" si="87"/>
        <v>0</v>
      </c>
      <c r="V573" s="183">
        <f t="shared" si="88"/>
        <v>0</v>
      </c>
      <c r="W573" s="183">
        <f t="shared" si="89"/>
        <v>0</v>
      </c>
      <c r="X573" s="183">
        <f t="shared" si="90"/>
        <v>0</v>
      </c>
      <c r="Y573" s="183">
        <f t="shared" si="91"/>
        <v>0</v>
      </c>
      <c r="Z573" s="183">
        <f t="shared" si="92"/>
        <v>0</v>
      </c>
      <c r="AA573" s="183">
        <f t="shared" si="93"/>
        <v>0</v>
      </c>
      <c r="AB573" s="183" t="str">
        <f t="shared" si="94"/>
        <v/>
      </c>
      <c r="AC573" s="183" t="str">
        <f t="shared" si="95"/>
        <v/>
      </c>
      <c r="AD573" s="183" t="str">
        <f t="shared" si="96"/>
        <v/>
      </c>
      <c r="AE573" s="183" t="str">
        <f t="shared" si="97"/>
        <v/>
      </c>
    </row>
    <row r="574" spans="1:31" ht="33.950000000000003" customHeight="1" x14ac:dyDescent="0.25">
      <c r="A574" s="184" t="s">
        <v>5375</v>
      </c>
      <c r="B574" s="185">
        <v>26</v>
      </c>
      <c r="C574" s="184" t="s">
        <v>5341</v>
      </c>
      <c r="D574" s="184" t="s">
        <v>4378</v>
      </c>
      <c r="E574" s="184" t="s">
        <v>18</v>
      </c>
      <c r="F574" s="185">
        <v>4</v>
      </c>
      <c r="G574" s="185">
        <v>0</v>
      </c>
      <c r="H574" s="185">
        <v>1</v>
      </c>
      <c r="I574" s="184"/>
      <c r="J574" s="184" t="s">
        <v>5047</v>
      </c>
      <c r="K574" s="183"/>
      <c r="L574" s="183" t="s">
        <v>5048</v>
      </c>
      <c r="M574" s="183" t="s">
        <v>5047</v>
      </c>
      <c r="N574" s="183" t="s">
        <v>5047</v>
      </c>
      <c r="O574" s="183"/>
      <c r="P574" s="183" t="s">
        <v>5340</v>
      </c>
      <c r="Q574" s="183" t="s">
        <v>4495</v>
      </c>
      <c r="R574" s="183">
        <f t="shared" si="84"/>
        <v>0</v>
      </c>
      <c r="S574" s="183">
        <f t="shared" si="85"/>
        <v>0</v>
      </c>
      <c r="T574" s="183">
        <f t="shared" si="86"/>
        <v>0</v>
      </c>
      <c r="U574" s="183">
        <f t="shared" si="87"/>
        <v>0</v>
      </c>
      <c r="V574" s="183">
        <f t="shared" si="88"/>
        <v>0</v>
      </c>
      <c r="W574" s="183">
        <f t="shared" si="89"/>
        <v>0</v>
      </c>
      <c r="X574" s="183">
        <f t="shared" si="90"/>
        <v>0</v>
      </c>
      <c r="Y574" s="183">
        <f t="shared" si="91"/>
        <v>0</v>
      </c>
      <c r="Z574" s="183">
        <f t="shared" si="92"/>
        <v>0</v>
      </c>
      <c r="AA574" s="183">
        <f t="shared" si="93"/>
        <v>0</v>
      </c>
      <c r="AB574" s="183" t="str">
        <f t="shared" si="94"/>
        <v/>
      </c>
      <c r="AC574" s="183" t="str">
        <f t="shared" si="95"/>
        <v/>
      </c>
      <c r="AD574" s="183" t="str">
        <f t="shared" si="96"/>
        <v/>
      </c>
      <c r="AE574" s="183" t="str">
        <f t="shared" si="97"/>
        <v/>
      </c>
    </row>
    <row r="575" spans="1:31" ht="33.950000000000003" customHeight="1" x14ac:dyDescent="0.25">
      <c r="A575" s="184" t="s">
        <v>5375</v>
      </c>
      <c r="B575" s="185">
        <v>26</v>
      </c>
      <c r="C575" s="184" t="s">
        <v>5341</v>
      </c>
      <c r="D575" s="184" t="s">
        <v>4378</v>
      </c>
      <c r="E575" s="184" t="s">
        <v>18</v>
      </c>
      <c r="F575" s="185">
        <v>5</v>
      </c>
      <c r="G575" s="185">
        <v>0</v>
      </c>
      <c r="H575" s="185">
        <v>1</v>
      </c>
      <c r="I575" s="184"/>
      <c r="J575" s="184" t="s">
        <v>3555</v>
      </c>
      <c r="K575" s="183"/>
      <c r="L575" s="183" t="s">
        <v>5376</v>
      </c>
      <c r="M575" s="183" t="s">
        <v>3555</v>
      </c>
      <c r="N575" s="183" t="s">
        <v>3555</v>
      </c>
      <c r="O575" s="183"/>
      <c r="P575" s="183" t="s">
        <v>5340</v>
      </c>
      <c r="Q575" s="183" t="s">
        <v>4495</v>
      </c>
      <c r="R575" s="183">
        <f t="shared" si="84"/>
        <v>0</v>
      </c>
      <c r="S575" s="183">
        <f t="shared" si="85"/>
        <v>0</v>
      </c>
      <c r="T575" s="183">
        <f t="shared" si="86"/>
        <v>0</v>
      </c>
      <c r="U575" s="183">
        <f t="shared" si="87"/>
        <v>0</v>
      </c>
      <c r="V575" s="183">
        <f t="shared" si="88"/>
        <v>0</v>
      </c>
      <c r="W575" s="183">
        <f t="shared" si="89"/>
        <v>0</v>
      </c>
      <c r="X575" s="183">
        <f t="shared" si="90"/>
        <v>0</v>
      </c>
      <c r="Y575" s="183">
        <f t="shared" si="91"/>
        <v>0</v>
      </c>
      <c r="Z575" s="183">
        <f t="shared" si="92"/>
        <v>0</v>
      </c>
      <c r="AA575" s="183">
        <f t="shared" si="93"/>
        <v>0</v>
      </c>
      <c r="AB575" s="183" t="str">
        <f t="shared" si="94"/>
        <v/>
      </c>
      <c r="AC575" s="183" t="str">
        <f t="shared" si="95"/>
        <v/>
      </c>
      <c r="AD575" s="183" t="str">
        <f t="shared" si="96"/>
        <v/>
      </c>
      <c r="AE575" s="183" t="str">
        <f t="shared" si="97"/>
        <v/>
      </c>
    </row>
    <row r="576" spans="1:31" ht="33.950000000000003" customHeight="1" x14ac:dyDescent="0.25">
      <c r="A576" s="184" t="s">
        <v>5375</v>
      </c>
      <c r="B576" s="185">
        <v>26</v>
      </c>
      <c r="C576" s="184" t="s">
        <v>5341</v>
      </c>
      <c r="D576" s="184" t="s">
        <v>4378</v>
      </c>
      <c r="E576" s="184" t="s">
        <v>18</v>
      </c>
      <c r="F576" s="185">
        <v>6</v>
      </c>
      <c r="G576" s="185">
        <v>0</v>
      </c>
      <c r="H576" s="185">
        <v>1</v>
      </c>
      <c r="I576" s="184"/>
      <c r="J576" s="184" t="s">
        <v>3587</v>
      </c>
      <c r="K576" s="183"/>
      <c r="L576" s="183" t="s">
        <v>4500</v>
      </c>
      <c r="M576" s="183" t="s">
        <v>3587</v>
      </c>
      <c r="N576" s="183" t="s">
        <v>3587</v>
      </c>
      <c r="O576" s="183"/>
      <c r="P576" s="183" t="s">
        <v>5340</v>
      </c>
      <c r="Q576" s="183" t="s">
        <v>4495</v>
      </c>
      <c r="R576" s="183">
        <f t="shared" si="84"/>
        <v>0</v>
      </c>
      <c r="S576" s="183">
        <f t="shared" si="85"/>
        <v>0</v>
      </c>
      <c r="T576" s="183">
        <f t="shared" si="86"/>
        <v>0</v>
      </c>
      <c r="U576" s="183">
        <f t="shared" si="87"/>
        <v>0</v>
      </c>
      <c r="V576" s="183">
        <f t="shared" si="88"/>
        <v>0</v>
      </c>
      <c r="W576" s="183">
        <f t="shared" si="89"/>
        <v>0</v>
      </c>
      <c r="X576" s="183">
        <f t="shared" si="90"/>
        <v>0</v>
      </c>
      <c r="Y576" s="183">
        <f t="shared" si="91"/>
        <v>0</v>
      </c>
      <c r="Z576" s="183">
        <f t="shared" si="92"/>
        <v>0</v>
      </c>
      <c r="AA576" s="183">
        <f t="shared" si="93"/>
        <v>0</v>
      </c>
      <c r="AB576" s="183" t="str">
        <f t="shared" si="94"/>
        <v/>
      </c>
      <c r="AC576" s="183" t="str">
        <f t="shared" si="95"/>
        <v/>
      </c>
      <c r="AD576" s="183" t="str">
        <f t="shared" si="96"/>
        <v/>
      </c>
      <c r="AE576" s="183" t="str">
        <f t="shared" si="97"/>
        <v/>
      </c>
    </row>
    <row r="577" spans="1:31" ht="33.950000000000003" customHeight="1" x14ac:dyDescent="0.25">
      <c r="A577" s="184" t="s">
        <v>5375</v>
      </c>
      <c r="B577" s="185">
        <v>26</v>
      </c>
      <c r="C577" s="184" t="s">
        <v>5341</v>
      </c>
      <c r="D577" s="184" t="s">
        <v>4378</v>
      </c>
      <c r="E577" s="184" t="s">
        <v>18</v>
      </c>
      <c r="F577" s="185">
        <v>7</v>
      </c>
      <c r="G577" s="185">
        <v>0</v>
      </c>
      <c r="H577" s="185">
        <v>1</v>
      </c>
      <c r="I577" s="184"/>
      <c r="J577" s="184" t="s">
        <v>4496</v>
      </c>
      <c r="K577" s="183"/>
      <c r="L577" s="183" t="s">
        <v>4497</v>
      </c>
      <c r="M577" s="183" t="s">
        <v>4496</v>
      </c>
      <c r="N577" s="183" t="s">
        <v>4496</v>
      </c>
      <c r="O577" s="183"/>
      <c r="P577" s="183" t="s">
        <v>5340</v>
      </c>
      <c r="Q577" s="183" t="s">
        <v>4495</v>
      </c>
      <c r="R577" s="183">
        <f t="shared" si="84"/>
        <v>0</v>
      </c>
      <c r="S577" s="183">
        <f t="shared" si="85"/>
        <v>0</v>
      </c>
      <c r="T577" s="183">
        <f t="shared" si="86"/>
        <v>0</v>
      </c>
      <c r="U577" s="183">
        <f t="shared" si="87"/>
        <v>0</v>
      </c>
      <c r="V577" s="183">
        <f t="shared" si="88"/>
        <v>0</v>
      </c>
      <c r="W577" s="183">
        <f t="shared" si="89"/>
        <v>0</v>
      </c>
      <c r="X577" s="183">
        <f t="shared" si="90"/>
        <v>0</v>
      </c>
      <c r="Y577" s="183">
        <f t="shared" si="91"/>
        <v>0</v>
      </c>
      <c r="Z577" s="183">
        <f t="shared" si="92"/>
        <v>0</v>
      </c>
      <c r="AA577" s="183">
        <f t="shared" si="93"/>
        <v>0</v>
      </c>
      <c r="AB577" s="183" t="str">
        <f t="shared" si="94"/>
        <v/>
      </c>
      <c r="AC577" s="183" t="str">
        <f t="shared" si="95"/>
        <v/>
      </c>
      <c r="AD577" s="183" t="str">
        <f t="shared" si="96"/>
        <v/>
      </c>
      <c r="AE577" s="183" t="str">
        <f t="shared" si="97"/>
        <v/>
      </c>
    </row>
    <row r="578" spans="1:31" ht="33.950000000000003" customHeight="1" x14ac:dyDescent="0.25">
      <c r="A578" s="184" t="s">
        <v>5362</v>
      </c>
      <c r="B578" s="185">
        <v>27</v>
      </c>
      <c r="C578" s="184" t="s">
        <v>5341</v>
      </c>
      <c r="D578" s="184" t="s">
        <v>4381</v>
      </c>
      <c r="E578" s="184" t="s">
        <v>18</v>
      </c>
      <c r="F578" s="185">
        <v>1</v>
      </c>
      <c r="G578" s="185">
        <v>1</v>
      </c>
      <c r="H578" s="185">
        <v>0</v>
      </c>
      <c r="I578" s="184" t="s">
        <v>5370</v>
      </c>
      <c r="J578" s="184"/>
      <c r="K578" s="183" t="s">
        <v>5374</v>
      </c>
      <c r="L578" s="183"/>
      <c r="M578" s="183" t="s">
        <v>5370</v>
      </c>
      <c r="N578" s="183" t="s">
        <v>5369</v>
      </c>
      <c r="O578" s="183"/>
      <c r="P578" s="183" t="s">
        <v>5340</v>
      </c>
      <c r="Q578" s="183" t="s">
        <v>4509</v>
      </c>
      <c r="R578" s="183">
        <f t="shared" si="84"/>
        <v>0</v>
      </c>
      <c r="S578" s="183">
        <f t="shared" si="85"/>
        <v>0</v>
      </c>
      <c r="T578" s="183">
        <f t="shared" si="86"/>
        <v>0</v>
      </c>
      <c r="U578" s="183">
        <f t="shared" si="87"/>
        <v>0</v>
      </c>
      <c r="V578" s="183">
        <f t="shared" si="88"/>
        <v>0</v>
      </c>
      <c r="W578" s="183">
        <f t="shared" si="89"/>
        <v>0</v>
      </c>
      <c r="X578" s="183">
        <f t="shared" si="90"/>
        <v>0</v>
      </c>
      <c r="Y578" s="183">
        <f t="shared" si="91"/>
        <v>0</v>
      </c>
      <c r="Z578" s="183">
        <f t="shared" si="92"/>
        <v>0</v>
      </c>
      <c r="AA578" s="183">
        <f t="shared" si="93"/>
        <v>0</v>
      </c>
      <c r="AB578" s="183" t="str">
        <f t="shared" si="94"/>
        <v/>
      </c>
      <c r="AC578" s="183" t="str">
        <f t="shared" si="95"/>
        <v/>
      </c>
      <c r="AD578" s="183" t="str">
        <f t="shared" si="96"/>
        <v/>
      </c>
      <c r="AE578" s="183" t="str">
        <f t="shared" si="97"/>
        <v/>
      </c>
    </row>
    <row r="579" spans="1:31" ht="33.950000000000003" customHeight="1" x14ac:dyDescent="0.25">
      <c r="A579" s="184" t="s">
        <v>5362</v>
      </c>
      <c r="B579" s="185">
        <v>27</v>
      </c>
      <c r="C579" s="184" t="s">
        <v>5341</v>
      </c>
      <c r="D579" s="184" t="s">
        <v>4381</v>
      </c>
      <c r="E579" s="184" t="s">
        <v>18</v>
      </c>
      <c r="F579" s="185">
        <v>2</v>
      </c>
      <c r="G579" s="185">
        <v>1</v>
      </c>
      <c r="H579" s="185">
        <v>0</v>
      </c>
      <c r="I579" s="184" t="s">
        <v>5216</v>
      </c>
      <c r="J579" s="184"/>
      <c r="K579" s="183" t="s">
        <v>5217</v>
      </c>
      <c r="L579" s="183"/>
      <c r="M579" s="183" t="s">
        <v>5216</v>
      </c>
      <c r="N579" s="183" t="s">
        <v>5215</v>
      </c>
      <c r="O579" s="183"/>
      <c r="P579" s="183" t="s">
        <v>5340</v>
      </c>
      <c r="Q579" s="183" t="s">
        <v>4509</v>
      </c>
      <c r="R579" s="183">
        <f t="shared" si="84"/>
        <v>0</v>
      </c>
      <c r="S579" s="183">
        <f t="shared" si="85"/>
        <v>0</v>
      </c>
      <c r="T579" s="183">
        <f t="shared" si="86"/>
        <v>0</v>
      </c>
      <c r="U579" s="183">
        <f t="shared" si="87"/>
        <v>0</v>
      </c>
      <c r="V579" s="183">
        <f t="shared" si="88"/>
        <v>0</v>
      </c>
      <c r="W579" s="183">
        <f t="shared" si="89"/>
        <v>0</v>
      </c>
      <c r="X579" s="183">
        <f t="shared" si="90"/>
        <v>0</v>
      </c>
      <c r="Y579" s="183">
        <f t="shared" si="91"/>
        <v>0</v>
      </c>
      <c r="Z579" s="183">
        <f t="shared" si="92"/>
        <v>0</v>
      </c>
      <c r="AA579" s="183">
        <f t="shared" si="93"/>
        <v>0</v>
      </c>
      <c r="AB579" s="183" t="str">
        <f t="shared" si="94"/>
        <v/>
      </c>
      <c r="AC579" s="183" t="str">
        <f t="shared" si="95"/>
        <v/>
      </c>
      <c r="AD579" s="183" t="str">
        <f t="shared" si="96"/>
        <v/>
      </c>
      <c r="AE579" s="183" t="str">
        <f t="shared" si="97"/>
        <v/>
      </c>
    </row>
    <row r="580" spans="1:31" ht="33.950000000000003" customHeight="1" x14ac:dyDescent="0.25">
      <c r="A580" s="184" t="s">
        <v>5362</v>
      </c>
      <c r="B580" s="185">
        <v>27</v>
      </c>
      <c r="C580" s="184" t="s">
        <v>5341</v>
      </c>
      <c r="D580" s="184" t="s">
        <v>4381</v>
      </c>
      <c r="E580" s="184" t="s">
        <v>18</v>
      </c>
      <c r="F580" s="185">
        <v>3</v>
      </c>
      <c r="G580" s="185">
        <v>1</v>
      </c>
      <c r="H580" s="185">
        <v>0</v>
      </c>
      <c r="I580" s="184" t="s">
        <v>5366</v>
      </c>
      <c r="J580" s="184"/>
      <c r="K580" s="183" t="s">
        <v>5373</v>
      </c>
      <c r="L580" s="183"/>
      <c r="M580" s="183" t="s">
        <v>5366</v>
      </c>
      <c r="N580" s="183" t="s">
        <v>5365</v>
      </c>
      <c r="O580" s="183"/>
      <c r="P580" s="183" t="s">
        <v>5340</v>
      </c>
      <c r="Q580" s="183" t="s">
        <v>4509</v>
      </c>
      <c r="R580" s="183">
        <f t="shared" si="84"/>
        <v>0</v>
      </c>
      <c r="S580" s="183">
        <f t="shared" si="85"/>
        <v>0</v>
      </c>
      <c r="T580" s="183">
        <f t="shared" si="86"/>
        <v>0</v>
      </c>
      <c r="U580" s="183">
        <f t="shared" si="87"/>
        <v>0</v>
      </c>
      <c r="V580" s="183">
        <f t="shared" si="88"/>
        <v>0</v>
      </c>
      <c r="W580" s="183">
        <f t="shared" si="89"/>
        <v>0</v>
      </c>
      <c r="X580" s="183">
        <f t="shared" si="90"/>
        <v>0</v>
      </c>
      <c r="Y580" s="183">
        <f t="shared" si="91"/>
        <v>0</v>
      </c>
      <c r="Z580" s="183">
        <f t="shared" si="92"/>
        <v>0</v>
      </c>
      <c r="AA580" s="183">
        <f t="shared" si="93"/>
        <v>0</v>
      </c>
      <c r="AB580" s="183" t="str">
        <f t="shared" si="94"/>
        <v/>
      </c>
      <c r="AC580" s="183" t="str">
        <f t="shared" si="95"/>
        <v/>
      </c>
      <c r="AD580" s="183" t="str">
        <f t="shared" si="96"/>
        <v/>
      </c>
      <c r="AE580" s="183" t="str">
        <f t="shared" si="97"/>
        <v/>
      </c>
    </row>
    <row r="581" spans="1:31" ht="33.950000000000003" customHeight="1" x14ac:dyDescent="0.25">
      <c r="A581" s="184" t="s">
        <v>5362</v>
      </c>
      <c r="B581" s="185">
        <v>27</v>
      </c>
      <c r="C581" s="184" t="s">
        <v>5341</v>
      </c>
      <c r="D581" s="184" t="s">
        <v>4381</v>
      </c>
      <c r="E581" s="184" t="s">
        <v>18</v>
      </c>
      <c r="F581" s="185">
        <v>4</v>
      </c>
      <c r="G581" s="185">
        <v>1</v>
      </c>
      <c r="H581" s="185">
        <v>0</v>
      </c>
      <c r="I581" s="184" t="s">
        <v>1805</v>
      </c>
      <c r="J581" s="184"/>
      <c r="K581" s="183" t="s">
        <v>4545</v>
      </c>
      <c r="L581" s="183"/>
      <c r="M581" s="183" t="s">
        <v>1805</v>
      </c>
      <c r="N581" s="183" t="s">
        <v>3523</v>
      </c>
      <c r="O581" s="183"/>
      <c r="P581" s="183" t="s">
        <v>5340</v>
      </c>
      <c r="Q581" s="183" t="s">
        <v>4509</v>
      </c>
      <c r="R581" s="183">
        <f t="shared" si="84"/>
        <v>0</v>
      </c>
      <c r="S581" s="183">
        <f t="shared" si="85"/>
        <v>0</v>
      </c>
      <c r="T581" s="183">
        <f t="shared" si="86"/>
        <v>0</v>
      </c>
      <c r="U581" s="183">
        <f t="shared" si="87"/>
        <v>0</v>
      </c>
      <c r="V581" s="183">
        <f t="shared" si="88"/>
        <v>0</v>
      </c>
      <c r="W581" s="183">
        <f t="shared" si="89"/>
        <v>0</v>
      </c>
      <c r="X581" s="183">
        <f t="shared" si="90"/>
        <v>0</v>
      </c>
      <c r="Y581" s="183">
        <f t="shared" si="91"/>
        <v>0</v>
      </c>
      <c r="Z581" s="183">
        <f t="shared" si="92"/>
        <v>0</v>
      </c>
      <c r="AA581" s="183">
        <f t="shared" si="93"/>
        <v>0</v>
      </c>
      <c r="AB581" s="183" t="str">
        <f t="shared" si="94"/>
        <v/>
      </c>
      <c r="AC581" s="183" t="str">
        <f t="shared" si="95"/>
        <v/>
      </c>
      <c r="AD581" s="183" t="str">
        <f t="shared" si="96"/>
        <v/>
      </c>
      <c r="AE581" s="183" t="str">
        <f t="shared" si="97"/>
        <v/>
      </c>
    </row>
    <row r="582" spans="1:31" ht="33.950000000000003" customHeight="1" x14ac:dyDescent="0.25">
      <c r="A582" s="184" t="s">
        <v>5362</v>
      </c>
      <c r="B582" s="185">
        <v>27</v>
      </c>
      <c r="C582" s="184" t="s">
        <v>5341</v>
      </c>
      <c r="D582" s="184" t="s">
        <v>4381</v>
      </c>
      <c r="E582" s="184" t="s">
        <v>18</v>
      </c>
      <c r="F582" s="185">
        <v>5</v>
      </c>
      <c r="G582" s="185">
        <v>1</v>
      </c>
      <c r="H582" s="185">
        <v>0</v>
      </c>
      <c r="I582" s="184" t="s">
        <v>5363</v>
      </c>
      <c r="J582" s="184"/>
      <c r="K582" s="183" t="s">
        <v>5372</v>
      </c>
      <c r="L582" s="183"/>
      <c r="M582" s="183" t="s">
        <v>5363</v>
      </c>
      <c r="N582" s="183" t="s">
        <v>5363</v>
      </c>
      <c r="O582" s="183"/>
      <c r="P582" s="183" t="s">
        <v>5340</v>
      </c>
      <c r="Q582" s="183" t="s">
        <v>4509</v>
      </c>
      <c r="R582" s="183">
        <f t="shared" si="84"/>
        <v>0</v>
      </c>
      <c r="S582" s="183">
        <f t="shared" si="85"/>
        <v>0</v>
      </c>
      <c r="T582" s="183">
        <f t="shared" si="86"/>
        <v>0</v>
      </c>
      <c r="U582" s="183">
        <f t="shared" si="87"/>
        <v>0</v>
      </c>
      <c r="V582" s="183">
        <f t="shared" si="88"/>
        <v>0</v>
      </c>
      <c r="W582" s="183">
        <f t="shared" si="89"/>
        <v>0</v>
      </c>
      <c r="X582" s="183">
        <f t="shared" si="90"/>
        <v>0</v>
      </c>
      <c r="Y582" s="183">
        <f t="shared" si="91"/>
        <v>0</v>
      </c>
      <c r="Z582" s="183">
        <f t="shared" si="92"/>
        <v>0</v>
      </c>
      <c r="AA582" s="183">
        <f t="shared" si="93"/>
        <v>0</v>
      </c>
      <c r="AB582" s="183" t="str">
        <f t="shared" si="94"/>
        <v/>
      </c>
      <c r="AC582" s="183" t="str">
        <f t="shared" si="95"/>
        <v/>
      </c>
      <c r="AD582" s="183" t="str">
        <f t="shared" si="96"/>
        <v/>
      </c>
      <c r="AE582" s="183" t="str">
        <f t="shared" si="97"/>
        <v/>
      </c>
    </row>
    <row r="583" spans="1:31" ht="33.950000000000003" customHeight="1" x14ac:dyDescent="0.25">
      <c r="A583" s="184" t="s">
        <v>5362</v>
      </c>
      <c r="B583" s="185">
        <v>27</v>
      </c>
      <c r="C583" s="184" t="s">
        <v>5341</v>
      </c>
      <c r="D583" s="184" t="s">
        <v>4381</v>
      </c>
      <c r="E583" s="184" t="s">
        <v>18</v>
      </c>
      <c r="F583" s="185">
        <v>6</v>
      </c>
      <c r="G583" s="185">
        <v>1</v>
      </c>
      <c r="H583" s="185">
        <v>0</v>
      </c>
      <c r="I583" s="184" t="s">
        <v>3141</v>
      </c>
      <c r="J583" s="184"/>
      <c r="K583" s="183" t="s">
        <v>4726</v>
      </c>
      <c r="L583" s="183"/>
      <c r="M583" s="183" t="s">
        <v>3141</v>
      </c>
      <c r="N583" s="183" t="s">
        <v>3141</v>
      </c>
      <c r="O583" s="183"/>
      <c r="P583" s="183" t="s">
        <v>5340</v>
      </c>
      <c r="Q583" s="183" t="s">
        <v>4509</v>
      </c>
      <c r="R583" s="183">
        <f t="shared" si="84"/>
        <v>0</v>
      </c>
      <c r="S583" s="183">
        <f t="shared" si="85"/>
        <v>0</v>
      </c>
      <c r="T583" s="183">
        <f t="shared" si="86"/>
        <v>0</v>
      </c>
      <c r="U583" s="183">
        <f t="shared" si="87"/>
        <v>0</v>
      </c>
      <c r="V583" s="183">
        <f t="shared" si="88"/>
        <v>0</v>
      </c>
      <c r="W583" s="183">
        <f t="shared" si="89"/>
        <v>0</v>
      </c>
      <c r="X583" s="183">
        <f t="shared" si="90"/>
        <v>0</v>
      </c>
      <c r="Y583" s="183">
        <f t="shared" si="91"/>
        <v>0</v>
      </c>
      <c r="Z583" s="183">
        <f t="shared" si="92"/>
        <v>0</v>
      </c>
      <c r="AA583" s="183">
        <f t="shared" si="93"/>
        <v>0</v>
      </c>
      <c r="AB583" s="183" t="str">
        <f t="shared" si="94"/>
        <v/>
      </c>
      <c r="AC583" s="183" t="str">
        <f t="shared" si="95"/>
        <v/>
      </c>
      <c r="AD583" s="183" t="str">
        <f t="shared" si="96"/>
        <v/>
      </c>
      <c r="AE583" s="183" t="str">
        <f t="shared" si="97"/>
        <v/>
      </c>
    </row>
    <row r="584" spans="1:31" ht="33.950000000000003" customHeight="1" x14ac:dyDescent="0.25">
      <c r="A584" s="184" t="s">
        <v>5362</v>
      </c>
      <c r="B584" s="185">
        <v>27</v>
      </c>
      <c r="C584" s="184" t="s">
        <v>5341</v>
      </c>
      <c r="D584" s="184" t="s">
        <v>4381</v>
      </c>
      <c r="E584" s="184" t="s">
        <v>18</v>
      </c>
      <c r="F584" s="185">
        <v>7</v>
      </c>
      <c r="G584" s="185">
        <v>1</v>
      </c>
      <c r="H584" s="185">
        <v>0</v>
      </c>
      <c r="I584" s="184" t="s">
        <v>3102</v>
      </c>
      <c r="J584" s="184"/>
      <c r="K584" s="183" t="s">
        <v>4511</v>
      </c>
      <c r="L584" s="183"/>
      <c r="M584" s="183" t="s">
        <v>3102</v>
      </c>
      <c r="N584" s="183" t="s">
        <v>3102</v>
      </c>
      <c r="O584" s="183"/>
      <c r="P584" s="183" t="s">
        <v>5340</v>
      </c>
      <c r="Q584" s="183" t="s">
        <v>4509</v>
      </c>
      <c r="R584" s="183">
        <f t="shared" si="84"/>
        <v>0</v>
      </c>
      <c r="S584" s="183">
        <f t="shared" si="85"/>
        <v>0</v>
      </c>
      <c r="T584" s="183">
        <f t="shared" si="86"/>
        <v>0</v>
      </c>
      <c r="U584" s="183">
        <f t="shared" si="87"/>
        <v>0</v>
      </c>
      <c r="V584" s="183">
        <f t="shared" si="88"/>
        <v>0</v>
      </c>
      <c r="W584" s="183">
        <f t="shared" si="89"/>
        <v>0</v>
      </c>
      <c r="X584" s="183">
        <f t="shared" si="90"/>
        <v>0</v>
      </c>
      <c r="Y584" s="183">
        <f t="shared" si="91"/>
        <v>0</v>
      </c>
      <c r="Z584" s="183">
        <f t="shared" si="92"/>
        <v>0</v>
      </c>
      <c r="AA584" s="183">
        <f t="shared" si="93"/>
        <v>0</v>
      </c>
      <c r="AB584" s="183" t="str">
        <f t="shared" si="94"/>
        <v/>
      </c>
      <c r="AC584" s="183" t="str">
        <f t="shared" si="95"/>
        <v/>
      </c>
      <c r="AD584" s="183" t="str">
        <f t="shared" si="96"/>
        <v/>
      </c>
      <c r="AE584" s="183" t="str">
        <f t="shared" si="97"/>
        <v/>
      </c>
    </row>
    <row r="585" spans="1:31" ht="33.950000000000003" customHeight="1" x14ac:dyDescent="0.25">
      <c r="A585" s="184" t="s">
        <v>5362</v>
      </c>
      <c r="B585" s="185">
        <v>27</v>
      </c>
      <c r="C585" s="184" t="s">
        <v>5341</v>
      </c>
      <c r="D585" s="184" t="s">
        <v>4381</v>
      </c>
      <c r="E585" s="184" t="s">
        <v>18</v>
      </c>
      <c r="F585" s="185">
        <v>8</v>
      </c>
      <c r="G585" s="185">
        <v>1</v>
      </c>
      <c r="H585" s="185">
        <v>0</v>
      </c>
      <c r="I585" s="184" t="s">
        <v>3123</v>
      </c>
      <c r="J585" s="184"/>
      <c r="K585" s="183" t="s">
        <v>4510</v>
      </c>
      <c r="L585" s="183"/>
      <c r="M585" s="183" t="s">
        <v>3123</v>
      </c>
      <c r="N585" s="183" t="s">
        <v>3123</v>
      </c>
      <c r="O585" s="183"/>
      <c r="P585" s="183" t="s">
        <v>5340</v>
      </c>
      <c r="Q585" s="183" t="s">
        <v>4509</v>
      </c>
      <c r="R585" s="183">
        <f t="shared" si="84"/>
        <v>0</v>
      </c>
      <c r="S585" s="183">
        <f t="shared" si="85"/>
        <v>0</v>
      </c>
      <c r="T585" s="183">
        <f t="shared" si="86"/>
        <v>0</v>
      </c>
      <c r="U585" s="183">
        <f t="shared" si="87"/>
        <v>0</v>
      </c>
      <c r="V585" s="183">
        <f t="shared" si="88"/>
        <v>0</v>
      </c>
      <c r="W585" s="183">
        <f t="shared" si="89"/>
        <v>0</v>
      </c>
      <c r="X585" s="183">
        <f t="shared" si="90"/>
        <v>0</v>
      </c>
      <c r="Y585" s="183">
        <f t="shared" si="91"/>
        <v>0</v>
      </c>
      <c r="Z585" s="183">
        <f t="shared" si="92"/>
        <v>0</v>
      </c>
      <c r="AA585" s="183">
        <f t="shared" si="93"/>
        <v>0</v>
      </c>
      <c r="AB585" s="183" t="str">
        <f t="shared" si="94"/>
        <v/>
      </c>
      <c r="AC585" s="183" t="str">
        <f t="shared" si="95"/>
        <v/>
      </c>
      <c r="AD585" s="183" t="str">
        <f t="shared" si="96"/>
        <v/>
      </c>
      <c r="AE585" s="183" t="str">
        <f t="shared" si="97"/>
        <v/>
      </c>
    </row>
    <row r="586" spans="1:31" ht="33.950000000000003" customHeight="1" x14ac:dyDescent="0.25">
      <c r="A586" s="184" t="s">
        <v>5362</v>
      </c>
      <c r="B586" s="185">
        <v>27</v>
      </c>
      <c r="C586" s="184" t="s">
        <v>5341</v>
      </c>
      <c r="D586" s="184" t="s">
        <v>4378</v>
      </c>
      <c r="E586" s="184" t="s">
        <v>18</v>
      </c>
      <c r="F586" s="185">
        <v>1</v>
      </c>
      <c r="G586" s="185">
        <v>0</v>
      </c>
      <c r="H586" s="185">
        <v>1</v>
      </c>
      <c r="I586" s="184"/>
      <c r="J586" s="184" t="s">
        <v>5370</v>
      </c>
      <c r="K586" s="183"/>
      <c r="L586" s="183" t="s">
        <v>5371</v>
      </c>
      <c r="M586" s="183" t="s">
        <v>5370</v>
      </c>
      <c r="N586" s="183" t="s">
        <v>5369</v>
      </c>
      <c r="O586" s="183"/>
      <c r="P586" s="183" t="s">
        <v>5340</v>
      </c>
      <c r="Q586" s="183" t="s">
        <v>4495</v>
      </c>
      <c r="R586" s="183">
        <f t="shared" si="84"/>
        <v>0</v>
      </c>
      <c r="S586" s="183">
        <f t="shared" si="85"/>
        <v>0</v>
      </c>
      <c r="T586" s="183">
        <f t="shared" si="86"/>
        <v>0</v>
      </c>
      <c r="U586" s="183">
        <f t="shared" si="87"/>
        <v>0</v>
      </c>
      <c r="V586" s="183">
        <f t="shared" si="88"/>
        <v>0</v>
      </c>
      <c r="W586" s="183">
        <f t="shared" si="89"/>
        <v>0</v>
      </c>
      <c r="X586" s="183">
        <f t="shared" si="90"/>
        <v>0</v>
      </c>
      <c r="Y586" s="183">
        <f t="shared" si="91"/>
        <v>0</v>
      </c>
      <c r="Z586" s="183">
        <f t="shared" si="92"/>
        <v>0</v>
      </c>
      <c r="AA586" s="183">
        <f t="shared" si="93"/>
        <v>0</v>
      </c>
      <c r="AB586" s="183" t="str">
        <f t="shared" si="94"/>
        <v/>
      </c>
      <c r="AC586" s="183" t="str">
        <f t="shared" si="95"/>
        <v/>
      </c>
      <c r="AD586" s="183" t="str">
        <f t="shared" si="96"/>
        <v/>
      </c>
      <c r="AE586" s="183" t="str">
        <f t="shared" si="97"/>
        <v/>
      </c>
    </row>
    <row r="587" spans="1:31" ht="33.950000000000003" customHeight="1" x14ac:dyDescent="0.25">
      <c r="A587" s="184" t="s">
        <v>5362</v>
      </c>
      <c r="B587" s="185">
        <v>27</v>
      </c>
      <c r="C587" s="184" t="s">
        <v>5341</v>
      </c>
      <c r="D587" s="184" t="s">
        <v>4378</v>
      </c>
      <c r="E587" s="184" t="s">
        <v>18</v>
      </c>
      <c r="F587" s="185">
        <v>2</v>
      </c>
      <c r="G587" s="185">
        <v>0</v>
      </c>
      <c r="H587" s="185">
        <v>1</v>
      </c>
      <c r="I587" s="184"/>
      <c r="J587" s="184" t="s">
        <v>5216</v>
      </c>
      <c r="K587" s="183"/>
      <c r="L587" s="183" t="s">
        <v>5368</v>
      </c>
      <c r="M587" s="183" t="s">
        <v>5216</v>
      </c>
      <c r="N587" s="183" t="s">
        <v>5215</v>
      </c>
      <c r="O587" s="183"/>
      <c r="P587" s="183" t="s">
        <v>5340</v>
      </c>
      <c r="Q587" s="183" t="s">
        <v>4495</v>
      </c>
      <c r="R587" s="183">
        <f t="shared" si="84"/>
        <v>0</v>
      </c>
      <c r="S587" s="183">
        <f t="shared" si="85"/>
        <v>0</v>
      </c>
      <c r="T587" s="183">
        <f t="shared" si="86"/>
        <v>0</v>
      </c>
      <c r="U587" s="183">
        <f t="shared" si="87"/>
        <v>0</v>
      </c>
      <c r="V587" s="183">
        <f t="shared" si="88"/>
        <v>0</v>
      </c>
      <c r="W587" s="183">
        <f t="shared" si="89"/>
        <v>0</v>
      </c>
      <c r="X587" s="183">
        <f t="shared" si="90"/>
        <v>0</v>
      </c>
      <c r="Y587" s="183">
        <f t="shared" si="91"/>
        <v>0</v>
      </c>
      <c r="Z587" s="183">
        <f t="shared" si="92"/>
        <v>0</v>
      </c>
      <c r="AA587" s="183">
        <f t="shared" si="93"/>
        <v>0</v>
      </c>
      <c r="AB587" s="183" t="str">
        <f t="shared" si="94"/>
        <v/>
      </c>
      <c r="AC587" s="183" t="str">
        <f t="shared" si="95"/>
        <v/>
      </c>
      <c r="AD587" s="183" t="str">
        <f t="shared" si="96"/>
        <v/>
      </c>
      <c r="AE587" s="183" t="str">
        <f t="shared" si="97"/>
        <v/>
      </c>
    </row>
    <row r="588" spans="1:31" ht="33.950000000000003" customHeight="1" x14ac:dyDescent="0.25">
      <c r="A588" s="184" t="s">
        <v>5362</v>
      </c>
      <c r="B588" s="185">
        <v>27</v>
      </c>
      <c r="C588" s="184" t="s">
        <v>5341</v>
      </c>
      <c r="D588" s="184" t="s">
        <v>4378</v>
      </c>
      <c r="E588" s="184" t="s">
        <v>18</v>
      </c>
      <c r="F588" s="185">
        <v>3</v>
      </c>
      <c r="G588" s="185">
        <v>0</v>
      </c>
      <c r="H588" s="185">
        <v>1</v>
      </c>
      <c r="I588" s="184"/>
      <c r="J588" s="184" t="s">
        <v>5366</v>
      </c>
      <c r="K588" s="183"/>
      <c r="L588" s="183" t="s">
        <v>5367</v>
      </c>
      <c r="M588" s="183" t="s">
        <v>5366</v>
      </c>
      <c r="N588" s="183" t="s">
        <v>5365</v>
      </c>
      <c r="O588" s="183"/>
      <c r="P588" s="183" t="s">
        <v>5340</v>
      </c>
      <c r="Q588" s="183" t="s">
        <v>4495</v>
      </c>
      <c r="R588" s="183">
        <f t="shared" si="84"/>
        <v>0</v>
      </c>
      <c r="S588" s="183">
        <f t="shared" si="85"/>
        <v>0</v>
      </c>
      <c r="T588" s="183">
        <f t="shared" si="86"/>
        <v>0</v>
      </c>
      <c r="U588" s="183">
        <f t="shared" si="87"/>
        <v>0</v>
      </c>
      <c r="V588" s="183">
        <f t="shared" si="88"/>
        <v>0</v>
      </c>
      <c r="W588" s="183">
        <f t="shared" si="89"/>
        <v>0</v>
      </c>
      <c r="X588" s="183">
        <f t="shared" si="90"/>
        <v>0</v>
      </c>
      <c r="Y588" s="183">
        <f t="shared" si="91"/>
        <v>0</v>
      </c>
      <c r="Z588" s="183">
        <f t="shared" si="92"/>
        <v>0</v>
      </c>
      <c r="AA588" s="183">
        <f t="shared" si="93"/>
        <v>0</v>
      </c>
      <c r="AB588" s="183" t="str">
        <f t="shared" si="94"/>
        <v/>
      </c>
      <c r="AC588" s="183" t="str">
        <f t="shared" si="95"/>
        <v/>
      </c>
      <c r="AD588" s="183" t="str">
        <f t="shared" si="96"/>
        <v/>
      </c>
      <c r="AE588" s="183" t="str">
        <f t="shared" si="97"/>
        <v/>
      </c>
    </row>
    <row r="589" spans="1:31" ht="33.950000000000003" customHeight="1" x14ac:dyDescent="0.25">
      <c r="A589" s="184" t="s">
        <v>5362</v>
      </c>
      <c r="B589" s="185">
        <v>27</v>
      </c>
      <c r="C589" s="184" t="s">
        <v>5341</v>
      </c>
      <c r="D589" s="184" t="s">
        <v>4378</v>
      </c>
      <c r="E589" s="184" t="s">
        <v>18</v>
      </c>
      <c r="F589" s="185">
        <v>4</v>
      </c>
      <c r="G589" s="185">
        <v>0</v>
      </c>
      <c r="H589" s="185">
        <v>1</v>
      </c>
      <c r="I589" s="184"/>
      <c r="J589" s="184" t="s">
        <v>1805</v>
      </c>
      <c r="K589" s="183"/>
      <c r="L589" s="183" t="s">
        <v>4536</v>
      </c>
      <c r="M589" s="183" t="s">
        <v>1805</v>
      </c>
      <c r="N589" s="183" t="s">
        <v>3523</v>
      </c>
      <c r="O589" s="183"/>
      <c r="P589" s="183" t="s">
        <v>5340</v>
      </c>
      <c r="Q589" s="183" t="s">
        <v>4495</v>
      </c>
      <c r="R589" s="183">
        <f t="shared" si="84"/>
        <v>0</v>
      </c>
      <c r="S589" s="183">
        <f t="shared" si="85"/>
        <v>0</v>
      </c>
      <c r="T589" s="183">
        <f t="shared" si="86"/>
        <v>0</v>
      </c>
      <c r="U589" s="183">
        <f t="shared" si="87"/>
        <v>0</v>
      </c>
      <c r="V589" s="183">
        <f t="shared" si="88"/>
        <v>0</v>
      </c>
      <c r="W589" s="183">
        <f t="shared" si="89"/>
        <v>0</v>
      </c>
      <c r="X589" s="183">
        <f t="shared" si="90"/>
        <v>0</v>
      </c>
      <c r="Y589" s="183">
        <f t="shared" si="91"/>
        <v>0</v>
      </c>
      <c r="Z589" s="183">
        <f t="shared" si="92"/>
        <v>0</v>
      </c>
      <c r="AA589" s="183">
        <f t="shared" si="93"/>
        <v>0</v>
      </c>
      <c r="AB589" s="183" t="str">
        <f t="shared" si="94"/>
        <v/>
      </c>
      <c r="AC589" s="183" t="str">
        <f t="shared" si="95"/>
        <v/>
      </c>
      <c r="AD589" s="183" t="str">
        <f t="shared" si="96"/>
        <v/>
      </c>
      <c r="AE589" s="183" t="str">
        <f t="shared" si="97"/>
        <v/>
      </c>
    </row>
    <row r="590" spans="1:31" ht="33.950000000000003" customHeight="1" x14ac:dyDescent="0.25">
      <c r="A590" s="184" t="s">
        <v>5362</v>
      </c>
      <c r="B590" s="185">
        <v>27</v>
      </c>
      <c r="C590" s="184" t="s">
        <v>5341</v>
      </c>
      <c r="D590" s="184" t="s">
        <v>4378</v>
      </c>
      <c r="E590" s="184" t="s">
        <v>18</v>
      </c>
      <c r="F590" s="185">
        <v>5</v>
      </c>
      <c r="G590" s="185">
        <v>0</v>
      </c>
      <c r="H590" s="185">
        <v>1</v>
      </c>
      <c r="I590" s="184"/>
      <c r="J590" s="184" t="s">
        <v>5363</v>
      </c>
      <c r="K590" s="183"/>
      <c r="L590" s="183" t="s">
        <v>5364</v>
      </c>
      <c r="M590" s="183" t="s">
        <v>5363</v>
      </c>
      <c r="N590" s="183" t="s">
        <v>5363</v>
      </c>
      <c r="O590" s="183"/>
      <c r="P590" s="183" t="s">
        <v>5340</v>
      </c>
      <c r="Q590" s="183" t="s">
        <v>4495</v>
      </c>
      <c r="R590" s="183">
        <f t="shared" si="84"/>
        <v>0</v>
      </c>
      <c r="S590" s="183">
        <f t="shared" si="85"/>
        <v>0</v>
      </c>
      <c r="T590" s="183">
        <f t="shared" si="86"/>
        <v>0</v>
      </c>
      <c r="U590" s="183">
        <f t="shared" si="87"/>
        <v>0</v>
      </c>
      <c r="V590" s="183">
        <f t="shared" si="88"/>
        <v>0</v>
      </c>
      <c r="W590" s="183">
        <f t="shared" si="89"/>
        <v>0</v>
      </c>
      <c r="X590" s="183">
        <f t="shared" si="90"/>
        <v>0</v>
      </c>
      <c r="Y590" s="183">
        <f t="shared" si="91"/>
        <v>0</v>
      </c>
      <c r="Z590" s="183">
        <f t="shared" si="92"/>
        <v>0</v>
      </c>
      <c r="AA590" s="183">
        <f t="shared" si="93"/>
        <v>0</v>
      </c>
      <c r="AB590" s="183" t="str">
        <f t="shared" si="94"/>
        <v/>
      </c>
      <c r="AC590" s="183" t="str">
        <f t="shared" si="95"/>
        <v/>
      </c>
      <c r="AD590" s="183" t="str">
        <f t="shared" si="96"/>
        <v/>
      </c>
      <c r="AE590" s="183" t="str">
        <f t="shared" si="97"/>
        <v/>
      </c>
    </row>
    <row r="591" spans="1:31" ht="33.950000000000003" customHeight="1" x14ac:dyDescent="0.25">
      <c r="A591" s="184" t="s">
        <v>5362</v>
      </c>
      <c r="B591" s="185">
        <v>27</v>
      </c>
      <c r="C591" s="184" t="s">
        <v>5341</v>
      </c>
      <c r="D591" s="184" t="s">
        <v>4378</v>
      </c>
      <c r="E591" s="184" t="s">
        <v>18</v>
      </c>
      <c r="F591" s="185">
        <v>6</v>
      </c>
      <c r="G591" s="185">
        <v>0</v>
      </c>
      <c r="H591" s="185">
        <v>1</v>
      </c>
      <c r="I591" s="184"/>
      <c r="J591" s="184" t="s">
        <v>3587</v>
      </c>
      <c r="K591" s="183"/>
      <c r="L591" s="183" t="s">
        <v>4500</v>
      </c>
      <c r="M591" s="183" t="s">
        <v>3587</v>
      </c>
      <c r="N591" s="183" t="s">
        <v>3587</v>
      </c>
      <c r="O591" s="183"/>
      <c r="P591" s="183" t="s">
        <v>5340</v>
      </c>
      <c r="Q591" s="183" t="s">
        <v>4495</v>
      </c>
      <c r="R591" s="183">
        <f t="shared" si="84"/>
        <v>0</v>
      </c>
      <c r="S591" s="183">
        <f t="shared" si="85"/>
        <v>0</v>
      </c>
      <c r="T591" s="183">
        <f t="shared" si="86"/>
        <v>0</v>
      </c>
      <c r="U591" s="183">
        <f t="shared" si="87"/>
        <v>0</v>
      </c>
      <c r="V591" s="183">
        <f t="shared" si="88"/>
        <v>0</v>
      </c>
      <c r="W591" s="183">
        <f t="shared" si="89"/>
        <v>0</v>
      </c>
      <c r="X591" s="183">
        <f t="shared" si="90"/>
        <v>0</v>
      </c>
      <c r="Y591" s="183">
        <f t="shared" si="91"/>
        <v>0</v>
      </c>
      <c r="Z591" s="183">
        <f t="shared" si="92"/>
        <v>0</v>
      </c>
      <c r="AA591" s="183">
        <f t="shared" si="93"/>
        <v>0</v>
      </c>
      <c r="AB591" s="183" t="str">
        <f t="shared" si="94"/>
        <v/>
      </c>
      <c r="AC591" s="183" t="str">
        <f t="shared" si="95"/>
        <v/>
      </c>
      <c r="AD591" s="183" t="str">
        <f t="shared" si="96"/>
        <v/>
      </c>
      <c r="AE591" s="183" t="str">
        <f t="shared" si="97"/>
        <v/>
      </c>
    </row>
    <row r="592" spans="1:31" ht="33.950000000000003" customHeight="1" x14ac:dyDescent="0.25">
      <c r="A592" s="184" t="s">
        <v>5362</v>
      </c>
      <c r="B592" s="185">
        <v>27</v>
      </c>
      <c r="C592" s="184" t="s">
        <v>5341</v>
      </c>
      <c r="D592" s="184" t="s">
        <v>4378</v>
      </c>
      <c r="E592" s="184" t="s">
        <v>18</v>
      </c>
      <c r="F592" s="185">
        <v>7</v>
      </c>
      <c r="G592" s="185">
        <v>0</v>
      </c>
      <c r="H592" s="185">
        <v>1</v>
      </c>
      <c r="I592" s="184"/>
      <c r="J592" s="184" t="s">
        <v>4496</v>
      </c>
      <c r="K592" s="183"/>
      <c r="L592" s="183" t="s">
        <v>4497</v>
      </c>
      <c r="M592" s="183" t="s">
        <v>4496</v>
      </c>
      <c r="N592" s="183" t="s">
        <v>4496</v>
      </c>
      <c r="O592" s="183"/>
      <c r="P592" s="183" t="s">
        <v>5340</v>
      </c>
      <c r="Q592" s="183" t="s">
        <v>4495</v>
      </c>
      <c r="R592" s="183">
        <f t="shared" si="84"/>
        <v>0</v>
      </c>
      <c r="S592" s="183">
        <f t="shared" si="85"/>
        <v>0</v>
      </c>
      <c r="T592" s="183">
        <f t="shared" si="86"/>
        <v>0</v>
      </c>
      <c r="U592" s="183">
        <f t="shared" si="87"/>
        <v>0</v>
      </c>
      <c r="V592" s="183">
        <f t="shared" si="88"/>
        <v>0</v>
      </c>
      <c r="W592" s="183">
        <f t="shared" si="89"/>
        <v>0</v>
      </c>
      <c r="X592" s="183">
        <f t="shared" si="90"/>
        <v>0</v>
      </c>
      <c r="Y592" s="183">
        <f t="shared" si="91"/>
        <v>0</v>
      </c>
      <c r="Z592" s="183">
        <f t="shared" si="92"/>
        <v>0</v>
      </c>
      <c r="AA592" s="183">
        <f t="shared" si="93"/>
        <v>0</v>
      </c>
      <c r="AB592" s="183" t="str">
        <f t="shared" si="94"/>
        <v/>
      </c>
      <c r="AC592" s="183" t="str">
        <f t="shared" si="95"/>
        <v/>
      </c>
      <c r="AD592" s="183" t="str">
        <f t="shared" si="96"/>
        <v/>
      </c>
      <c r="AE592" s="183" t="str">
        <f t="shared" si="97"/>
        <v/>
      </c>
    </row>
    <row r="593" spans="1:31" ht="33.950000000000003" customHeight="1" x14ac:dyDescent="0.25">
      <c r="A593" s="184" t="s">
        <v>5357</v>
      </c>
      <c r="B593" s="185">
        <v>28</v>
      </c>
      <c r="C593" s="184" t="s">
        <v>5341</v>
      </c>
      <c r="D593" s="184" t="s">
        <v>4381</v>
      </c>
      <c r="E593" s="184" t="s">
        <v>18</v>
      </c>
      <c r="F593" s="185">
        <v>1</v>
      </c>
      <c r="G593" s="185">
        <v>1</v>
      </c>
      <c r="H593" s="185">
        <v>0</v>
      </c>
      <c r="I593" s="184" t="s">
        <v>5359</v>
      </c>
      <c r="J593" s="184"/>
      <c r="K593" s="183" t="s">
        <v>5361</v>
      </c>
      <c r="L593" s="183"/>
      <c r="M593" s="183" t="s">
        <v>5359</v>
      </c>
      <c r="N593" s="183" t="s">
        <v>5358</v>
      </c>
      <c r="O593" s="183"/>
      <c r="P593" s="183" t="s">
        <v>5340</v>
      </c>
      <c r="Q593" s="183" t="s">
        <v>4509</v>
      </c>
      <c r="R593" s="183">
        <f t="shared" si="84"/>
        <v>0</v>
      </c>
      <c r="S593" s="183">
        <f t="shared" si="85"/>
        <v>0</v>
      </c>
      <c r="T593" s="183">
        <f t="shared" si="86"/>
        <v>0</v>
      </c>
      <c r="U593" s="183">
        <f t="shared" si="87"/>
        <v>0</v>
      </c>
      <c r="V593" s="183">
        <f t="shared" si="88"/>
        <v>0</v>
      </c>
      <c r="W593" s="183">
        <f t="shared" si="89"/>
        <v>0</v>
      </c>
      <c r="X593" s="183">
        <f t="shared" si="90"/>
        <v>0</v>
      </c>
      <c r="Y593" s="183">
        <f t="shared" si="91"/>
        <v>0</v>
      </c>
      <c r="Z593" s="183">
        <f t="shared" si="92"/>
        <v>0</v>
      </c>
      <c r="AA593" s="183">
        <f t="shared" si="93"/>
        <v>0</v>
      </c>
      <c r="AB593" s="183" t="str">
        <f t="shared" si="94"/>
        <v/>
      </c>
      <c r="AC593" s="183" t="str">
        <f t="shared" si="95"/>
        <v/>
      </c>
      <c r="AD593" s="183" t="str">
        <f t="shared" si="96"/>
        <v/>
      </c>
      <c r="AE593" s="183" t="str">
        <f t="shared" si="97"/>
        <v/>
      </c>
    </row>
    <row r="594" spans="1:31" ht="33.950000000000003" customHeight="1" x14ac:dyDescent="0.25">
      <c r="A594" s="184" t="s">
        <v>5357</v>
      </c>
      <c r="B594" s="185">
        <v>28</v>
      </c>
      <c r="C594" s="184" t="s">
        <v>5341</v>
      </c>
      <c r="D594" s="184" t="s">
        <v>4381</v>
      </c>
      <c r="E594" s="184" t="s">
        <v>18</v>
      </c>
      <c r="F594" s="185">
        <v>2</v>
      </c>
      <c r="G594" s="185">
        <v>1</v>
      </c>
      <c r="H594" s="185">
        <v>0</v>
      </c>
      <c r="I594" s="184" t="s">
        <v>4841</v>
      </c>
      <c r="J594" s="184"/>
      <c r="K594" s="183" t="s">
        <v>4849</v>
      </c>
      <c r="L594" s="183"/>
      <c r="M594" s="183" t="s">
        <v>4841</v>
      </c>
      <c r="N594" s="183" t="s">
        <v>4841</v>
      </c>
      <c r="O594" s="183"/>
      <c r="P594" s="183" t="s">
        <v>5340</v>
      </c>
      <c r="Q594" s="183" t="s">
        <v>4509</v>
      </c>
      <c r="R594" s="183">
        <f t="shared" si="84"/>
        <v>0</v>
      </c>
      <c r="S594" s="183">
        <f t="shared" si="85"/>
        <v>0</v>
      </c>
      <c r="T594" s="183">
        <f t="shared" si="86"/>
        <v>0</v>
      </c>
      <c r="U594" s="183">
        <f t="shared" si="87"/>
        <v>0</v>
      </c>
      <c r="V594" s="183">
        <f t="shared" si="88"/>
        <v>0</v>
      </c>
      <c r="W594" s="183">
        <f t="shared" si="89"/>
        <v>0</v>
      </c>
      <c r="X594" s="183">
        <f t="shared" si="90"/>
        <v>0</v>
      </c>
      <c r="Y594" s="183">
        <f t="shared" si="91"/>
        <v>0</v>
      </c>
      <c r="Z594" s="183">
        <f t="shared" si="92"/>
        <v>0</v>
      </c>
      <c r="AA594" s="183">
        <f t="shared" si="93"/>
        <v>0</v>
      </c>
      <c r="AB594" s="183" t="str">
        <f t="shared" si="94"/>
        <v/>
      </c>
      <c r="AC594" s="183" t="str">
        <f t="shared" si="95"/>
        <v/>
      </c>
      <c r="AD594" s="183" t="str">
        <f t="shared" si="96"/>
        <v/>
      </c>
      <c r="AE594" s="183" t="str">
        <f t="shared" si="97"/>
        <v/>
      </c>
    </row>
    <row r="595" spans="1:31" ht="33.950000000000003" customHeight="1" x14ac:dyDescent="0.25">
      <c r="A595" s="184" t="s">
        <v>5357</v>
      </c>
      <c r="B595" s="185">
        <v>28</v>
      </c>
      <c r="C595" s="184" t="s">
        <v>5341</v>
      </c>
      <c r="D595" s="184" t="s">
        <v>4381</v>
      </c>
      <c r="E595" s="184" t="s">
        <v>18</v>
      </c>
      <c r="F595" s="185">
        <v>3</v>
      </c>
      <c r="G595" s="185">
        <v>1</v>
      </c>
      <c r="H595" s="185">
        <v>0</v>
      </c>
      <c r="I595" s="184" t="s">
        <v>3148</v>
      </c>
      <c r="J595" s="184"/>
      <c r="K595" s="183" t="s">
        <v>4562</v>
      </c>
      <c r="L595" s="183"/>
      <c r="M595" s="183" t="s">
        <v>3148</v>
      </c>
      <c r="N595" s="183" t="s">
        <v>3148</v>
      </c>
      <c r="O595" s="183"/>
      <c r="P595" s="183" t="s">
        <v>5340</v>
      </c>
      <c r="Q595" s="183" t="s">
        <v>4509</v>
      </c>
      <c r="R595" s="183">
        <f t="shared" si="84"/>
        <v>0</v>
      </c>
      <c r="S595" s="183">
        <f t="shared" si="85"/>
        <v>0</v>
      </c>
      <c r="T595" s="183">
        <f t="shared" si="86"/>
        <v>0</v>
      </c>
      <c r="U595" s="183">
        <f t="shared" si="87"/>
        <v>0</v>
      </c>
      <c r="V595" s="183">
        <f t="shared" si="88"/>
        <v>0</v>
      </c>
      <c r="W595" s="183">
        <f t="shared" si="89"/>
        <v>0</v>
      </c>
      <c r="X595" s="183">
        <f t="shared" si="90"/>
        <v>0</v>
      </c>
      <c r="Y595" s="183">
        <f t="shared" si="91"/>
        <v>0</v>
      </c>
      <c r="Z595" s="183">
        <f t="shared" si="92"/>
        <v>0</v>
      </c>
      <c r="AA595" s="183">
        <f t="shared" si="93"/>
        <v>0</v>
      </c>
      <c r="AB595" s="183" t="str">
        <f t="shared" si="94"/>
        <v/>
      </c>
      <c r="AC595" s="183" t="str">
        <f t="shared" si="95"/>
        <v/>
      </c>
      <c r="AD595" s="183" t="str">
        <f t="shared" si="96"/>
        <v/>
      </c>
      <c r="AE595" s="183" t="str">
        <f t="shared" si="97"/>
        <v/>
      </c>
    </row>
    <row r="596" spans="1:31" ht="33.950000000000003" customHeight="1" x14ac:dyDescent="0.25">
      <c r="A596" s="184" t="s">
        <v>5357</v>
      </c>
      <c r="B596" s="185">
        <v>28</v>
      </c>
      <c r="C596" s="184" t="s">
        <v>5341</v>
      </c>
      <c r="D596" s="184" t="s">
        <v>4381</v>
      </c>
      <c r="E596" s="184" t="s">
        <v>18</v>
      </c>
      <c r="F596" s="185">
        <v>4</v>
      </c>
      <c r="G596" s="185">
        <v>1</v>
      </c>
      <c r="H596" s="185">
        <v>0</v>
      </c>
      <c r="I596" s="184" t="s">
        <v>977</v>
      </c>
      <c r="J596" s="184"/>
      <c r="K596" s="183" t="s">
        <v>4572</v>
      </c>
      <c r="L596" s="183"/>
      <c r="M596" s="183" t="s">
        <v>977</v>
      </c>
      <c r="N596" s="183" t="s">
        <v>977</v>
      </c>
      <c r="O596" s="183"/>
      <c r="P596" s="183" t="s">
        <v>5340</v>
      </c>
      <c r="Q596" s="183" t="s">
        <v>4509</v>
      </c>
      <c r="R596" s="183">
        <f t="shared" si="84"/>
        <v>0</v>
      </c>
      <c r="S596" s="183">
        <f t="shared" si="85"/>
        <v>0</v>
      </c>
      <c r="T596" s="183">
        <f t="shared" si="86"/>
        <v>0</v>
      </c>
      <c r="U596" s="183">
        <f t="shared" si="87"/>
        <v>0</v>
      </c>
      <c r="V596" s="183">
        <f t="shared" si="88"/>
        <v>0</v>
      </c>
      <c r="W596" s="183">
        <f t="shared" si="89"/>
        <v>0</v>
      </c>
      <c r="X596" s="183">
        <f t="shared" si="90"/>
        <v>0</v>
      </c>
      <c r="Y596" s="183">
        <f t="shared" si="91"/>
        <v>0</v>
      </c>
      <c r="Z596" s="183">
        <f t="shared" si="92"/>
        <v>0</v>
      </c>
      <c r="AA596" s="183">
        <f t="shared" si="93"/>
        <v>0</v>
      </c>
      <c r="AB596" s="183" t="str">
        <f t="shared" si="94"/>
        <v/>
      </c>
      <c r="AC596" s="183" t="str">
        <f t="shared" si="95"/>
        <v/>
      </c>
      <c r="AD596" s="183" t="str">
        <f t="shared" si="96"/>
        <v/>
      </c>
      <c r="AE596" s="183" t="str">
        <f t="shared" si="97"/>
        <v/>
      </c>
    </row>
    <row r="597" spans="1:31" ht="33.950000000000003" customHeight="1" x14ac:dyDescent="0.25">
      <c r="A597" s="184" t="s">
        <v>5357</v>
      </c>
      <c r="B597" s="185">
        <v>28</v>
      </c>
      <c r="C597" s="184" t="s">
        <v>5341</v>
      </c>
      <c r="D597" s="184" t="s">
        <v>4381</v>
      </c>
      <c r="E597" s="184" t="s">
        <v>18</v>
      </c>
      <c r="F597" s="185">
        <v>5</v>
      </c>
      <c r="G597" s="185">
        <v>1</v>
      </c>
      <c r="H597" s="185">
        <v>0</v>
      </c>
      <c r="I597" s="184" t="s">
        <v>3146</v>
      </c>
      <c r="J597" s="184"/>
      <c r="K597" s="183" t="s">
        <v>4648</v>
      </c>
      <c r="L597" s="183"/>
      <c r="M597" s="183" t="s">
        <v>3146</v>
      </c>
      <c r="N597" s="183" t="s">
        <v>3146</v>
      </c>
      <c r="O597" s="183"/>
      <c r="P597" s="183" t="s">
        <v>5340</v>
      </c>
      <c r="Q597" s="183" t="s">
        <v>4509</v>
      </c>
      <c r="R597" s="183">
        <f t="shared" si="84"/>
        <v>0</v>
      </c>
      <c r="S597" s="183">
        <f t="shared" si="85"/>
        <v>0</v>
      </c>
      <c r="T597" s="183">
        <f t="shared" si="86"/>
        <v>0</v>
      </c>
      <c r="U597" s="183">
        <f t="shared" si="87"/>
        <v>0</v>
      </c>
      <c r="V597" s="183">
        <f t="shared" si="88"/>
        <v>0</v>
      </c>
      <c r="W597" s="183">
        <f t="shared" si="89"/>
        <v>0</v>
      </c>
      <c r="X597" s="183">
        <f t="shared" si="90"/>
        <v>0</v>
      </c>
      <c r="Y597" s="183">
        <f t="shared" si="91"/>
        <v>0</v>
      </c>
      <c r="Z597" s="183">
        <f t="shared" si="92"/>
        <v>0</v>
      </c>
      <c r="AA597" s="183">
        <f t="shared" si="93"/>
        <v>0</v>
      </c>
      <c r="AB597" s="183" t="str">
        <f t="shared" si="94"/>
        <v/>
      </c>
      <c r="AC597" s="183" t="str">
        <f t="shared" si="95"/>
        <v/>
      </c>
      <c r="AD597" s="183" t="str">
        <f t="shared" si="96"/>
        <v/>
      </c>
      <c r="AE597" s="183" t="str">
        <f t="shared" si="97"/>
        <v/>
      </c>
    </row>
    <row r="598" spans="1:31" ht="33.950000000000003" customHeight="1" x14ac:dyDescent="0.25">
      <c r="A598" s="184" t="s">
        <v>5357</v>
      </c>
      <c r="B598" s="185">
        <v>28</v>
      </c>
      <c r="C598" s="184" t="s">
        <v>5341</v>
      </c>
      <c r="D598" s="184" t="s">
        <v>4381</v>
      </c>
      <c r="E598" s="184" t="s">
        <v>18</v>
      </c>
      <c r="F598" s="185">
        <v>6</v>
      </c>
      <c r="G598" s="185">
        <v>1</v>
      </c>
      <c r="H598" s="185">
        <v>0</v>
      </c>
      <c r="I598" s="184" t="s">
        <v>5289</v>
      </c>
      <c r="J598" s="184"/>
      <c r="K598" s="183" t="s">
        <v>5294</v>
      </c>
      <c r="L598" s="183"/>
      <c r="M598" s="183" t="s">
        <v>5289</v>
      </c>
      <c r="N598" s="183" t="s">
        <v>5289</v>
      </c>
      <c r="O598" s="183"/>
      <c r="P598" s="183" t="s">
        <v>5340</v>
      </c>
      <c r="Q598" s="183" t="s">
        <v>4509</v>
      </c>
      <c r="R598" s="183">
        <f t="shared" si="84"/>
        <v>0</v>
      </c>
      <c r="S598" s="183">
        <f t="shared" si="85"/>
        <v>0</v>
      </c>
      <c r="T598" s="183">
        <f t="shared" si="86"/>
        <v>0</v>
      </c>
      <c r="U598" s="183">
        <f t="shared" si="87"/>
        <v>0</v>
      </c>
      <c r="V598" s="183">
        <f t="shared" si="88"/>
        <v>0</v>
      </c>
      <c r="W598" s="183">
        <f t="shared" si="89"/>
        <v>0</v>
      </c>
      <c r="X598" s="183">
        <f t="shared" si="90"/>
        <v>0</v>
      </c>
      <c r="Y598" s="183">
        <f t="shared" si="91"/>
        <v>0</v>
      </c>
      <c r="Z598" s="183">
        <f t="shared" si="92"/>
        <v>0</v>
      </c>
      <c r="AA598" s="183">
        <f t="shared" si="93"/>
        <v>0</v>
      </c>
      <c r="AB598" s="183" t="str">
        <f t="shared" si="94"/>
        <v/>
      </c>
      <c r="AC598" s="183" t="str">
        <f t="shared" si="95"/>
        <v/>
      </c>
      <c r="AD598" s="183" t="str">
        <f t="shared" si="96"/>
        <v/>
      </c>
      <c r="AE598" s="183" t="str">
        <f t="shared" si="97"/>
        <v/>
      </c>
    </row>
    <row r="599" spans="1:31" ht="33.950000000000003" customHeight="1" x14ac:dyDescent="0.25">
      <c r="A599" s="184" t="s">
        <v>5357</v>
      </c>
      <c r="B599" s="185">
        <v>28</v>
      </c>
      <c r="C599" s="184" t="s">
        <v>5341</v>
      </c>
      <c r="D599" s="184" t="s">
        <v>4381</v>
      </c>
      <c r="E599" s="184" t="s">
        <v>18</v>
      </c>
      <c r="F599" s="185">
        <v>7</v>
      </c>
      <c r="G599" s="185">
        <v>1</v>
      </c>
      <c r="H599" s="185">
        <v>0</v>
      </c>
      <c r="I599" s="184" t="s">
        <v>3102</v>
      </c>
      <c r="J599" s="184"/>
      <c r="K599" s="183" t="s">
        <v>4511</v>
      </c>
      <c r="L599" s="183"/>
      <c r="M599" s="183" t="s">
        <v>3102</v>
      </c>
      <c r="N599" s="183" t="s">
        <v>3102</v>
      </c>
      <c r="O599" s="183"/>
      <c r="P599" s="183" t="s">
        <v>5340</v>
      </c>
      <c r="Q599" s="183" t="s">
        <v>4509</v>
      </c>
      <c r="R599" s="183">
        <f t="shared" si="84"/>
        <v>0</v>
      </c>
      <c r="S599" s="183">
        <f t="shared" si="85"/>
        <v>0</v>
      </c>
      <c r="T599" s="183">
        <f t="shared" si="86"/>
        <v>0</v>
      </c>
      <c r="U599" s="183">
        <f t="shared" si="87"/>
        <v>0</v>
      </c>
      <c r="V599" s="183">
        <f t="shared" si="88"/>
        <v>0</v>
      </c>
      <c r="W599" s="183">
        <f t="shared" si="89"/>
        <v>0</v>
      </c>
      <c r="X599" s="183">
        <f t="shared" si="90"/>
        <v>0</v>
      </c>
      <c r="Y599" s="183">
        <f t="shared" si="91"/>
        <v>0</v>
      </c>
      <c r="Z599" s="183">
        <f t="shared" si="92"/>
        <v>0</v>
      </c>
      <c r="AA599" s="183">
        <f t="shared" si="93"/>
        <v>0</v>
      </c>
      <c r="AB599" s="183" t="str">
        <f t="shared" si="94"/>
        <v/>
      </c>
      <c r="AC599" s="183" t="str">
        <f t="shared" si="95"/>
        <v/>
      </c>
      <c r="AD599" s="183" t="str">
        <f t="shared" si="96"/>
        <v/>
      </c>
      <c r="AE599" s="183" t="str">
        <f t="shared" si="97"/>
        <v/>
      </c>
    </row>
    <row r="600" spans="1:31" ht="33.950000000000003" customHeight="1" x14ac:dyDescent="0.25">
      <c r="A600" s="184" t="s">
        <v>5357</v>
      </c>
      <c r="B600" s="185">
        <v>28</v>
      </c>
      <c r="C600" s="184" t="s">
        <v>5341</v>
      </c>
      <c r="D600" s="184" t="s">
        <v>4381</v>
      </c>
      <c r="E600" s="184" t="s">
        <v>18</v>
      </c>
      <c r="F600" s="185">
        <v>8</v>
      </c>
      <c r="G600" s="185">
        <v>1</v>
      </c>
      <c r="H600" s="185">
        <v>0</v>
      </c>
      <c r="I600" s="184" t="s">
        <v>3123</v>
      </c>
      <c r="J600" s="184"/>
      <c r="K600" s="183" t="s">
        <v>4510</v>
      </c>
      <c r="L600" s="183"/>
      <c r="M600" s="183" t="s">
        <v>3123</v>
      </c>
      <c r="N600" s="183" t="s">
        <v>3123</v>
      </c>
      <c r="O600" s="183"/>
      <c r="P600" s="183" t="s">
        <v>5340</v>
      </c>
      <c r="Q600" s="183" t="s">
        <v>4509</v>
      </c>
      <c r="R600" s="183">
        <f t="shared" si="84"/>
        <v>0</v>
      </c>
      <c r="S600" s="183">
        <f t="shared" si="85"/>
        <v>0</v>
      </c>
      <c r="T600" s="183">
        <f t="shared" si="86"/>
        <v>0</v>
      </c>
      <c r="U600" s="183">
        <f t="shared" si="87"/>
        <v>0</v>
      </c>
      <c r="V600" s="183">
        <f t="shared" si="88"/>
        <v>0</v>
      </c>
      <c r="W600" s="183">
        <f t="shared" si="89"/>
        <v>0</v>
      </c>
      <c r="X600" s="183">
        <f t="shared" si="90"/>
        <v>0</v>
      </c>
      <c r="Y600" s="183">
        <f t="shared" si="91"/>
        <v>0</v>
      </c>
      <c r="Z600" s="183">
        <f t="shared" si="92"/>
        <v>0</v>
      </c>
      <c r="AA600" s="183">
        <f t="shared" si="93"/>
        <v>0</v>
      </c>
      <c r="AB600" s="183" t="str">
        <f t="shared" si="94"/>
        <v/>
      </c>
      <c r="AC600" s="183" t="str">
        <f t="shared" si="95"/>
        <v/>
      </c>
      <c r="AD600" s="183" t="str">
        <f t="shared" si="96"/>
        <v/>
      </c>
      <c r="AE600" s="183" t="str">
        <f t="shared" si="97"/>
        <v/>
      </c>
    </row>
    <row r="601" spans="1:31" ht="33.950000000000003" customHeight="1" x14ac:dyDescent="0.25">
      <c r="A601" s="184" t="s">
        <v>5357</v>
      </c>
      <c r="B601" s="185">
        <v>28</v>
      </c>
      <c r="C601" s="184" t="s">
        <v>5341</v>
      </c>
      <c r="D601" s="184" t="s">
        <v>4378</v>
      </c>
      <c r="E601" s="184" t="s">
        <v>18</v>
      </c>
      <c r="F601" s="185">
        <v>1</v>
      </c>
      <c r="G601" s="185">
        <v>0</v>
      </c>
      <c r="H601" s="185">
        <v>1</v>
      </c>
      <c r="I601" s="184"/>
      <c r="J601" s="184" t="s">
        <v>5359</v>
      </c>
      <c r="K601" s="183"/>
      <c r="L601" s="183" t="s">
        <v>5360</v>
      </c>
      <c r="M601" s="183" t="s">
        <v>5359</v>
      </c>
      <c r="N601" s="183" t="s">
        <v>5358</v>
      </c>
      <c r="O601" s="183"/>
      <c r="P601" s="183" t="s">
        <v>5340</v>
      </c>
      <c r="Q601" s="183" t="s">
        <v>4495</v>
      </c>
      <c r="R601" s="183">
        <f t="shared" si="84"/>
        <v>0</v>
      </c>
      <c r="S601" s="183">
        <f t="shared" si="85"/>
        <v>0</v>
      </c>
      <c r="T601" s="183">
        <f t="shared" si="86"/>
        <v>0</v>
      </c>
      <c r="U601" s="183">
        <f t="shared" si="87"/>
        <v>0</v>
      </c>
      <c r="V601" s="183">
        <f t="shared" si="88"/>
        <v>0</v>
      </c>
      <c r="W601" s="183">
        <f t="shared" si="89"/>
        <v>0</v>
      </c>
      <c r="X601" s="183">
        <f t="shared" si="90"/>
        <v>0</v>
      </c>
      <c r="Y601" s="183">
        <f t="shared" si="91"/>
        <v>0</v>
      </c>
      <c r="Z601" s="183">
        <f t="shared" si="92"/>
        <v>0</v>
      </c>
      <c r="AA601" s="183">
        <f t="shared" si="93"/>
        <v>0</v>
      </c>
      <c r="AB601" s="183" t="str">
        <f t="shared" si="94"/>
        <v/>
      </c>
      <c r="AC601" s="183" t="str">
        <f t="shared" si="95"/>
        <v/>
      </c>
      <c r="AD601" s="183" t="str">
        <f t="shared" si="96"/>
        <v/>
      </c>
      <c r="AE601" s="183" t="str">
        <f t="shared" si="97"/>
        <v/>
      </c>
    </row>
    <row r="602" spans="1:31" ht="33.950000000000003" customHeight="1" x14ac:dyDescent="0.25">
      <c r="A602" s="184" t="s">
        <v>5357</v>
      </c>
      <c r="B602" s="185">
        <v>28</v>
      </c>
      <c r="C602" s="184" t="s">
        <v>5341</v>
      </c>
      <c r="D602" s="184" t="s">
        <v>4378</v>
      </c>
      <c r="E602" s="184" t="s">
        <v>18</v>
      </c>
      <c r="F602" s="185">
        <v>2</v>
      </c>
      <c r="G602" s="185">
        <v>0</v>
      </c>
      <c r="H602" s="185">
        <v>1</v>
      </c>
      <c r="I602" s="184"/>
      <c r="J602" s="184" t="s">
        <v>4841</v>
      </c>
      <c r="K602" s="183"/>
      <c r="L602" s="183" t="s">
        <v>4842</v>
      </c>
      <c r="M602" s="183" t="s">
        <v>4841</v>
      </c>
      <c r="N602" s="183" t="s">
        <v>4841</v>
      </c>
      <c r="O602" s="183"/>
      <c r="P602" s="183" t="s">
        <v>5340</v>
      </c>
      <c r="Q602" s="183" t="s">
        <v>4495</v>
      </c>
      <c r="R602" s="183">
        <f t="shared" si="84"/>
        <v>0</v>
      </c>
      <c r="S602" s="183">
        <f t="shared" si="85"/>
        <v>0</v>
      </c>
      <c r="T602" s="183">
        <f t="shared" si="86"/>
        <v>0</v>
      </c>
      <c r="U602" s="183">
        <f t="shared" si="87"/>
        <v>0</v>
      </c>
      <c r="V602" s="183">
        <f t="shared" si="88"/>
        <v>0</v>
      </c>
      <c r="W602" s="183">
        <f t="shared" si="89"/>
        <v>0</v>
      </c>
      <c r="X602" s="183">
        <f t="shared" si="90"/>
        <v>0</v>
      </c>
      <c r="Y602" s="183">
        <f t="shared" si="91"/>
        <v>0</v>
      </c>
      <c r="Z602" s="183">
        <f t="shared" si="92"/>
        <v>0</v>
      </c>
      <c r="AA602" s="183">
        <f t="shared" si="93"/>
        <v>0</v>
      </c>
      <c r="AB602" s="183" t="str">
        <f t="shared" si="94"/>
        <v/>
      </c>
      <c r="AC602" s="183" t="str">
        <f t="shared" si="95"/>
        <v/>
      </c>
      <c r="AD602" s="183" t="str">
        <f t="shared" si="96"/>
        <v/>
      </c>
      <c r="AE602" s="183" t="str">
        <f t="shared" si="97"/>
        <v/>
      </c>
    </row>
    <row r="603" spans="1:31" ht="33.950000000000003" customHeight="1" x14ac:dyDescent="0.25">
      <c r="A603" s="184" t="s">
        <v>5357</v>
      </c>
      <c r="B603" s="185">
        <v>28</v>
      </c>
      <c r="C603" s="184" t="s">
        <v>5341</v>
      </c>
      <c r="D603" s="184" t="s">
        <v>4378</v>
      </c>
      <c r="E603" s="184" t="s">
        <v>18</v>
      </c>
      <c r="F603" s="185">
        <v>3</v>
      </c>
      <c r="G603" s="185">
        <v>0</v>
      </c>
      <c r="H603" s="185">
        <v>1</v>
      </c>
      <c r="I603" s="184"/>
      <c r="J603" s="184" t="s">
        <v>3148</v>
      </c>
      <c r="K603" s="183"/>
      <c r="L603" s="183" t="s">
        <v>4556</v>
      </c>
      <c r="M603" s="183" t="s">
        <v>3148</v>
      </c>
      <c r="N603" s="183" t="s">
        <v>3148</v>
      </c>
      <c r="O603" s="183"/>
      <c r="P603" s="183" t="s">
        <v>5340</v>
      </c>
      <c r="Q603" s="183" t="s">
        <v>4495</v>
      </c>
      <c r="R603" s="183">
        <f t="shared" si="84"/>
        <v>0</v>
      </c>
      <c r="S603" s="183">
        <f t="shared" si="85"/>
        <v>0</v>
      </c>
      <c r="T603" s="183">
        <f t="shared" si="86"/>
        <v>0</v>
      </c>
      <c r="U603" s="183">
        <f t="shared" si="87"/>
        <v>0</v>
      </c>
      <c r="V603" s="183">
        <f t="shared" si="88"/>
        <v>0</v>
      </c>
      <c r="W603" s="183">
        <f t="shared" si="89"/>
        <v>0</v>
      </c>
      <c r="X603" s="183">
        <f t="shared" si="90"/>
        <v>0</v>
      </c>
      <c r="Y603" s="183">
        <f t="shared" si="91"/>
        <v>0</v>
      </c>
      <c r="Z603" s="183">
        <f t="shared" si="92"/>
        <v>0</v>
      </c>
      <c r="AA603" s="183">
        <f t="shared" si="93"/>
        <v>0</v>
      </c>
      <c r="AB603" s="183" t="str">
        <f t="shared" si="94"/>
        <v/>
      </c>
      <c r="AC603" s="183" t="str">
        <f t="shared" si="95"/>
        <v/>
      </c>
      <c r="AD603" s="183" t="str">
        <f t="shared" si="96"/>
        <v/>
      </c>
      <c r="AE603" s="183" t="str">
        <f t="shared" si="97"/>
        <v/>
      </c>
    </row>
    <row r="604" spans="1:31" ht="33.950000000000003" customHeight="1" x14ac:dyDescent="0.25">
      <c r="A604" s="184" t="s">
        <v>5357</v>
      </c>
      <c r="B604" s="185">
        <v>28</v>
      </c>
      <c r="C604" s="184" t="s">
        <v>5341</v>
      </c>
      <c r="D604" s="184" t="s">
        <v>4378</v>
      </c>
      <c r="E604" s="184" t="s">
        <v>18</v>
      </c>
      <c r="F604" s="185">
        <v>4</v>
      </c>
      <c r="G604" s="185">
        <v>0</v>
      </c>
      <c r="H604" s="185">
        <v>1</v>
      </c>
      <c r="I604" s="184"/>
      <c r="J604" s="184" t="s">
        <v>977</v>
      </c>
      <c r="K604" s="183"/>
      <c r="L604" s="183" t="s">
        <v>5118</v>
      </c>
      <c r="M604" s="183" t="s">
        <v>977</v>
      </c>
      <c r="N604" s="183" t="s">
        <v>977</v>
      </c>
      <c r="O604" s="183"/>
      <c r="P604" s="183" t="s">
        <v>5340</v>
      </c>
      <c r="Q604" s="183" t="s">
        <v>4495</v>
      </c>
      <c r="R604" s="183">
        <f t="shared" si="84"/>
        <v>0</v>
      </c>
      <c r="S604" s="183">
        <f t="shared" si="85"/>
        <v>0</v>
      </c>
      <c r="T604" s="183">
        <f t="shared" si="86"/>
        <v>0</v>
      </c>
      <c r="U604" s="183">
        <f t="shared" si="87"/>
        <v>0</v>
      </c>
      <c r="V604" s="183">
        <f t="shared" si="88"/>
        <v>0</v>
      </c>
      <c r="W604" s="183">
        <f t="shared" si="89"/>
        <v>0</v>
      </c>
      <c r="X604" s="183">
        <f t="shared" si="90"/>
        <v>0</v>
      </c>
      <c r="Y604" s="183">
        <f t="shared" si="91"/>
        <v>0</v>
      </c>
      <c r="Z604" s="183">
        <f t="shared" si="92"/>
        <v>0</v>
      </c>
      <c r="AA604" s="183">
        <f t="shared" si="93"/>
        <v>0</v>
      </c>
      <c r="AB604" s="183" t="str">
        <f t="shared" si="94"/>
        <v/>
      </c>
      <c r="AC604" s="183" t="str">
        <f t="shared" si="95"/>
        <v/>
      </c>
      <c r="AD604" s="183" t="str">
        <f t="shared" si="96"/>
        <v/>
      </c>
      <c r="AE604" s="183" t="str">
        <f t="shared" si="97"/>
        <v/>
      </c>
    </row>
    <row r="605" spans="1:31" ht="33.950000000000003" customHeight="1" x14ac:dyDescent="0.25">
      <c r="A605" s="184" t="s">
        <v>5357</v>
      </c>
      <c r="B605" s="185">
        <v>28</v>
      </c>
      <c r="C605" s="184" t="s">
        <v>5341</v>
      </c>
      <c r="D605" s="184" t="s">
        <v>4378</v>
      </c>
      <c r="E605" s="184" t="s">
        <v>18</v>
      </c>
      <c r="F605" s="185">
        <v>5</v>
      </c>
      <c r="G605" s="185">
        <v>0</v>
      </c>
      <c r="H605" s="185">
        <v>1</v>
      </c>
      <c r="I605" s="184"/>
      <c r="J605" s="184" t="s">
        <v>3146</v>
      </c>
      <c r="K605" s="183"/>
      <c r="L605" s="183" t="s">
        <v>4686</v>
      </c>
      <c r="M605" s="183" t="s">
        <v>3146</v>
      </c>
      <c r="N605" s="183" t="s">
        <v>3146</v>
      </c>
      <c r="O605" s="183"/>
      <c r="P605" s="183" t="s">
        <v>5340</v>
      </c>
      <c r="Q605" s="183" t="s">
        <v>4495</v>
      </c>
      <c r="R605" s="183">
        <f t="shared" si="84"/>
        <v>0</v>
      </c>
      <c r="S605" s="183">
        <f t="shared" si="85"/>
        <v>0</v>
      </c>
      <c r="T605" s="183">
        <f t="shared" si="86"/>
        <v>0</v>
      </c>
      <c r="U605" s="183">
        <f t="shared" si="87"/>
        <v>0</v>
      </c>
      <c r="V605" s="183">
        <f t="shared" si="88"/>
        <v>0</v>
      </c>
      <c r="W605" s="183">
        <f t="shared" si="89"/>
        <v>0</v>
      </c>
      <c r="X605" s="183">
        <f t="shared" si="90"/>
        <v>0</v>
      </c>
      <c r="Y605" s="183">
        <f t="shared" si="91"/>
        <v>0</v>
      </c>
      <c r="Z605" s="183">
        <f t="shared" si="92"/>
        <v>0</v>
      </c>
      <c r="AA605" s="183">
        <f t="shared" si="93"/>
        <v>0</v>
      </c>
      <c r="AB605" s="183" t="str">
        <f t="shared" si="94"/>
        <v/>
      </c>
      <c r="AC605" s="183" t="str">
        <f t="shared" si="95"/>
        <v/>
      </c>
      <c r="AD605" s="183" t="str">
        <f t="shared" si="96"/>
        <v/>
      </c>
      <c r="AE605" s="183" t="str">
        <f t="shared" si="97"/>
        <v/>
      </c>
    </row>
    <row r="606" spans="1:31" ht="33.950000000000003" customHeight="1" x14ac:dyDescent="0.25">
      <c r="A606" s="184" t="s">
        <v>5357</v>
      </c>
      <c r="B606" s="185">
        <v>28</v>
      </c>
      <c r="C606" s="184" t="s">
        <v>5341</v>
      </c>
      <c r="D606" s="184" t="s">
        <v>4378</v>
      </c>
      <c r="E606" s="184" t="s">
        <v>18</v>
      </c>
      <c r="F606" s="185">
        <v>6</v>
      </c>
      <c r="G606" s="185">
        <v>0</v>
      </c>
      <c r="H606" s="185">
        <v>1</v>
      </c>
      <c r="I606" s="184"/>
      <c r="J606" s="184" t="s">
        <v>3587</v>
      </c>
      <c r="K606" s="183"/>
      <c r="L606" s="183" t="s">
        <v>4500</v>
      </c>
      <c r="M606" s="183" t="s">
        <v>3587</v>
      </c>
      <c r="N606" s="183" t="s">
        <v>3587</v>
      </c>
      <c r="O606" s="183"/>
      <c r="P606" s="183" t="s">
        <v>5340</v>
      </c>
      <c r="Q606" s="183" t="s">
        <v>4495</v>
      </c>
      <c r="R606" s="183">
        <f t="shared" si="84"/>
        <v>0</v>
      </c>
      <c r="S606" s="183">
        <f t="shared" si="85"/>
        <v>0</v>
      </c>
      <c r="T606" s="183">
        <f t="shared" si="86"/>
        <v>0</v>
      </c>
      <c r="U606" s="183">
        <f t="shared" si="87"/>
        <v>0</v>
      </c>
      <c r="V606" s="183">
        <f t="shared" si="88"/>
        <v>0</v>
      </c>
      <c r="W606" s="183">
        <f t="shared" si="89"/>
        <v>0</v>
      </c>
      <c r="X606" s="183">
        <f t="shared" si="90"/>
        <v>0</v>
      </c>
      <c r="Y606" s="183">
        <f t="shared" si="91"/>
        <v>0</v>
      </c>
      <c r="Z606" s="183">
        <f t="shared" si="92"/>
        <v>0</v>
      </c>
      <c r="AA606" s="183">
        <f t="shared" si="93"/>
        <v>0</v>
      </c>
      <c r="AB606" s="183" t="str">
        <f t="shared" si="94"/>
        <v/>
      </c>
      <c r="AC606" s="183" t="str">
        <f t="shared" si="95"/>
        <v/>
      </c>
      <c r="AD606" s="183" t="str">
        <f t="shared" si="96"/>
        <v/>
      </c>
      <c r="AE606" s="183" t="str">
        <f t="shared" si="97"/>
        <v/>
      </c>
    </row>
    <row r="607" spans="1:31" ht="33.950000000000003" customHeight="1" x14ac:dyDescent="0.25">
      <c r="A607" s="184" t="s">
        <v>5357</v>
      </c>
      <c r="B607" s="185">
        <v>28</v>
      </c>
      <c r="C607" s="184" t="s">
        <v>5341</v>
      </c>
      <c r="D607" s="184" t="s">
        <v>4378</v>
      </c>
      <c r="E607" s="184" t="s">
        <v>18</v>
      </c>
      <c r="F607" s="185">
        <v>7</v>
      </c>
      <c r="G607" s="185">
        <v>0</v>
      </c>
      <c r="H607" s="185">
        <v>1</v>
      </c>
      <c r="I607" s="184"/>
      <c r="J607" s="184" t="s">
        <v>4496</v>
      </c>
      <c r="K607" s="183"/>
      <c r="L607" s="183" t="s">
        <v>4497</v>
      </c>
      <c r="M607" s="183" t="s">
        <v>4496</v>
      </c>
      <c r="N607" s="183" t="s">
        <v>4496</v>
      </c>
      <c r="O607" s="183"/>
      <c r="P607" s="183" t="s">
        <v>5340</v>
      </c>
      <c r="Q607" s="183" t="s">
        <v>4495</v>
      </c>
      <c r="R607" s="183">
        <f t="shared" si="84"/>
        <v>0</v>
      </c>
      <c r="S607" s="183">
        <f t="shared" si="85"/>
        <v>0</v>
      </c>
      <c r="T607" s="183">
        <f t="shared" si="86"/>
        <v>0</v>
      </c>
      <c r="U607" s="183">
        <f t="shared" si="87"/>
        <v>0</v>
      </c>
      <c r="V607" s="183">
        <f t="shared" si="88"/>
        <v>0</v>
      </c>
      <c r="W607" s="183">
        <f t="shared" si="89"/>
        <v>0</v>
      </c>
      <c r="X607" s="183">
        <f t="shared" si="90"/>
        <v>0</v>
      </c>
      <c r="Y607" s="183">
        <f t="shared" si="91"/>
        <v>0</v>
      </c>
      <c r="Z607" s="183">
        <f t="shared" si="92"/>
        <v>0</v>
      </c>
      <c r="AA607" s="183">
        <f t="shared" si="93"/>
        <v>0</v>
      </c>
      <c r="AB607" s="183" t="str">
        <f t="shared" si="94"/>
        <v/>
      </c>
      <c r="AC607" s="183" t="str">
        <f t="shared" si="95"/>
        <v/>
      </c>
      <c r="AD607" s="183" t="str">
        <f t="shared" si="96"/>
        <v/>
      </c>
      <c r="AE607" s="183" t="str">
        <f t="shared" si="97"/>
        <v/>
      </c>
    </row>
    <row r="608" spans="1:31" ht="33.950000000000003" customHeight="1" x14ac:dyDescent="0.25">
      <c r="A608" s="184" t="s">
        <v>5355</v>
      </c>
      <c r="B608" s="185">
        <v>29</v>
      </c>
      <c r="C608" s="184" t="s">
        <v>5341</v>
      </c>
      <c r="D608" s="184" t="s">
        <v>4381</v>
      </c>
      <c r="E608" s="184" t="s">
        <v>18</v>
      </c>
      <c r="F608" s="185">
        <v>1</v>
      </c>
      <c r="G608" s="185">
        <v>1</v>
      </c>
      <c r="H608" s="185">
        <v>0</v>
      </c>
      <c r="I608" s="184" t="s">
        <v>3131</v>
      </c>
      <c r="J608" s="184"/>
      <c r="K608" s="183" t="s">
        <v>4679</v>
      </c>
      <c r="L608" s="183"/>
      <c r="M608" s="183" t="s">
        <v>3131</v>
      </c>
      <c r="N608" s="183" t="s">
        <v>3131</v>
      </c>
      <c r="O608" s="183"/>
      <c r="P608" s="183" t="s">
        <v>5340</v>
      </c>
      <c r="Q608" s="183" t="s">
        <v>4509</v>
      </c>
      <c r="R608" s="183">
        <f t="shared" si="84"/>
        <v>0</v>
      </c>
      <c r="S608" s="183">
        <f t="shared" si="85"/>
        <v>0</v>
      </c>
      <c r="T608" s="183">
        <f t="shared" si="86"/>
        <v>0</v>
      </c>
      <c r="U608" s="183">
        <f t="shared" si="87"/>
        <v>0</v>
      </c>
      <c r="V608" s="183">
        <f t="shared" si="88"/>
        <v>0</v>
      </c>
      <c r="W608" s="183">
        <f t="shared" si="89"/>
        <v>0</v>
      </c>
      <c r="X608" s="183">
        <f t="shared" si="90"/>
        <v>0</v>
      </c>
      <c r="Y608" s="183">
        <f t="shared" si="91"/>
        <v>0</v>
      </c>
      <c r="Z608" s="183">
        <f t="shared" si="92"/>
        <v>0</v>
      </c>
      <c r="AA608" s="183">
        <f t="shared" si="93"/>
        <v>0</v>
      </c>
      <c r="AB608" s="183" t="str">
        <f t="shared" si="94"/>
        <v/>
      </c>
      <c r="AC608" s="183" t="str">
        <f t="shared" si="95"/>
        <v/>
      </c>
      <c r="AD608" s="183" t="str">
        <f t="shared" si="96"/>
        <v/>
      </c>
      <c r="AE608" s="183" t="str">
        <f t="shared" si="97"/>
        <v/>
      </c>
    </row>
    <row r="609" spans="1:31" ht="33.950000000000003" customHeight="1" x14ac:dyDescent="0.25">
      <c r="A609" s="184" t="s">
        <v>5355</v>
      </c>
      <c r="B609" s="185">
        <v>29</v>
      </c>
      <c r="C609" s="184" t="s">
        <v>5341</v>
      </c>
      <c r="D609" s="184" t="s">
        <v>4381</v>
      </c>
      <c r="E609" s="184" t="s">
        <v>18</v>
      </c>
      <c r="F609" s="185">
        <v>2</v>
      </c>
      <c r="G609" s="185">
        <v>1</v>
      </c>
      <c r="H609" s="185">
        <v>0</v>
      </c>
      <c r="I609" s="184" t="s">
        <v>3199</v>
      </c>
      <c r="J609" s="184"/>
      <c r="K609" s="183" t="s">
        <v>4547</v>
      </c>
      <c r="L609" s="183"/>
      <c r="M609" s="183" t="s">
        <v>3199</v>
      </c>
      <c r="N609" s="183" t="s">
        <v>3199</v>
      </c>
      <c r="O609" s="183"/>
      <c r="P609" s="183" t="s">
        <v>5340</v>
      </c>
      <c r="Q609" s="183" t="s">
        <v>4509</v>
      </c>
      <c r="R609" s="183">
        <f t="shared" si="84"/>
        <v>0</v>
      </c>
      <c r="S609" s="183">
        <f t="shared" si="85"/>
        <v>0</v>
      </c>
      <c r="T609" s="183">
        <f t="shared" si="86"/>
        <v>0</v>
      </c>
      <c r="U609" s="183">
        <f t="shared" si="87"/>
        <v>0</v>
      </c>
      <c r="V609" s="183">
        <f t="shared" si="88"/>
        <v>0</v>
      </c>
      <c r="W609" s="183">
        <f t="shared" si="89"/>
        <v>0</v>
      </c>
      <c r="X609" s="183">
        <f t="shared" si="90"/>
        <v>0</v>
      </c>
      <c r="Y609" s="183">
        <f t="shared" si="91"/>
        <v>0</v>
      </c>
      <c r="Z609" s="183">
        <f t="shared" si="92"/>
        <v>0</v>
      </c>
      <c r="AA609" s="183">
        <f t="shared" si="93"/>
        <v>0</v>
      </c>
      <c r="AB609" s="183" t="str">
        <f t="shared" si="94"/>
        <v/>
      </c>
      <c r="AC609" s="183" t="str">
        <f t="shared" si="95"/>
        <v/>
      </c>
      <c r="AD609" s="183" t="str">
        <f t="shared" si="96"/>
        <v/>
      </c>
      <c r="AE609" s="183" t="str">
        <f t="shared" si="97"/>
        <v/>
      </c>
    </row>
    <row r="610" spans="1:31" ht="33.950000000000003" customHeight="1" x14ac:dyDescent="0.25">
      <c r="A610" s="184" t="s">
        <v>5355</v>
      </c>
      <c r="B610" s="185">
        <v>29</v>
      </c>
      <c r="C610" s="184" t="s">
        <v>5341</v>
      </c>
      <c r="D610" s="184" t="s">
        <v>4381</v>
      </c>
      <c r="E610" s="184" t="s">
        <v>18</v>
      </c>
      <c r="F610" s="185">
        <v>3</v>
      </c>
      <c r="G610" s="185">
        <v>1</v>
      </c>
      <c r="H610" s="185">
        <v>0</v>
      </c>
      <c r="I610" s="184" t="s">
        <v>3130</v>
      </c>
      <c r="J610" s="184"/>
      <c r="K610" s="183" t="s">
        <v>4804</v>
      </c>
      <c r="L610" s="183"/>
      <c r="M610" s="183" t="s">
        <v>3130</v>
      </c>
      <c r="N610" s="183" t="s">
        <v>3130</v>
      </c>
      <c r="O610" s="183"/>
      <c r="P610" s="183" t="s">
        <v>5340</v>
      </c>
      <c r="Q610" s="183" t="s">
        <v>4509</v>
      </c>
      <c r="R610" s="183">
        <f t="shared" si="84"/>
        <v>0</v>
      </c>
      <c r="S610" s="183">
        <f t="shared" si="85"/>
        <v>0</v>
      </c>
      <c r="T610" s="183">
        <f t="shared" si="86"/>
        <v>0</v>
      </c>
      <c r="U610" s="183">
        <f t="shared" si="87"/>
        <v>0</v>
      </c>
      <c r="V610" s="183">
        <f t="shared" si="88"/>
        <v>0</v>
      </c>
      <c r="W610" s="183">
        <f t="shared" si="89"/>
        <v>0</v>
      </c>
      <c r="X610" s="183">
        <f t="shared" si="90"/>
        <v>0</v>
      </c>
      <c r="Y610" s="183">
        <f t="shared" si="91"/>
        <v>0</v>
      </c>
      <c r="Z610" s="183">
        <f t="shared" si="92"/>
        <v>0</v>
      </c>
      <c r="AA610" s="183">
        <f t="shared" si="93"/>
        <v>0</v>
      </c>
      <c r="AB610" s="183" t="str">
        <f t="shared" si="94"/>
        <v/>
      </c>
      <c r="AC610" s="183" t="str">
        <f t="shared" si="95"/>
        <v/>
      </c>
      <c r="AD610" s="183" t="str">
        <f t="shared" si="96"/>
        <v/>
      </c>
      <c r="AE610" s="183" t="str">
        <f t="shared" si="97"/>
        <v/>
      </c>
    </row>
    <row r="611" spans="1:31" ht="33.950000000000003" customHeight="1" x14ac:dyDescent="0.25">
      <c r="A611" s="184" t="s">
        <v>5355</v>
      </c>
      <c r="B611" s="185">
        <v>29</v>
      </c>
      <c r="C611" s="184" t="s">
        <v>5341</v>
      </c>
      <c r="D611" s="184" t="s">
        <v>4381</v>
      </c>
      <c r="E611" s="184" t="s">
        <v>18</v>
      </c>
      <c r="F611" s="185">
        <v>4</v>
      </c>
      <c r="G611" s="185">
        <v>1</v>
      </c>
      <c r="H611" s="185">
        <v>0</v>
      </c>
      <c r="I611" s="184" t="s">
        <v>3095</v>
      </c>
      <c r="J611" s="184"/>
      <c r="K611" s="183" t="s">
        <v>4805</v>
      </c>
      <c r="L611" s="183"/>
      <c r="M611" s="183" t="s">
        <v>3095</v>
      </c>
      <c r="N611" s="183"/>
      <c r="O611" s="183"/>
      <c r="P611" s="183" t="s">
        <v>5340</v>
      </c>
      <c r="Q611" s="183" t="s">
        <v>4509</v>
      </c>
      <c r="R611" s="183">
        <f t="shared" si="84"/>
        <v>0</v>
      </c>
      <c r="S611" s="183">
        <f t="shared" si="85"/>
        <v>0</v>
      </c>
      <c r="T611" s="183">
        <f t="shared" si="86"/>
        <v>0</v>
      </c>
      <c r="U611" s="183">
        <f t="shared" si="87"/>
        <v>0</v>
      </c>
      <c r="V611" s="183">
        <f t="shared" si="88"/>
        <v>0</v>
      </c>
      <c r="W611" s="183">
        <f t="shared" si="89"/>
        <v>0</v>
      </c>
      <c r="X611" s="183">
        <f t="shared" si="90"/>
        <v>0</v>
      </c>
      <c r="Y611" s="183">
        <f t="shared" si="91"/>
        <v>0</v>
      </c>
      <c r="Z611" s="183">
        <f t="shared" si="92"/>
        <v>0</v>
      </c>
      <c r="AA611" s="183">
        <f t="shared" si="93"/>
        <v>0</v>
      </c>
      <c r="AB611" s="183" t="str">
        <f t="shared" si="94"/>
        <v/>
      </c>
      <c r="AC611" s="183" t="str">
        <f t="shared" si="95"/>
        <v/>
      </c>
      <c r="AD611" s="183" t="str">
        <f t="shared" si="96"/>
        <v/>
      </c>
      <c r="AE611" s="183" t="str">
        <f t="shared" si="97"/>
        <v/>
      </c>
    </row>
    <row r="612" spans="1:31" ht="33.950000000000003" customHeight="1" x14ac:dyDescent="0.25">
      <c r="A612" s="184" t="s">
        <v>5355</v>
      </c>
      <c r="B612" s="185">
        <v>29</v>
      </c>
      <c r="C612" s="184" t="s">
        <v>5341</v>
      </c>
      <c r="D612" s="184" t="s">
        <v>4381</v>
      </c>
      <c r="E612" s="184" t="s">
        <v>18</v>
      </c>
      <c r="F612" s="185">
        <v>5</v>
      </c>
      <c r="G612" s="185">
        <v>1</v>
      </c>
      <c r="H612" s="185">
        <v>0</v>
      </c>
      <c r="I612" s="184" t="s">
        <v>3117</v>
      </c>
      <c r="J612" s="184"/>
      <c r="K612" s="183" t="s">
        <v>4666</v>
      </c>
      <c r="L612" s="183"/>
      <c r="M612" s="183" t="s">
        <v>3117</v>
      </c>
      <c r="N612" s="183" t="s">
        <v>3117</v>
      </c>
      <c r="O612" s="183"/>
      <c r="P612" s="183" t="s">
        <v>5340</v>
      </c>
      <c r="Q612" s="183" t="s">
        <v>4509</v>
      </c>
      <c r="R612" s="183">
        <f t="shared" si="84"/>
        <v>0</v>
      </c>
      <c r="S612" s="183">
        <f t="shared" si="85"/>
        <v>0</v>
      </c>
      <c r="T612" s="183">
        <f t="shared" si="86"/>
        <v>0</v>
      </c>
      <c r="U612" s="183">
        <f t="shared" si="87"/>
        <v>0</v>
      </c>
      <c r="V612" s="183">
        <f t="shared" si="88"/>
        <v>0</v>
      </c>
      <c r="W612" s="183">
        <f t="shared" si="89"/>
        <v>0</v>
      </c>
      <c r="X612" s="183">
        <f t="shared" si="90"/>
        <v>0</v>
      </c>
      <c r="Y612" s="183">
        <f t="shared" si="91"/>
        <v>0</v>
      </c>
      <c r="Z612" s="183">
        <f t="shared" si="92"/>
        <v>0</v>
      </c>
      <c r="AA612" s="183">
        <f t="shared" si="93"/>
        <v>0</v>
      </c>
      <c r="AB612" s="183" t="str">
        <f t="shared" si="94"/>
        <v/>
      </c>
      <c r="AC612" s="183" t="str">
        <f t="shared" si="95"/>
        <v/>
      </c>
      <c r="AD612" s="183" t="str">
        <f t="shared" si="96"/>
        <v/>
      </c>
      <c r="AE612" s="183" t="str">
        <f t="shared" si="97"/>
        <v/>
      </c>
    </row>
    <row r="613" spans="1:31" ht="33.950000000000003" customHeight="1" x14ac:dyDescent="0.25">
      <c r="A613" s="184" t="s">
        <v>5355</v>
      </c>
      <c r="B613" s="185">
        <v>29</v>
      </c>
      <c r="C613" s="184" t="s">
        <v>5341</v>
      </c>
      <c r="D613" s="184" t="s">
        <v>4381</v>
      </c>
      <c r="E613" s="184" t="s">
        <v>18</v>
      </c>
      <c r="F613" s="185">
        <v>6</v>
      </c>
      <c r="G613" s="185">
        <v>1</v>
      </c>
      <c r="H613" s="185">
        <v>0</v>
      </c>
      <c r="I613" s="184" t="s">
        <v>4792</v>
      </c>
      <c r="J613" s="184"/>
      <c r="K613" s="183" t="s">
        <v>4793</v>
      </c>
      <c r="L613" s="183"/>
      <c r="M613" s="183" t="s">
        <v>4792</v>
      </c>
      <c r="N613" s="183" t="s">
        <v>4792</v>
      </c>
      <c r="O613" s="183"/>
      <c r="P613" s="183" t="s">
        <v>5340</v>
      </c>
      <c r="Q613" s="183" t="s">
        <v>4509</v>
      </c>
      <c r="R613" s="183">
        <f t="shared" si="84"/>
        <v>0</v>
      </c>
      <c r="S613" s="183">
        <f t="shared" si="85"/>
        <v>0</v>
      </c>
      <c r="T613" s="183">
        <f t="shared" si="86"/>
        <v>0</v>
      </c>
      <c r="U613" s="183">
        <f t="shared" si="87"/>
        <v>0</v>
      </c>
      <c r="V613" s="183">
        <f t="shared" si="88"/>
        <v>0</v>
      </c>
      <c r="W613" s="183">
        <f t="shared" si="89"/>
        <v>0</v>
      </c>
      <c r="X613" s="183">
        <f t="shared" si="90"/>
        <v>0</v>
      </c>
      <c r="Y613" s="183">
        <f t="shared" si="91"/>
        <v>0</v>
      </c>
      <c r="Z613" s="183">
        <f t="shared" si="92"/>
        <v>0</v>
      </c>
      <c r="AA613" s="183">
        <f t="shared" si="93"/>
        <v>0</v>
      </c>
      <c r="AB613" s="183" t="str">
        <f t="shared" si="94"/>
        <v/>
      </c>
      <c r="AC613" s="183" t="str">
        <f t="shared" si="95"/>
        <v/>
      </c>
      <c r="AD613" s="183" t="str">
        <f t="shared" si="96"/>
        <v/>
      </c>
      <c r="AE613" s="183" t="str">
        <f t="shared" si="97"/>
        <v/>
      </c>
    </row>
    <row r="614" spans="1:31" ht="33.950000000000003" customHeight="1" x14ac:dyDescent="0.25">
      <c r="A614" s="184" t="s">
        <v>5355</v>
      </c>
      <c r="B614" s="185">
        <v>29</v>
      </c>
      <c r="C614" s="184" t="s">
        <v>5341</v>
      </c>
      <c r="D614" s="184" t="s">
        <v>4381</v>
      </c>
      <c r="E614" s="184" t="s">
        <v>18</v>
      </c>
      <c r="F614" s="185">
        <v>7</v>
      </c>
      <c r="G614" s="185">
        <v>1</v>
      </c>
      <c r="H614" s="185">
        <v>0</v>
      </c>
      <c r="I614" s="184" t="s">
        <v>3102</v>
      </c>
      <c r="J614" s="184"/>
      <c r="K614" s="183" t="s">
        <v>4511</v>
      </c>
      <c r="L614" s="183"/>
      <c r="M614" s="183" t="s">
        <v>3102</v>
      </c>
      <c r="N614" s="183" t="s">
        <v>3102</v>
      </c>
      <c r="O614" s="183"/>
      <c r="P614" s="183" t="s">
        <v>5340</v>
      </c>
      <c r="Q614" s="183" t="s">
        <v>4509</v>
      </c>
      <c r="R614" s="183">
        <f t="shared" si="84"/>
        <v>0</v>
      </c>
      <c r="S614" s="183">
        <f t="shared" si="85"/>
        <v>0</v>
      </c>
      <c r="T614" s="183">
        <f t="shared" si="86"/>
        <v>0</v>
      </c>
      <c r="U614" s="183">
        <f t="shared" si="87"/>
        <v>0</v>
      </c>
      <c r="V614" s="183">
        <f t="shared" si="88"/>
        <v>0</v>
      </c>
      <c r="W614" s="183">
        <f t="shared" si="89"/>
        <v>0</v>
      </c>
      <c r="X614" s="183">
        <f t="shared" si="90"/>
        <v>0</v>
      </c>
      <c r="Y614" s="183">
        <f t="shared" si="91"/>
        <v>0</v>
      </c>
      <c r="Z614" s="183">
        <f t="shared" si="92"/>
        <v>0</v>
      </c>
      <c r="AA614" s="183">
        <f t="shared" si="93"/>
        <v>0</v>
      </c>
      <c r="AB614" s="183" t="str">
        <f t="shared" si="94"/>
        <v/>
      </c>
      <c r="AC614" s="183" t="str">
        <f t="shared" si="95"/>
        <v/>
      </c>
      <c r="AD614" s="183" t="str">
        <f t="shared" si="96"/>
        <v/>
      </c>
      <c r="AE614" s="183" t="str">
        <f t="shared" si="97"/>
        <v/>
      </c>
    </row>
    <row r="615" spans="1:31" ht="33.950000000000003" customHeight="1" x14ac:dyDescent="0.25">
      <c r="A615" s="184" t="s">
        <v>5355</v>
      </c>
      <c r="B615" s="185">
        <v>29</v>
      </c>
      <c r="C615" s="184" t="s">
        <v>5341</v>
      </c>
      <c r="D615" s="184" t="s">
        <v>4381</v>
      </c>
      <c r="E615" s="184" t="s">
        <v>18</v>
      </c>
      <c r="F615" s="185">
        <v>8</v>
      </c>
      <c r="G615" s="185">
        <v>1</v>
      </c>
      <c r="H615" s="185">
        <v>0</v>
      </c>
      <c r="I615" s="184" t="s">
        <v>3123</v>
      </c>
      <c r="J615" s="184"/>
      <c r="K615" s="183" t="s">
        <v>4510</v>
      </c>
      <c r="L615" s="183"/>
      <c r="M615" s="183" t="s">
        <v>3123</v>
      </c>
      <c r="N615" s="183" t="s">
        <v>3123</v>
      </c>
      <c r="O615" s="183"/>
      <c r="P615" s="183" t="s">
        <v>5340</v>
      </c>
      <c r="Q615" s="183" t="s">
        <v>4509</v>
      </c>
      <c r="R615" s="183">
        <f t="shared" si="84"/>
        <v>0</v>
      </c>
      <c r="S615" s="183">
        <f t="shared" si="85"/>
        <v>0</v>
      </c>
      <c r="T615" s="183">
        <f t="shared" si="86"/>
        <v>0</v>
      </c>
      <c r="U615" s="183">
        <f t="shared" si="87"/>
        <v>0</v>
      </c>
      <c r="V615" s="183">
        <f t="shared" si="88"/>
        <v>0</v>
      </c>
      <c r="W615" s="183">
        <f t="shared" si="89"/>
        <v>0</v>
      </c>
      <c r="X615" s="183">
        <f t="shared" si="90"/>
        <v>0</v>
      </c>
      <c r="Y615" s="183">
        <f t="shared" si="91"/>
        <v>0</v>
      </c>
      <c r="Z615" s="183">
        <f t="shared" si="92"/>
        <v>0</v>
      </c>
      <c r="AA615" s="183">
        <f t="shared" si="93"/>
        <v>0</v>
      </c>
      <c r="AB615" s="183" t="str">
        <f t="shared" si="94"/>
        <v/>
      </c>
      <c r="AC615" s="183" t="str">
        <f t="shared" si="95"/>
        <v/>
      </c>
      <c r="AD615" s="183" t="str">
        <f t="shared" si="96"/>
        <v/>
      </c>
      <c r="AE615" s="183" t="str">
        <f t="shared" si="97"/>
        <v/>
      </c>
    </row>
    <row r="616" spans="1:31" ht="33.950000000000003" customHeight="1" x14ac:dyDescent="0.25">
      <c r="A616" s="184" t="s">
        <v>5355</v>
      </c>
      <c r="B616" s="185">
        <v>29</v>
      </c>
      <c r="C616" s="184" t="s">
        <v>5341</v>
      </c>
      <c r="D616" s="184" t="s">
        <v>4378</v>
      </c>
      <c r="E616" s="184" t="s">
        <v>18</v>
      </c>
      <c r="F616" s="185">
        <v>1</v>
      </c>
      <c r="G616" s="185">
        <v>0</v>
      </c>
      <c r="H616" s="185">
        <v>1</v>
      </c>
      <c r="I616" s="184"/>
      <c r="J616" s="184" t="s">
        <v>3131</v>
      </c>
      <c r="K616" s="183"/>
      <c r="L616" s="183" t="s">
        <v>4701</v>
      </c>
      <c r="M616" s="183" t="s">
        <v>3131</v>
      </c>
      <c r="N616" s="183" t="s">
        <v>3131</v>
      </c>
      <c r="O616" s="183"/>
      <c r="P616" s="183" t="s">
        <v>5340</v>
      </c>
      <c r="Q616" s="183" t="s">
        <v>4495</v>
      </c>
      <c r="R616" s="183">
        <f t="shared" si="84"/>
        <v>0</v>
      </c>
      <c r="S616" s="183">
        <f t="shared" si="85"/>
        <v>0</v>
      </c>
      <c r="T616" s="183">
        <f t="shared" si="86"/>
        <v>0</v>
      </c>
      <c r="U616" s="183">
        <f t="shared" si="87"/>
        <v>0</v>
      </c>
      <c r="V616" s="183">
        <f t="shared" si="88"/>
        <v>0</v>
      </c>
      <c r="W616" s="183">
        <f t="shared" si="89"/>
        <v>0</v>
      </c>
      <c r="X616" s="183">
        <f t="shared" si="90"/>
        <v>0</v>
      </c>
      <c r="Y616" s="183">
        <f t="shared" si="91"/>
        <v>0</v>
      </c>
      <c r="Z616" s="183">
        <f t="shared" si="92"/>
        <v>0</v>
      </c>
      <c r="AA616" s="183">
        <f t="shared" si="93"/>
        <v>0</v>
      </c>
      <c r="AB616" s="183" t="str">
        <f t="shared" si="94"/>
        <v/>
      </c>
      <c r="AC616" s="183" t="str">
        <f t="shared" si="95"/>
        <v/>
      </c>
      <c r="AD616" s="183" t="str">
        <f t="shared" si="96"/>
        <v/>
      </c>
      <c r="AE616" s="183" t="str">
        <f t="shared" si="97"/>
        <v/>
      </c>
    </row>
    <row r="617" spans="1:31" ht="33.950000000000003" customHeight="1" x14ac:dyDescent="0.25">
      <c r="A617" s="184" t="s">
        <v>5355</v>
      </c>
      <c r="B617" s="185">
        <v>29</v>
      </c>
      <c r="C617" s="184" t="s">
        <v>5341</v>
      </c>
      <c r="D617" s="184" t="s">
        <v>4378</v>
      </c>
      <c r="E617" s="184" t="s">
        <v>18</v>
      </c>
      <c r="F617" s="185">
        <v>2</v>
      </c>
      <c r="G617" s="185">
        <v>0</v>
      </c>
      <c r="H617" s="185">
        <v>1</v>
      </c>
      <c r="I617" s="184"/>
      <c r="J617" s="184" t="s">
        <v>3199</v>
      </c>
      <c r="K617" s="183"/>
      <c r="L617" s="183" t="s">
        <v>4538</v>
      </c>
      <c r="M617" s="183" t="s">
        <v>3199</v>
      </c>
      <c r="N617" s="183" t="s">
        <v>3199</v>
      </c>
      <c r="O617" s="183"/>
      <c r="P617" s="183" t="s">
        <v>5340</v>
      </c>
      <c r="Q617" s="183" t="s">
        <v>4495</v>
      </c>
      <c r="R617" s="183">
        <f t="shared" si="84"/>
        <v>0</v>
      </c>
      <c r="S617" s="183">
        <f t="shared" si="85"/>
        <v>0</v>
      </c>
      <c r="T617" s="183">
        <f t="shared" si="86"/>
        <v>0</v>
      </c>
      <c r="U617" s="183">
        <f t="shared" si="87"/>
        <v>0</v>
      </c>
      <c r="V617" s="183">
        <f t="shared" si="88"/>
        <v>0</v>
      </c>
      <c r="W617" s="183">
        <f t="shared" si="89"/>
        <v>0</v>
      </c>
      <c r="X617" s="183">
        <f t="shared" si="90"/>
        <v>0</v>
      </c>
      <c r="Y617" s="183">
        <f t="shared" si="91"/>
        <v>0</v>
      </c>
      <c r="Z617" s="183">
        <f t="shared" si="92"/>
        <v>0</v>
      </c>
      <c r="AA617" s="183">
        <f t="shared" si="93"/>
        <v>0</v>
      </c>
      <c r="AB617" s="183" t="str">
        <f t="shared" si="94"/>
        <v/>
      </c>
      <c r="AC617" s="183" t="str">
        <f t="shared" si="95"/>
        <v/>
      </c>
      <c r="AD617" s="183" t="str">
        <f t="shared" si="96"/>
        <v/>
      </c>
      <c r="AE617" s="183" t="str">
        <f t="shared" si="97"/>
        <v/>
      </c>
    </row>
    <row r="618" spans="1:31" ht="33.950000000000003" customHeight="1" x14ac:dyDescent="0.25">
      <c r="A618" s="184" t="s">
        <v>5355</v>
      </c>
      <c r="B618" s="185">
        <v>29</v>
      </c>
      <c r="C618" s="184" t="s">
        <v>5341</v>
      </c>
      <c r="D618" s="184" t="s">
        <v>4378</v>
      </c>
      <c r="E618" s="184" t="s">
        <v>18</v>
      </c>
      <c r="F618" s="185">
        <v>3</v>
      </c>
      <c r="G618" s="185">
        <v>0</v>
      </c>
      <c r="H618" s="185">
        <v>1</v>
      </c>
      <c r="I618" s="184"/>
      <c r="J618" s="184" t="s">
        <v>3130</v>
      </c>
      <c r="K618" s="183"/>
      <c r="L618" s="183" t="s">
        <v>5356</v>
      </c>
      <c r="M618" s="183" t="s">
        <v>3130</v>
      </c>
      <c r="N618" s="183" t="s">
        <v>3130</v>
      </c>
      <c r="O618" s="183"/>
      <c r="P618" s="183" t="s">
        <v>5340</v>
      </c>
      <c r="Q618" s="183" t="s">
        <v>4495</v>
      </c>
      <c r="R618" s="183">
        <f t="shared" si="84"/>
        <v>0</v>
      </c>
      <c r="S618" s="183">
        <f t="shared" si="85"/>
        <v>0</v>
      </c>
      <c r="T618" s="183">
        <f t="shared" si="86"/>
        <v>0</v>
      </c>
      <c r="U618" s="183">
        <f t="shared" si="87"/>
        <v>0</v>
      </c>
      <c r="V618" s="183">
        <f t="shared" si="88"/>
        <v>0</v>
      </c>
      <c r="W618" s="183">
        <f t="shared" si="89"/>
        <v>0</v>
      </c>
      <c r="X618" s="183">
        <f t="shared" si="90"/>
        <v>0</v>
      </c>
      <c r="Y618" s="183">
        <f t="shared" si="91"/>
        <v>0</v>
      </c>
      <c r="Z618" s="183">
        <f t="shared" si="92"/>
        <v>0</v>
      </c>
      <c r="AA618" s="183">
        <f t="shared" si="93"/>
        <v>0</v>
      </c>
      <c r="AB618" s="183" t="str">
        <f t="shared" si="94"/>
        <v/>
      </c>
      <c r="AC618" s="183" t="str">
        <f t="shared" si="95"/>
        <v/>
      </c>
      <c r="AD618" s="183" t="str">
        <f t="shared" si="96"/>
        <v/>
      </c>
      <c r="AE618" s="183" t="str">
        <f t="shared" si="97"/>
        <v/>
      </c>
    </row>
    <row r="619" spans="1:31" ht="33.950000000000003" customHeight="1" x14ac:dyDescent="0.25">
      <c r="A619" s="184" t="s">
        <v>5355</v>
      </c>
      <c r="B619" s="185">
        <v>29</v>
      </c>
      <c r="C619" s="184" t="s">
        <v>5341</v>
      </c>
      <c r="D619" s="184" t="s">
        <v>4378</v>
      </c>
      <c r="E619" s="184" t="s">
        <v>18</v>
      </c>
      <c r="F619" s="185">
        <v>4</v>
      </c>
      <c r="G619" s="185">
        <v>0</v>
      </c>
      <c r="H619" s="185">
        <v>1</v>
      </c>
      <c r="I619" s="184"/>
      <c r="J619" s="184" t="s">
        <v>3095</v>
      </c>
      <c r="K619" s="183"/>
      <c r="L619" s="183" t="s">
        <v>4798</v>
      </c>
      <c r="M619" s="183" t="s">
        <v>3095</v>
      </c>
      <c r="N619" s="183"/>
      <c r="O619" s="183"/>
      <c r="P619" s="183" t="s">
        <v>5340</v>
      </c>
      <c r="Q619" s="183" t="s">
        <v>4495</v>
      </c>
      <c r="R619" s="183">
        <f t="shared" si="84"/>
        <v>0</v>
      </c>
      <c r="S619" s="183">
        <f t="shared" si="85"/>
        <v>0</v>
      </c>
      <c r="T619" s="183">
        <f t="shared" si="86"/>
        <v>0</v>
      </c>
      <c r="U619" s="183">
        <f t="shared" si="87"/>
        <v>0</v>
      </c>
      <c r="V619" s="183">
        <f t="shared" si="88"/>
        <v>0</v>
      </c>
      <c r="W619" s="183">
        <f t="shared" si="89"/>
        <v>0</v>
      </c>
      <c r="X619" s="183">
        <f t="shared" si="90"/>
        <v>0</v>
      </c>
      <c r="Y619" s="183">
        <f t="shared" si="91"/>
        <v>0</v>
      </c>
      <c r="Z619" s="183">
        <f t="shared" si="92"/>
        <v>0</v>
      </c>
      <c r="AA619" s="183">
        <f t="shared" si="93"/>
        <v>0</v>
      </c>
      <c r="AB619" s="183" t="str">
        <f t="shared" si="94"/>
        <v/>
      </c>
      <c r="AC619" s="183" t="str">
        <f t="shared" si="95"/>
        <v/>
      </c>
      <c r="AD619" s="183" t="str">
        <f t="shared" si="96"/>
        <v/>
      </c>
      <c r="AE619" s="183" t="str">
        <f t="shared" si="97"/>
        <v/>
      </c>
    </row>
    <row r="620" spans="1:31" ht="33.950000000000003" customHeight="1" x14ac:dyDescent="0.25">
      <c r="A620" s="184" t="s">
        <v>5355</v>
      </c>
      <c r="B620" s="185">
        <v>29</v>
      </c>
      <c r="C620" s="184" t="s">
        <v>5341</v>
      </c>
      <c r="D620" s="184" t="s">
        <v>4378</v>
      </c>
      <c r="E620" s="184" t="s">
        <v>18</v>
      </c>
      <c r="F620" s="185">
        <v>5</v>
      </c>
      <c r="G620" s="185">
        <v>0</v>
      </c>
      <c r="H620" s="185">
        <v>1</v>
      </c>
      <c r="I620" s="184"/>
      <c r="J620" s="184" t="s">
        <v>3117</v>
      </c>
      <c r="K620" s="183"/>
      <c r="L620" s="183" t="s">
        <v>4657</v>
      </c>
      <c r="M620" s="183" t="s">
        <v>3117</v>
      </c>
      <c r="N620" s="183" t="s">
        <v>3117</v>
      </c>
      <c r="O620" s="183"/>
      <c r="P620" s="183" t="s">
        <v>5340</v>
      </c>
      <c r="Q620" s="183" t="s">
        <v>4495</v>
      </c>
      <c r="R620" s="183">
        <f t="shared" si="84"/>
        <v>0</v>
      </c>
      <c r="S620" s="183">
        <f t="shared" si="85"/>
        <v>0</v>
      </c>
      <c r="T620" s="183">
        <f t="shared" si="86"/>
        <v>0</v>
      </c>
      <c r="U620" s="183">
        <f t="shared" si="87"/>
        <v>0</v>
      </c>
      <c r="V620" s="183">
        <f t="shared" si="88"/>
        <v>0</v>
      </c>
      <c r="W620" s="183">
        <f t="shared" si="89"/>
        <v>0</v>
      </c>
      <c r="X620" s="183">
        <f t="shared" si="90"/>
        <v>0</v>
      </c>
      <c r="Y620" s="183">
        <f t="shared" si="91"/>
        <v>0</v>
      </c>
      <c r="Z620" s="183">
        <f t="shared" si="92"/>
        <v>0</v>
      </c>
      <c r="AA620" s="183">
        <f t="shared" si="93"/>
        <v>0</v>
      </c>
      <c r="AB620" s="183" t="str">
        <f t="shared" si="94"/>
        <v/>
      </c>
      <c r="AC620" s="183" t="str">
        <f t="shared" si="95"/>
        <v/>
      </c>
      <c r="AD620" s="183" t="str">
        <f t="shared" si="96"/>
        <v/>
      </c>
      <c r="AE620" s="183" t="str">
        <f t="shared" si="97"/>
        <v/>
      </c>
    </row>
    <row r="621" spans="1:31" ht="33.950000000000003" customHeight="1" x14ac:dyDescent="0.25">
      <c r="A621" s="184" t="s">
        <v>5355</v>
      </c>
      <c r="B621" s="185">
        <v>29</v>
      </c>
      <c r="C621" s="184" t="s">
        <v>5341</v>
      </c>
      <c r="D621" s="184" t="s">
        <v>4378</v>
      </c>
      <c r="E621" s="184" t="s">
        <v>18</v>
      </c>
      <c r="F621" s="185">
        <v>6</v>
      </c>
      <c r="G621" s="185">
        <v>0</v>
      </c>
      <c r="H621" s="185">
        <v>1</v>
      </c>
      <c r="I621" s="184"/>
      <c r="J621" s="184" t="s">
        <v>3587</v>
      </c>
      <c r="K621" s="183"/>
      <c r="L621" s="183" t="s">
        <v>4500</v>
      </c>
      <c r="M621" s="183" t="s">
        <v>3587</v>
      </c>
      <c r="N621" s="183" t="s">
        <v>3587</v>
      </c>
      <c r="O621" s="183"/>
      <c r="P621" s="183" t="s">
        <v>5340</v>
      </c>
      <c r="Q621" s="183" t="s">
        <v>4495</v>
      </c>
      <c r="R621" s="183">
        <f t="shared" si="84"/>
        <v>0</v>
      </c>
      <c r="S621" s="183">
        <f t="shared" si="85"/>
        <v>0</v>
      </c>
      <c r="T621" s="183">
        <f t="shared" si="86"/>
        <v>0</v>
      </c>
      <c r="U621" s="183">
        <f t="shared" si="87"/>
        <v>0</v>
      </c>
      <c r="V621" s="183">
        <f t="shared" si="88"/>
        <v>0</v>
      </c>
      <c r="W621" s="183">
        <f t="shared" si="89"/>
        <v>0</v>
      </c>
      <c r="X621" s="183">
        <f t="shared" si="90"/>
        <v>0</v>
      </c>
      <c r="Y621" s="183">
        <f t="shared" si="91"/>
        <v>0</v>
      </c>
      <c r="Z621" s="183">
        <f t="shared" si="92"/>
        <v>0</v>
      </c>
      <c r="AA621" s="183">
        <f t="shared" si="93"/>
        <v>0</v>
      </c>
      <c r="AB621" s="183" t="str">
        <f t="shared" si="94"/>
        <v/>
      </c>
      <c r="AC621" s="183" t="str">
        <f t="shared" si="95"/>
        <v/>
      </c>
      <c r="AD621" s="183" t="str">
        <f t="shared" si="96"/>
        <v/>
      </c>
      <c r="AE621" s="183" t="str">
        <f t="shared" si="97"/>
        <v/>
      </c>
    </row>
    <row r="622" spans="1:31" ht="33.950000000000003" customHeight="1" x14ac:dyDescent="0.25">
      <c r="A622" s="184" t="s">
        <v>5355</v>
      </c>
      <c r="B622" s="185">
        <v>29</v>
      </c>
      <c r="C622" s="184" t="s">
        <v>5341</v>
      </c>
      <c r="D622" s="184" t="s">
        <v>4378</v>
      </c>
      <c r="E622" s="184" t="s">
        <v>18</v>
      </c>
      <c r="F622" s="185">
        <v>7</v>
      </c>
      <c r="G622" s="185">
        <v>0</v>
      </c>
      <c r="H622" s="185">
        <v>1</v>
      </c>
      <c r="I622" s="184"/>
      <c r="J622" s="184" t="s">
        <v>4496</v>
      </c>
      <c r="K622" s="183"/>
      <c r="L622" s="183" t="s">
        <v>4497</v>
      </c>
      <c r="M622" s="183" t="s">
        <v>4496</v>
      </c>
      <c r="N622" s="183" t="s">
        <v>4496</v>
      </c>
      <c r="O622" s="183"/>
      <c r="P622" s="183" t="s">
        <v>5340</v>
      </c>
      <c r="Q622" s="183" t="s">
        <v>4495</v>
      </c>
      <c r="R622" s="183">
        <f t="shared" si="84"/>
        <v>0</v>
      </c>
      <c r="S622" s="183">
        <f t="shared" si="85"/>
        <v>0</v>
      </c>
      <c r="T622" s="183">
        <f t="shared" si="86"/>
        <v>0</v>
      </c>
      <c r="U622" s="183">
        <f t="shared" si="87"/>
        <v>0</v>
      </c>
      <c r="V622" s="183">
        <f t="shared" si="88"/>
        <v>0</v>
      </c>
      <c r="W622" s="183">
        <f t="shared" si="89"/>
        <v>0</v>
      </c>
      <c r="X622" s="183">
        <f t="shared" si="90"/>
        <v>0</v>
      </c>
      <c r="Y622" s="183">
        <f t="shared" si="91"/>
        <v>0</v>
      </c>
      <c r="Z622" s="183">
        <f t="shared" si="92"/>
        <v>0</v>
      </c>
      <c r="AA622" s="183">
        <f t="shared" si="93"/>
        <v>0</v>
      </c>
      <c r="AB622" s="183" t="str">
        <f t="shared" si="94"/>
        <v/>
      </c>
      <c r="AC622" s="183" t="str">
        <f t="shared" si="95"/>
        <v/>
      </c>
      <c r="AD622" s="183" t="str">
        <f t="shared" si="96"/>
        <v/>
      </c>
      <c r="AE622" s="183" t="str">
        <f t="shared" si="97"/>
        <v/>
      </c>
    </row>
    <row r="623" spans="1:31" ht="33.950000000000003" customHeight="1" x14ac:dyDescent="0.25">
      <c r="A623" s="184" t="s">
        <v>5342</v>
      </c>
      <c r="B623" s="185">
        <v>30</v>
      </c>
      <c r="C623" s="184" t="s">
        <v>5341</v>
      </c>
      <c r="D623" s="184" t="s">
        <v>4381</v>
      </c>
      <c r="E623" s="184" t="s">
        <v>18</v>
      </c>
      <c r="F623" s="185">
        <v>1</v>
      </c>
      <c r="G623" s="185">
        <v>1</v>
      </c>
      <c r="H623" s="185">
        <v>0</v>
      </c>
      <c r="I623" s="184" t="s">
        <v>3552</v>
      </c>
      <c r="J623" s="184"/>
      <c r="K623" s="183" t="s">
        <v>5354</v>
      </c>
      <c r="L623" s="183"/>
      <c r="M623" s="183" t="s">
        <v>3552</v>
      </c>
      <c r="N623" s="183" t="s">
        <v>3552</v>
      </c>
      <c r="O623" s="183"/>
      <c r="P623" s="183" t="s">
        <v>5340</v>
      </c>
      <c r="Q623" s="183" t="s">
        <v>4509</v>
      </c>
      <c r="R623" s="183">
        <f t="shared" si="84"/>
        <v>0</v>
      </c>
      <c r="S623" s="183">
        <f t="shared" si="85"/>
        <v>0</v>
      </c>
      <c r="T623" s="183">
        <f t="shared" si="86"/>
        <v>0</v>
      </c>
      <c r="U623" s="183">
        <f t="shared" si="87"/>
        <v>0</v>
      </c>
      <c r="V623" s="183">
        <f t="shared" si="88"/>
        <v>0</v>
      </c>
      <c r="W623" s="183">
        <f t="shared" si="89"/>
        <v>0</v>
      </c>
      <c r="X623" s="183">
        <f t="shared" si="90"/>
        <v>0</v>
      </c>
      <c r="Y623" s="183">
        <f t="shared" si="91"/>
        <v>0</v>
      </c>
      <c r="Z623" s="183">
        <f t="shared" si="92"/>
        <v>0</v>
      </c>
      <c r="AA623" s="183">
        <f t="shared" si="93"/>
        <v>0</v>
      </c>
      <c r="AB623" s="183" t="str">
        <f t="shared" si="94"/>
        <v/>
      </c>
      <c r="AC623" s="183" t="str">
        <f t="shared" si="95"/>
        <v/>
      </c>
      <c r="AD623" s="183" t="str">
        <f t="shared" si="96"/>
        <v/>
      </c>
      <c r="AE623" s="183" t="str">
        <f t="shared" si="97"/>
        <v/>
      </c>
    </row>
    <row r="624" spans="1:31" ht="33.950000000000003" customHeight="1" x14ac:dyDescent="0.25">
      <c r="A624" s="184" t="s">
        <v>5342</v>
      </c>
      <c r="B624" s="185">
        <v>30</v>
      </c>
      <c r="C624" s="184" t="s">
        <v>5341</v>
      </c>
      <c r="D624" s="184" t="s">
        <v>4381</v>
      </c>
      <c r="E624" s="184" t="s">
        <v>18</v>
      </c>
      <c r="F624" s="185">
        <v>2</v>
      </c>
      <c r="G624" s="185">
        <v>1</v>
      </c>
      <c r="H624" s="185">
        <v>0</v>
      </c>
      <c r="I624" s="184" t="s">
        <v>3110</v>
      </c>
      <c r="J624" s="184"/>
      <c r="K624" s="183" t="s">
        <v>5353</v>
      </c>
      <c r="L624" s="183"/>
      <c r="M624" s="183" t="s">
        <v>3110</v>
      </c>
      <c r="N624" s="183" t="s">
        <v>3110</v>
      </c>
      <c r="O624" s="183"/>
      <c r="P624" s="183" t="s">
        <v>5340</v>
      </c>
      <c r="Q624" s="183" t="s">
        <v>4509</v>
      </c>
      <c r="R624" s="183">
        <f t="shared" si="84"/>
        <v>0</v>
      </c>
      <c r="S624" s="183">
        <f t="shared" si="85"/>
        <v>0</v>
      </c>
      <c r="T624" s="183">
        <f t="shared" si="86"/>
        <v>0</v>
      </c>
      <c r="U624" s="183">
        <f t="shared" si="87"/>
        <v>0</v>
      </c>
      <c r="V624" s="183">
        <f t="shared" si="88"/>
        <v>0</v>
      </c>
      <c r="W624" s="183">
        <f t="shared" si="89"/>
        <v>0</v>
      </c>
      <c r="X624" s="183">
        <f t="shared" si="90"/>
        <v>0</v>
      </c>
      <c r="Y624" s="183">
        <f t="shared" si="91"/>
        <v>0</v>
      </c>
      <c r="Z624" s="183">
        <f t="shared" si="92"/>
        <v>0</v>
      </c>
      <c r="AA624" s="183">
        <f t="shared" si="93"/>
        <v>0</v>
      </c>
      <c r="AB624" s="183" t="str">
        <f t="shared" si="94"/>
        <v/>
      </c>
      <c r="AC624" s="183" t="str">
        <f t="shared" si="95"/>
        <v/>
      </c>
      <c r="AD624" s="183" t="str">
        <f t="shared" si="96"/>
        <v/>
      </c>
      <c r="AE624" s="183" t="str">
        <f t="shared" si="97"/>
        <v/>
      </c>
    </row>
    <row r="625" spans="1:31" ht="33.950000000000003" customHeight="1" x14ac:dyDescent="0.25">
      <c r="A625" s="184" t="s">
        <v>5342</v>
      </c>
      <c r="B625" s="185">
        <v>30</v>
      </c>
      <c r="C625" s="184" t="s">
        <v>5341</v>
      </c>
      <c r="D625" s="184" t="s">
        <v>4381</v>
      </c>
      <c r="E625" s="184" t="s">
        <v>18</v>
      </c>
      <c r="F625" s="185">
        <v>3</v>
      </c>
      <c r="G625" s="185">
        <v>1</v>
      </c>
      <c r="H625" s="185">
        <v>0</v>
      </c>
      <c r="I625" s="184" t="s">
        <v>5346</v>
      </c>
      <c r="J625" s="184"/>
      <c r="K625" s="183" t="s">
        <v>5352</v>
      </c>
      <c r="L625" s="183"/>
      <c r="M625" s="183" t="s">
        <v>5346</v>
      </c>
      <c r="N625" s="183" t="s">
        <v>3279</v>
      </c>
      <c r="O625" s="183"/>
      <c r="P625" s="183" t="s">
        <v>5340</v>
      </c>
      <c r="Q625" s="183" t="s">
        <v>4509</v>
      </c>
      <c r="R625" s="183">
        <f t="shared" si="84"/>
        <v>0</v>
      </c>
      <c r="S625" s="183">
        <f t="shared" si="85"/>
        <v>0</v>
      </c>
      <c r="T625" s="183">
        <f t="shared" si="86"/>
        <v>0</v>
      </c>
      <c r="U625" s="183">
        <f t="shared" si="87"/>
        <v>0</v>
      </c>
      <c r="V625" s="183">
        <f t="shared" si="88"/>
        <v>0</v>
      </c>
      <c r="W625" s="183">
        <f t="shared" si="89"/>
        <v>0</v>
      </c>
      <c r="X625" s="183">
        <f t="shared" si="90"/>
        <v>0</v>
      </c>
      <c r="Y625" s="183">
        <f t="shared" si="91"/>
        <v>0</v>
      </c>
      <c r="Z625" s="183">
        <f t="shared" si="92"/>
        <v>0</v>
      </c>
      <c r="AA625" s="183">
        <f t="shared" si="93"/>
        <v>0</v>
      </c>
      <c r="AB625" s="183" t="str">
        <f t="shared" si="94"/>
        <v/>
      </c>
      <c r="AC625" s="183" t="str">
        <f t="shared" si="95"/>
        <v/>
      </c>
      <c r="AD625" s="183" t="str">
        <f t="shared" si="96"/>
        <v/>
      </c>
      <c r="AE625" s="183" t="str">
        <f t="shared" si="97"/>
        <v/>
      </c>
    </row>
    <row r="626" spans="1:31" ht="33.950000000000003" customHeight="1" x14ac:dyDescent="0.25">
      <c r="A626" s="184" t="s">
        <v>5342</v>
      </c>
      <c r="B626" s="185">
        <v>30</v>
      </c>
      <c r="C626" s="184" t="s">
        <v>5341</v>
      </c>
      <c r="D626" s="184" t="s">
        <v>4381</v>
      </c>
      <c r="E626" s="184" t="s">
        <v>18</v>
      </c>
      <c r="F626" s="185">
        <v>4</v>
      </c>
      <c r="G626" s="185">
        <v>1</v>
      </c>
      <c r="H626" s="185">
        <v>0</v>
      </c>
      <c r="I626" s="184" t="s">
        <v>3272</v>
      </c>
      <c r="J626" s="184"/>
      <c r="K626" s="183" t="s">
        <v>5351</v>
      </c>
      <c r="L626" s="183"/>
      <c r="M626" s="183" t="s">
        <v>3272</v>
      </c>
      <c r="N626" s="183" t="s">
        <v>3272</v>
      </c>
      <c r="O626" s="183"/>
      <c r="P626" s="183" t="s">
        <v>5340</v>
      </c>
      <c r="Q626" s="183" t="s">
        <v>4509</v>
      </c>
      <c r="R626" s="183">
        <f t="shared" si="84"/>
        <v>0</v>
      </c>
      <c r="S626" s="183">
        <f t="shared" si="85"/>
        <v>0</v>
      </c>
      <c r="T626" s="183">
        <f t="shared" si="86"/>
        <v>0</v>
      </c>
      <c r="U626" s="183">
        <f t="shared" si="87"/>
        <v>0</v>
      </c>
      <c r="V626" s="183">
        <f t="shared" si="88"/>
        <v>0</v>
      </c>
      <c r="W626" s="183">
        <f t="shared" si="89"/>
        <v>0</v>
      </c>
      <c r="X626" s="183">
        <f t="shared" si="90"/>
        <v>0</v>
      </c>
      <c r="Y626" s="183">
        <f t="shared" si="91"/>
        <v>0</v>
      </c>
      <c r="Z626" s="183">
        <f t="shared" si="92"/>
        <v>0</v>
      </c>
      <c r="AA626" s="183">
        <f t="shared" si="93"/>
        <v>0</v>
      </c>
      <c r="AB626" s="183" t="str">
        <f t="shared" si="94"/>
        <v/>
      </c>
      <c r="AC626" s="183" t="str">
        <f t="shared" si="95"/>
        <v/>
      </c>
      <c r="AD626" s="183" t="str">
        <f t="shared" si="96"/>
        <v/>
      </c>
      <c r="AE626" s="183" t="str">
        <f t="shared" si="97"/>
        <v/>
      </c>
    </row>
    <row r="627" spans="1:31" ht="33.950000000000003" customHeight="1" x14ac:dyDescent="0.25">
      <c r="A627" s="184" t="s">
        <v>5342</v>
      </c>
      <c r="B627" s="185">
        <v>30</v>
      </c>
      <c r="C627" s="184" t="s">
        <v>5341</v>
      </c>
      <c r="D627" s="184" t="s">
        <v>4381</v>
      </c>
      <c r="E627" s="184" t="s">
        <v>18</v>
      </c>
      <c r="F627" s="185">
        <v>5</v>
      </c>
      <c r="G627" s="185">
        <v>1</v>
      </c>
      <c r="H627" s="185">
        <v>0</v>
      </c>
      <c r="I627" s="184" t="s">
        <v>5343</v>
      </c>
      <c r="J627" s="184"/>
      <c r="K627" s="183" t="s">
        <v>5350</v>
      </c>
      <c r="L627" s="183"/>
      <c r="M627" s="183" t="s">
        <v>5343</v>
      </c>
      <c r="N627" s="183" t="s">
        <v>3092</v>
      </c>
      <c r="O627" s="183"/>
      <c r="P627" s="183" t="s">
        <v>5340</v>
      </c>
      <c r="Q627" s="183" t="s">
        <v>4509</v>
      </c>
      <c r="R627" s="183">
        <f t="shared" si="84"/>
        <v>0</v>
      </c>
      <c r="S627" s="183">
        <f t="shared" si="85"/>
        <v>0</v>
      </c>
      <c r="T627" s="183">
        <f t="shared" si="86"/>
        <v>0</v>
      </c>
      <c r="U627" s="183">
        <f t="shared" si="87"/>
        <v>0</v>
      </c>
      <c r="V627" s="183">
        <f t="shared" si="88"/>
        <v>0</v>
      </c>
      <c r="W627" s="183">
        <f t="shared" si="89"/>
        <v>0</v>
      </c>
      <c r="X627" s="183">
        <f t="shared" si="90"/>
        <v>0</v>
      </c>
      <c r="Y627" s="183">
        <f t="shared" si="91"/>
        <v>0</v>
      </c>
      <c r="Z627" s="183">
        <f t="shared" si="92"/>
        <v>0</v>
      </c>
      <c r="AA627" s="183">
        <f t="shared" si="93"/>
        <v>0</v>
      </c>
      <c r="AB627" s="183" t="str">
        <f t="shared" si="94"/>
        <v/>
      </c>
      <c r="AC627" s="183" t="str">
        <f t="shared" si="95"/>
        <v/>
      </c>
      <c r="AD627" s="183" t="str">
        <f t="shared" si="96"/>
        <v/>
      </c>
      <c r="AE627" s="183" t="str">
        <f t="shared" si="97"/>
        <v/>
      </c>
    </row>
    <row r="628" spans="1:31" ht="33.950000000000003" customHeight="1" x14ac:dyDescent="0.25">
      <c r="A628" s="184" t="s">
        <v>5342</v>
      </c>
      <c r="B628" s="185">
        <v>30</v>
      </c>
      <c r="C628" s="184" t="s">
        <v>5341</v>
      </c>
      <c r="D628" s="184" t="s">
        <v>4381</v>
      </c>
      <c r="E628" s="184" t="s">
        <v>18</v>
      </c>
      <c r="F628" s="185">
        <v>6</v>
      </c>
      <c r="G628" s="185">
        <v>1</v>
      </c>
      <c r="H628" s="185">
        <v>0</v>
      </c>
      <c r="I628" s="184" t="s">
        <v>3102</v>
      </c>
      <c r="J628" s="184"/>
      <c r="K628" s="183" t="s">
        <v>4511</v>
      </c>
      <c r="L628" s="183"/>
      <c r="M628" s="183" t="s">
        <v>3102</v>
      </c>
      <c r="N628" s="183" t="s">
        <v>3102</v>
      </c>
      <c r="O628" s="183"/>
      <c r="P628" s="183" t="s">
        <v>5340</v>
      </c>
      <c r="Q628" s="183" t="s">
        <v>4509</v>
      </c>
      <c r="R628" s="183">
        <f t="shared" si="84"/>
        <v>0</v>
      </c>
      <c r="S628" s="183">
        <f t="shared" si="85"/>
        <v>0</v>
      </c>
      <c r="T628" s="183">
        <f t="shared" si="86"/>
        <v>0</v>
      </c>
      <c r="U628" s="183">
        <f t="shared" si="87"/>
        <v>0</v>
      </c>
      <c r="V628" s="183">
        <f t="shared" si="88"/>
        <v>0</v>
      </c>
      <c r="W628" s="183">
        <f t="shared" si="89"/>
        <v>0</v>
      </c>
      <c r="X628" s="183">
        <f t="shared" si="90"/>
        <v>0</v>
      </c>
      <c r="Y628" s="183">
        <f t="shared" si="91"/>
        <v>0</v>
      </c>
      <c r="Z628" s="183">
        <f t="shared" si="92"/>
        <v>0</v>
      </c>
      <c r="AA628" s="183">
        <f t="shared" si="93"/>
        <v>0</v>
      </c>
      <c r="AB628" s="183" t="str">
        <f t="shared" si="94"/>
        <v/>
      </c>
      <c r="AC628" s="183" t="str">
        <f t="shared" si="95"/>
        <v/>
      </c>
      <c r="AD628" s="183" t="str">
        <f t="shared" si="96"/>
        <v/>
      </c>
      <c r="AE628" s="183" t="str">
        <f t="shared" si="97"/>
        <v/>
      </c>
    </row>
    <row r="629" spans="1:31" ht="33.950000000000003" customHeight="1" x14ac:dyDescent="0.25">
      <c r="A629" s="184" t="s">
        <v>5342</v>
      </c>
      <c r="B629" s="185">
        <v>30</v>
      </c>
      <c r="C629" s="184" t="s">
        <v>5341</v>
      </c>
      <c r="D629" s="184" t="s">
        <v>4381</v>
      </c>
      <c r="E629" s="184" t="s">
        <v>18</v>
      </c>
      <c r="F629" s="185">
        <v>7</v>
      </c>
      <c r="G629" s="185">
        <v>1</v>
      </c>
      <c r="H629" s="185">
        <v>0</v>
      </c>
      <c r="I629" s="184" t="s">
        <v>3123</v>
      </c>
      <c r="J629" s="184"/>
      <c r="K629" s="183" t="s">
        <v>4510</v>
      </c>
      <c r="L629" s="183"/>
      <c r="M629" s="183" t="s">
        <v>3123</v>
      </c>
      <c r="N629" s="183" t="s">
        <v>3123</v>
      </c>
      <c r="O629" s="183"/>
      <c r="P629" s="183" t="s">
        <v>5340</v>
      </c>
      <c r="Q629" s="183" t="s">
        <v>4509</v>
      </c>
      <c r="R629" s="183">
        <f t="shared" si="84"/>
        <v>0</v>
      </c>
      <c r="S629" s="183">
        <f t="shared" si="85"/>
        <v>0</v>
      </c>
      <c r="T629" s="183">
        <f t="shared" si="86"/>
        <v>0</v>
      </c>
      <c r="U629" s="183">
        <f t="shared" si="87"/>
        <v>0</v>
      </c>
      <c r="V629" s="183">
        <f t="shared" si="88"/>
        <v>0</v>
      </c>
      <c r="W629" s="183">
        <f t="shared" si="89"/>
        <v>0</v>
      </c>
      <c r="X629" s="183">
        <f t="shared" si="90"/>
        <v>0</v>
      </c>
      <c r="Y629" s="183">
        <f t="shared" si="91"/>
        <v>0</v>
      </c>
      <c r="Z629" s="183">
        <f t="shared" si="92"/>
        <v>0</v>
      </c>
      <c r="AA629" s="183">
        <f t="shared" si="93"/>
        <v>0</v>
      </c>
      <c r="AB629" s="183" t="str">
        <f t="shared" si="94"/>
        <v/>
      </c>
      <c r="AC629" s="183" t="str">
        <f t="shared" si="95"/>
        <v/>
      </c>
      <c r="AD629" s="183" t="str">
        <f t="shared" si="96"/>
        <v/>
      </c>
      <c r="AE629" s="183" t="str">
        <f t="shared" si="97"/>
        <v/>
      </c>
    </row>
    <row r="630" spans="1:31" ht="33.950000000000003" customHeight="1" x14ac:dyDescent="0.25">
      <c r="A630" s="184" t="s">
        <v>5342</v>
      </c>
      <c r="B630" s="185">
        <v>30</v>
      </c>
      <c r="C630" s="184" t="s">
        <v>5341</v>
      </c>
      <c r="D630" s="184" t="s">
        <v>4381</v>
      </c>
      <c r="E630" s="184" t="s">
        <v>18</v>
      </c>
      <c r="F630" s="185">
        <v>8</v>
      </c>
      <c r="G630" s="185">
        <v>1</v>
      </c>
      <c r="H630" s="185">
        <v>0</v>
      </c>
      <c r="I630" s="184" t="s">
        <v>3169</v>
      </c>
      <c r="J630" s="184"/>
      <c r="K630" s="183" t="s">
        <v>4981</v>
      </c>
      <c r="L630" s="183"/>
      <c r="M630" s="183" t="s">
        <v>3169</v>
      </c>
      <c r="N630" s="183" t="s">
        <v>3169</v>
      </c>
      <c r="O630" s="183"/>
      <c r="P630" s="183" t="s">
        <v>5340</v>
      </c>
      <c r="Q630" s="183" t="s">
        <v>4509</v>
      </c>
      <c r="R630" s="183">
        <f t="shared" si="84"/>
        <v>0</v>
      </c>
      <c r="S630" s="183">
        <f t="shared" si="85"/>
        <v>0</v>
      </c>
      <c r="T630" s="183">
        <f t="shared" si="86"/>
        <v>0</v>
      </c>
      <c r="U630" s="183">
        <f t="shared" si="87"/>
        <v>0</v>
      </c>
      <c r="V630" s="183">
        <f t="shared" si="88"/>
        <v>0</v>
      </c>
      <c r="W630" s="183">
        <f t="shared" si="89"/>
        <v>0</v>
      </c>
      <c r="X630" s="183">
        <f t="shared" si="90"/>
        <v>0</v>
      </c>
      <c r="Y630" s="183">
        <f t="shared" si="91"/>
        <v>0</v>
      </c>
      <c r="Z630" s="183">
        <f t="shared" si="92"/>
        <v>0</v>
      </c>
      <c r="AA630" s="183">
        <f t="shared" si="93"/>
        <v>0</v>
      </c>
      <c r="AB630" s="183" t="str">
        <f t="shared" si="94"/>
        <v/>
      </c>
      <c r="AC630" s="183" t="str">
        <f t="shared" si="95"/>
        <v/>
      </c>
      <c r="AD630" s="183" t="str">
        <f t="shared" si="96"/>
        <v/>
      </c>
      <c r="AE630" s="183" t="str">
        <f t="shared" si="97"/>
        <v/>
      </c>
    </row>
    <row r="631" spans="1:31" ht="33.950000000000003" customHeight="1" x14ac:dyDescent="0.25">
      <c r="A631" s="184" t="s">
        <v>5342</v>
      </c>
      <c r="B631" s="185">
        <v>30</v>
      </c>
      <c r="C631" s="184" t="s">
        <v>5341</v>
      </c>
      <c r="D631" s="184" t="s">
        <v>4378</v>
      </c>
      <c r="E631" s="184" t="s">
        <v>18</v>
      </c>
      <c r="F631" s="185">
        <v>1</v>
      </c>
      <c r="G631" s="185">
        <v>0</v>
      </c>
      <c r="H631" s="185">
        <v>1</v>
      </c>
      <c r="I631" s="184"/>
      <c r="J631" s="184" t="s">
        <v>3552</v>
      </c>
      <c r="K631" s="183"/>
      <c r="L631" s="183" t="s">
        <v>5349</v>
      </c>
      <c r="M631" s="183" t="s">
        <v>3552</v>
      </c>
      <c r="N631" s="183" t="s">
        <v>3552</v>
      </c>
      <c r="O631" s="183"/>
      <c r="P631" s="183" t="s">
        <v>5340</v>
      </c>
      <c r="Q631" s="183" t="s">
        <v>4495</v>
      </c>
      <c r="R631" s="183">
        <f t="shared" si="84"/>
        <v>0</v>
      </c>
      <c r="S631" s="183">
        <f t="shared" si="85"/>
        <v>0</v>
      </c>
      <c r="T631" s="183">
        <f t="shared" si="86"/>
        <v>0</v>
      </c>
      <c r="U631" s="183">
        <f t="shared" si="87"/>
        <v>0</v>
      </c>
      <c r="V631" s="183">
        <f t="shared" si="88"/>
        <v>0</v>
      </c>
      <c r="W631" s="183">
        <f t="shared" si="89"/>
        <v>0</v>
      </c>
      <c r="X631" s="183">
        <f t="shared" si="90"/>
        <v>0</v>
      </c>
      <c r="Y631" s="183">
        <f t="shared" si="91"/>
        <v>0</v>
      </c>
      <c r="Z631" s="183">
        <f t="shared" si="92"/>
        <v>0</v>
      </c>
      <c r="AA631" s="183">
        <f t="shared" si="93"/>
        <v>0</v>
      </c>
      <c r="AB631" s="183" t="str">
        <f t="shared" si="94"/>
        <v/>
      </c>
      <c r="AC631" s="183" t="str">
        <f t="shared" si="95"/>
        <v/>
      </c>
      <c r="AD631" s="183" t="str">
        <f t="shared" si="96"/>
        <v/>
      </c>
      <c r="AE631" s="183" t="str">
        <f t="shared" si="97"/>
        <v/>
      </c>
    </row>
    <row r="632" spans="1:31" ht="33.950000000000003" customHeight="1" x14ac:dyDescent="0.25">
      <c r="A632" s="184" t="s">
        <v>5342</v>
      </c>
      <c r="B632" s="185">
        <v>30</v>
      </c>
      <c r="C632" s="184" t="s">
        <v>5341</v>
      </c>
      <c r="D632" s="184" t="s">
        <v>4378</v>
      </c>
      <c r="E632" s="184" t="s">
        <v>18</v>
      </c>
      <c r="F632" s="185">
        <v>2</v>
      </c>
      <c r="G632" s="185">
        <v>0</v>
      </c>
      <c r="H632" s="185">
        <v>1</v>
      </c>
      <c r="I632" s="184"/>
      <c r="J632" s="184" t="s">
        <v>3110</v>
      </c>
      <c r="K632" s="183"/>
      <c r="L632" s="183" t="s">
        <v>5348</v>
      </c>
      <c r="M632" s="183" t="s">
        <v>3110</v>
      </c>
      <c r="N632" s="183" t="s">
        <v>3110</v>
      </c>
      <c r="O632" s="183"/>
      <c r="P632" s="183" t="s">
        <v>5340</v>
      </c>
      <c r="Q632" s="183" t="s">
        <v>4495</v>
      </c>
      <c r="R632" s="183">
        <f t="shared" si="84"/>
        <v>0</v>
      </c>
      <c r="S632" s="183">
        <f t="shared" si="85"/>
        <v>0</v>
      </c>
      <c r="T632" s="183">
        <f t="shared" si="86"/>
        <v>0</v>
      </c>
      <c r="U632" s="183">
        <f t="shared" si="87"/>
        <v>0</v>
      </c>
      <c r="V632" s="183">
        <f t="shared" si="88"/>
        <v>0</v>
      </c>
      <c r="W632" s="183">
        <f t="shared" si="89"/>
        <v>0</v>
      </c>
      <c r="X632" s="183">
        <f t="shared" si="90"/>
        <v>0</v>
      </c>
      <c r="Y632" s="183">
        <f t="shared" si="91"/>
        <v>0</v>
      </c>
      <c r="Z632" s="183">
        <f t="shared" si="92"/>
        <v>0</v>
      </c>
      <c r="AA632" s="183">
        <f t="shared" si="93"/>
        <v>0</v>
      </c>
      <c r="AB632" s="183" t="str">
        <f t="shared" si="94"/>
        <v/>
      </c>
      <c r="AC632" s="183" t="str">
        <f t="shared" si="95"/>
        <v/>
      </c>
      <c r="AD632" s="183" t="str">
        <f t="shared" si="96"/>
        <v/>
      </c>
      <c r="AE632" s="183" t="str">
        <f t="shared" si="97"/>
        <v/>
      </c>
    </row>
    <row r="633" spans="1:31" ht="33.950000000000003" customHeight="1" x14ac:dyDescent="0.25">
      <c r="A633" s="184" t="s">
        <v>5342</v>
      </c>
      <c r="B633" s="185">
        <v>30</v>
      </c>
      <c r="C633" s="184" t="s">
        <v>5341</v>
      </c>
      <c r="D633" s="184" t="s">
        <v>4378</v>
      </c>
      <c r="E633" s="184" t="s">
        <v>18</v>
      </c>
      <c r="F633" s="185">
        <v>3</v>
      </c>
      <c r="G633" s="185">
        <v>0</v>
      </c>
      <c r="H633" s="185">
        <v>1</v>
      </c>
      <c r="I633" s="184"/>
      <c r="J633" s="184" t="s">
        <v>5346</v>
      </c>
      <c r="K633" s="183"/>
      <c r="L633" s="183" t="s">
        <v>5347</v>
      </c>
      <c r="M633" s="183" t="s">
        <v>5346</v>
      </c>
      <c r="N633" s="183" t="s">
        <v>3279</v>
      </c>
      <c r="O633" s="183"/>
      <c r="P633" s="183" t="s">
        <v>5340</v>
      </c>
      <c r="Q633" s="183" t="s">
        <v>4495</v>
      </c>
      <c r="R633" s="183">
        <f t="shared" si="84"/>
        <v>0</v>
      </c>
      <c r="S633" s="183">
        <f t="shared" si="85"/>
        <v>0</v>
      </c>
      <c r="T633" s="183">
        <f t="shared" si="86"/>
        <v>0</v>
      </c>
      <c r="U633" s="183">
        <f t="shared" si="87"/>
        <v>0</v>
      </c>
      <c r="V633" s="183">
        <f t="shared" si="88"/>
        <v>0</v>
      </c>
      <c r="W633" s="183">
        <f t="shared" si="89"/>
        <v>0</v>
      </c>
      <c r="X633" s="183">
        <f t="shared" si="90"/>
        <v>0</v>
      </c>
      <c r="Y633" s="183">
        <f t="shared" si="91"/>
        <v>0</v>
      </c>
      <c r="Z633" s="183">
        <f t="shared" si="92"/>
        <v>0</v>
      </c>
      <c r="AA633" s="183">
        <f t="shared" si="93"/>
        <v>0</v>
      </c>
      <c r="AB633" s="183" t="str">
        <f t="shared" si="94"/>
        <v/>
      </c>
      <c r="AC633" s="183" t="str">
        <f t="shared" si="95"/>
        <v/>
      </c>
      <c r="AD633" s="183" t="str">
        <f t="shared" si="96"/>
        <v/>
      </c>
      <c r="AE633" s="183" t="str">
        <f t="shared" si="97"/>
        <v/>
      </c>
    </row>
    <row r="634" spans="1:31" ht="33.950000000000003" customHeight="1" x14ac:dyDescent="0.25">
      <c r="A634" s="184" t="s">
        <v>5342</v>
      </c>
      <c r="B634" s="185">
        <v>30</v>
      </c>
      <c r="C634" s="184" t="s">
        <v>5341</v>
      </c>
      <c r="D634" s="184" t="s">
        <v>4378</v>
      </c>
      <c r="E634" s="184" t="s">
        <v>18</v>
      </c>
      <c r="F634" s="185">
        <v>4</v>
      </c>
      <c r="G634" s="185">
        <v>0</v>
      </c>
      <c r="H634" s="185">
        <v>1</v>
      </c>
      <c r="I634" s="184"/>
      <c r="J634" s="184" t="s">
        <v>3272</v>
      </c>
      <c r="K634" s="183"/>
      <c r="L634" s="183" t="s">
        <v>5345</v>
      </c>
      <c r="M634" s="183" t="s">
        <v>3272</v>
      </c>
      <c r="N634" s="183" t="s">
        <v>3272</v>
      </c>
      <c r="O634" s="183"/>
      <c r="P634" s="183" t="s">
        <v>5340</v>
      </c>
      <c r="Q634" s="183" t="s">
        <v>4495</v>
      </c>
      <c r="R634" s="183">
        <f t="shared" si="84"/>
        <v>0</v>
      </c>
      <c r="S634" s="183">
        <f t="shared" si="85"/>
        <v>0</v>
      </c>
      <c r="T634" s="183">
        <f t="shared" si="86"/>
        <v>0</v>
      </c>
      <c r="U634" s="183">
        <f t="shared" si="87"/>
        <v>0</v>
      </c>
      <c r="V634" s="183">
        <f t="shared" si="88"/>
        <v>0</v>
      </c>
      <c r="W634" s="183">
        <f t="shared" si="89"/>
        <v>0</v>
      </c>
      <c r="X634" s="183">
        <f t="shared" si="90"/>
        <v>0</v>
      </c>
      <c r="Y634" s="183">
        <f t="shared" si="91"/>
        <v>0</v>
      </c>
      <c r="Z634" s="183">
        <f t="shared" si="92"/>
        <v>0</v>
      </c>
      <c r="AA634" s="183">
        <f t="shared" si="93"/>
        <v>0</v>
      </c>
      <c r="AB634" s="183" t="str">
        <f t="shared" si="94"/>
        <v/>
      </c>
      <c r="AC634" s="183" t="str">
        <f t="shared" si="95"/>
        <v/>
      </c>
      <c r="AD634" s="183" t="str">
        <f t="shared" si="96"/>
        <v/>
      </c>
      <c r="AE634" s="183" t="str">
        <f t="shared" si="97"/>
        <v/>
      </c>
    </row>
    <row r="635" spans="1:31" ht="33.950000000000003" customHeight="1" x14ac:dyDescent="0.25">
      <c r="A635" s="184" t="s">
        <v>5342</v>
      </c>
      <c r="B635" s="185">
        <v>30</v>
      </c>
      <c r="C635" s="184" t="s">
        <v>5341</v>
      </c>
      <c r="D635" s="184" t="s">
        <v>4378</v>
      </c>
      <c r="E635" s="184" t="s">
        <v>18</v>
      </c>
      <c r="F635" s="185">
        <v>5</v>
      </c>
      <c r="G635" s="185">
        <v>0</v>
      </c>
      <c r="H635" s="185">
        <v>1</v>
      </c>
      <c r="I635" s="184"/>
      <c r="J635" s="184" t="s">
        <v>5343</v>
      </c>
      <c r="K635" s="183"/>
      <c r="L635" s="183" t="s">
        <v>5344</v>
      </c>
      <c r="M635" s="183" t="s">
        <v>5343</v>
      </c>
      <c r="N635" s="183" t="s">
        <v>3092</v>
      </c>
      <c r="O635" s="183"/>
      <c r="P635" s="183" t="s">
        <v>5340</v>
      </c>
      <c r="Q635" s="183" t="s">
        <v>4495</v>
      </c>
      <c r="R635" s="183">
        <f t="shared" si="84"/>
        <v>0</v>
      </c>
      <c r="S635" s="183">
        <f t="shared" si="85"/>
        <v>0</v>
      </c>
      <c r="T635" s="183">
        <f t="shared" si="86"/>
        <v>0</v>
      </c>
      <c r="U635" s="183">
        <f t="shared" si="87"/>
        <v>0</v>
      </c>
      <c r="V635" s="183">
        <f t="shared" si="88"/>
        <v>0</v>
      </c>
      <c r="W635" s="183">
        <f t="shared" si="89"/>
        <v>0</v>
      </c>
      <c r="X635" s="183">
        <f t="shared" si="90"/>
        <v>0</v>
      </c>
      <c r="Y635" s="183">
        <f t="shared" si="91"/>
        <v>0</v>
      </c>
      <c r="Z635" s="183">
        <f t="shared" si="92"/>
        <v>0</v>
      </c>
      <c r="AA635" s="183">
        <f t="shared" si="93"/>
        <v>0</v>
      </c>
      <c r="AB635" s="183" t="str">
        <f t="shared" si="94"/>
        <v/>
      </c>
      <c r="AC635" s="183" t="str">
        <f t="shared" si="95"/>
        <v/>
      </c>
      <c r="AD635" s="183" t="str">
        <f t="shared" si="96"/>
        <v/>
      </c>
      <c r="AE635" s="183" t="str">
        <f t="shared" si="97"/>
        <v/>
      </c>
    </row>
    <row r="636" spans="1:31" ht="33.950000000000003" customHeight="1" x14ac:dyDescent="0.25">
      <c r="A636" s="184" t="s">
        <v>5342</v>
      </c>
      <c r="B636" s="185">
        <v>30</v>
      </c>
      <c r="C636" s="184" t="s">
        <v>5341</v>
      </c>
      <c r="D636" s="184" t="s">
        <v>4378</v>
      </c>
      <c r="E636" s="184" t="s">
        <v>18</v>
      </c>
      <c r="F636" s="185">
        <v>6</v>
      </c>
      <c r="G636" s="185">
        <v>0</v>
      </c>
      <c r="H636" s="185">
        <v>1</v>
      </c>
      <c r="I636" s="184"/>
      <c r="J636" s="184" t="s">
        <v>3587</v>
      </c>
      <c r="K636" s="183"/>
      <c r="L636" s="183" t="s">
        <v>4500</v>
      </c>
      <c r="M636" s="183" t="s">
        <v>3587</v>
      </c>
      <c r="N636" s="183" t="s">
        <v>3587</v>
      </c>
      <c r="O636" s="183"/>
      <c r="P636" s="183" t="s">
        <v>5340</v>
      </c>
      <c r="Q636" s="183" t="s">
        <v>4495</v>
      </c>
      <c r="R636" s="183">
        <f t="shared" ref="R636:R699" si="98">IF(AND($A636=$B$20,$D636="PRO",$E636="POS"),1,0)</f>
        <v>0</v>
      </c>
      <c r="S636" s="183">
        <f t="shared" ref="S636:S699" si="99">IF(AND($A636=$B$20,$D636="CFA",$E636="POS"),1,0)</f>
        <v>0</v>
      </c>
      <c r="T636" s="183">
        <f t="shared" ref="T636:T699" si="100">IF($R636=0,0,IF(OR(AND($M636&lt;&gt;"",ISNUMBER(SEARCH($M636,$B$5))),AND($N636&lt;&gt;"",ISNUMBER(SEARCH($N636,$B$5))),AND($O636&lt;&gt;"",ISNUMBER(SEARCH($O636,$B$5)))),1,0))</f>
        <v>0</v>
      </c>
      <c r="U636" s="183">
        <f t="shared" ref="U636:U699" si="101">IF($R636=0,0,IF(OR(AND($M636&lt;&gt;"",ISNUMBER(SEARCH($M636,$B$5&amp;" "&amp;$B$10))),AND($N636&lt;&gt;"",ISNUMBER(SEARCH($N636,$B$5&amp;" "&amp;$B$10))),AND($O636&lt;&gt;"",ISNUMBER(SEARCH($O636,$B$5&amp;" "&amp;$B$10)))),1,0))</f>
        <v>0</v>
      </c>
      <c r="V636" s="183">
        <f t="shared" ref="V636:V699" si="102">IF($S636=0,0,IF(OR(AND($M636&lt;&gt;"",ISNUMBER(SEARCH($M636,$D$5))),AND($N636&lt;&gt;"",ISNUMBER(SEARCH($N636,$D$5))),AND($O636&lt;&gt;"",ISNUMBER(SEARCH($O636,$D$5)))),1,0))</f>
        <v>0</v>
      </c>
      <c r="W636" s="183">
        <f t="shared" ref="W636:W699" si="103">IF($S636=0,0,IF(OR(AND($M636&lt;&gt;"",ISNUMBER(SEARCH($M636,$D$5&amp;" "&amp;$D$10))),AND($N636&lt;&gt;"",ISNUMBER(SEARCH($N636,$D$5&amp;" "&amp;$D$10))),AND($O636&lt;&gt;"",ISNUMBER(SEARCH($O636,$D$5&amp;" "&amp;$D$10)))),1,0))</f>
        <v>0</v>
      </c>
      <c r="X636" s="183">
        <f t="shared" ref="X636:X699" si="104">IF($T636=1,$G636,0)</f>
        <v>0</v>
      </c>
      <c r="Y636" s="183">
        <f t="shared" ref="Y636:Y699" si="105">IF($U636=1,$G636,0)</f>
        <v>0</v>
      </c>
      <c r="Z636" s="183">
        <f t="shared" ref="Z636:Z699" si="106">IF($V636=1,$H636,0)</f>
        <v>0</v>
      </c>
      <c r="AA636" s="183">
        <f t="shared" ref="AA636:AA699" si="107">IF($W636=1,$H636,0)</f>
        <v>0</v>
      </c>
      <c r="AB636" s="183" t="str">
        <f t="shared" ref="AB636:AB699" si="108">IF(AND($R636=1,$T636=0),$F636+ROW()/100000,"")</f>
        <v/>
      </c>
      <c r="AC636" s="183" t="str">
        <f t="shared" ref="AC636:AC699" si="109">IF(AND($R636=1,$U636=0),$F636+ROW()/100000,"")</f>
        <v/>
      </c>
      <c r="AD636" s="183" t="str">
        <f t="shared" ref="AD636:AD699" si="110">IF(AND($S636=1,$V636=0),$F636+ROW()/100000,"")</f>
        <v/>
      </c>
      <c r="AE636" s="183" t="str">
        <f t="shared" ref="AE636:AE699" si="111">IF(AND($S636=1,$W636=0),$F636+ROW()/100000,"")</f>
        <v/>
      </c>
    </row>
    <row r="637" spans="1:31" ht="33.950000000000003" customHeight="1" x14ac:dyDescent="0.25">
      <c r="A637" s="184" t="s">
        <v>5342</v>
      </c>
      <c r="B637" s="185">
        <v>30</v>
      </c>
      <c r="C637" s="184" t="s">
        <v>5341</v>
      </c>
      <c r="D637" s="184" t="s">
        <v>4378</v>
      </c>
      <c r="E637" s="184" t="s">
        <v>18</v>
      </c>
      <c r="F637" s="185">
        <v>7</v>
      </c>
      <c r="G637" s="185">
        <v>0</v>
      </c>
      <c r="H637" s="185">
        <v>1</v>
      </c>
      <c r="I637" s="184"/>
      <c r="J637" s="184" t="s">
        <v>4496</v>
      </c>
      <c r="K637" s="183"/>
      <c r="L637" s="183" t="s">
        <v>4497</v>
      </c>
      <c r="M637" s="183" t="s">
        <v>4496</v>
      </c>
      <c r="N637" s="183" t="s">
        <v>4496</v>
      </c>
      <c r="O637" s="183"/>
      <c r="P637" s="183" t="s">
        <v>5340</v>
      </c>
      <c r="Q637" s="183" t="s">
        <v>4495</v>
      </c>
      <c r="R637" s="183">
        <f t="shared" si="98"/>
        <v>0</v>
      </c>
      <c r="S637" s="183">
        <f t="shared" si="99"/>
        <v>0</v>
      </c>
      <c r="T637" s="183">
        <f t="shared" si="100"/>
        <v>0</v>
      </c>
      <c r="U637" s="183">
        <f t="shared" si="101"/>
        <v>0</v>
      </c>
      <c r="V637" s="183">
        <f t="shared" si="102"/>
        <v>0</v>
      </c>
      <c r="W637" s="183">
        <f t="shared" si="103"/>
        <v>0</v>
      </c>
      <c r="X637" s="183">
        <f t="shared" si="104"/>
        <v>0</v>
      </c>
      <c r="Y637" s="183">
        <f t="shared" si="105"/>
        <v>0</v>
      </c>
      <c r="Z637" s="183">
        <f t="shared" si="106"/>
        <v>0</v>
      </c>
      <c r="AA637" s="183">
        <f t="shared" si="107"/>
        <v>0</v>
      </c>
      <c r="AB637" s="183" t="str">
        <f t="shared" si="108"/>
        <v/>
      </c>
      <c r="AC637" s="183" t="str">
        <f t="shared" si="109"/>
        <v/>
      </c>
      <c r="AD637" s="183" t="str">
        <f t="shared" si="110"/>
        <v/>
      </c>
      <c r="AE637" s="183" t="str">
        <f t="shared" si="111"/>
        <v/>
      </c>
    </row>
    <row r="638" spans="1:31" ht="33.950000000000003" customHeight="1" x14ac:dyDescent="0.25">
      <c r="A638" s="184" t="s">
        <v>5333</v>
      </c>
      <c r="B638" s="185">
        <v>31</v>
      </c>
      <c r="C638" s="184" t="s">
        <v>5253</v>
      </c>
      <c r="D638" s="184" t="s">
        <v>4381</v>
      </c>
      <c r="E638" s="184" t="s">
        <v>18</v>
      </c>
      <c r="F638" s="185">
        <v>1</v>
      </c>
      <c r="G638" s="185">
        <v>1</v>
      </c>
      <c r="H638" s="185">
        <v>0</v>
      </c>
      <c r="I638" s="184" t="s">
        <v>4789</v>
      </c>
      <c r="J638" s="184"/>
      <c r="K638" s="183" t="s">
        <v>4795</v>
      </c>
      <c r="L638" s="183"/>
      <c r="M638" s="183" t="s">
        <v>4789</v>
      </c>
      <c r="N638" s="183" t="s">
        <v>4788</v>
      </c>
      <c r="O638" s="183"/>
      <c r="P638" s="183" t="s">
        <v>5252</v>
      </c>
      <c r="Q638" s="183" t="s">
        <v>4509</v>
      </c>
      <c r="R638" s="183">
        <f t="shared" si="98"/>
        <v>0</v>
      </c>
      <c r="S638" s="183">
        <f t="shared" si="99"/>
        <v>0</v>
      </c>
      <c r="T638" s="183">
        <f t="shared" si="100"/>
        <v>0</v>
      </c>
      <c r="U638" s="183">
        <f t="shared" si="101"/>
        <v>0</v>
      </c>
      <c r="V638" s="183">
        <f t="shared" si="102"/>
        <v>0</v>
      </c>
      <c r="W638" s="183">
        <f t="shared" si="103"/>
        <v>0</v>
      </c>
      <c r="X638" s="183">
        <f t="shared" si="104"/>
        <v>0</v>
      </c>
      <c r="Y638" s="183">
        <f t="shared" si="105"/>
        <v>0</v>
      </c>
      <c r="Z638" s="183">
        <f t="shared" si="106"/>
        <v>0</v>
      </c>
      <c r="AA638" s="183">
        <f t="shared" si="107"/>
        <v>0</v>
      </c>
      <c r="AB638" s="183" t="str">
        <f t="shared" si="108"/>
        <v/>
      </c>
      <c r="AC638" s="183" t="str">
        <f t="shared" si="109"/>
        <v/>
      </c>
      <c r="AD638" s="183" t="str">
        <f t="shared" si="110"/>
        <v/>
      </c>
      <c r="AE638" s="183" t="str">
        <f t="shared" si="111"/>
        <v/>
      </c>
    </row>
    <row r="639" spans="1:31" ht="33.950000000000003" customHeight="1" x14ac:dyDescent="0.25">
      <c r="A639" s="184" t="s">
        <v>5333</v>
      </c>
      <c r="B639" s="185">
        <v>31</v>
      </c>
      <c r="C639" s="184" t="s">
        <v>5253</v>
      </c>
      <c r="D639" s="184" t="s">
        <v>4381</v>
      </c>
      <c r="E639" s="184" t="s">
        <v>18</v>
      </c>
      <c r="F639" s="185">
        <v>2</v>
      </c>
      <c r="G639" s="185">
        <v>1</v>
      </c>
      <c r="H639" s="185">
        <v>0</v>
      </c>
      <c r="I639" s="184" t="s">
        <v>3252</v>
      </c>
      <c r="J639" s="184"/>
      <c r="K639" s="183" t="s">
        <v>5281</v>
      </c>
      <c r="L639" s="183"/>
      <c r="M639" s="183" t="s">
        <v>3252</v>
      </c>
      <c r="N639" s="183" t="s">
        <v>3252</v>
      </c>
      <c r="O639" s="183"/>
      <c r="P639" s="183" t="s">
        <v>5252</v>
      </c>
      <c r="Q639" s="183" t="s">
        <v>4509</v>
      </c>
      <c r="R639" s="183">
        <f t="shared" si="98"/>
        <v>0</v>
      </c>
      <c r="S639" s="183">
        <f t="shared" si="99"/>
        <v>0</v>
      </c>
      <c r="T639" s="183">
        <f t="shared" si="100"/>
        <v>0</v>
      </c>
      <c r="U639" s="183">
        <f t="shared" si="101"/>
        <v>0</v>
      </c>
      <c r="V639" s="183">
        <f t="shared" si="102"/>
        <v>0</v>
      </c>
      <c r="W639" s="183">
        <f t="shared" si="103"/>
        <v>0</v>
      </c>
      <c r="X639" s="183">
        <f t="shared" si="104"/>
        <v>0</v>
      </c>
      <c r="Y639" s="183">
        <f t="shared" si="105"/>
        <v>0</v>
      </c>
      <c r="Z639" s="183">
        <f t="shared" si="106"/>
        <v>0</v>
      </c>
      <c r="AA639" s="183">
        <f t="shared" si="107"/>
        <v>0</v>
      </c>
      <c r="AB639" s="183" t="str">
        <f t="shared" si="108"/>
        <v/>
      </c>
      <c r="AC639" s="183" t="str">
        <f t="shared" si="109"/>
        <v/>
      </c>
      <c r="AD639" s="183" t="str">
        <f t="shared" si="110"/>
        <v/>
      </c>
      <c r="AE639" s="183" t="str">
        <f t="shared" si="111"/>
        <v/>
      </c>
    </row>
    <row r="640" spans="1:31" ht="33.950000000000003" customHeight="1" x14ac:dyDescent="0.25">
      <c r="A640" s="184" t="s">
        <v>5333</v>
      </c>
      <c r="B640" s="185">
        <v>31</v>
      </c>
      <c r="C640" s="184" t="s">
        <v>5253</v>
      </c>
      <c r="D640" s="184" t="s">
        <v>4381</v>
      </c>
      <c r="E640" s="184" t="s">
        <v>18</v>
      </c>
      <c r="F640" s="185">
        <v>3</v>
      </c>
      <c r="G640" s="185">
        <v>1</v>
      </c>
      <c r="H640" s="185">
        <v>0</v>
      </c>
      <c r="I640" s="184" t="s">
        <v>3254</v>
      </c>
      <c r="J640" s="184"/>
      <c r="K640" s="183" t="s">
        <v>5339</v>
      </c>
      <c r="L640" s="183"/>
      <c r="M640" s="183" t="s">
        <v>3254</v>
      </c>
      <c r="N640" s="183" t="s">
        <v>3254</v>
      </c>
      <c r="O640" s="183"/>
      <c r="P640" s="183" t="s">
        <v>5252</v>
      </c>
      <c r="Q640" s="183" t="s">
        <v>4509</v>
      </c>
      <c r="R640" s="183">
        <f t="shared" si="98"/>
        <v>0</v>
      </c>
      <c r="S640" s="183">
        <f t="shared" si="99"/>
        <v>0</v>
      </c>
      <c r="T640" s="183">
        <f t="shared" si="100"/>
        <v>0</v>
      </c>
      <c r="U640" s="183">
        <f t="shared" si="101"/>
        <v>0</v>
      </c>
      <c r="V640" s="183">
        <f t="shared" si="102"/>
        <v>0</v>
      </c>
      <c r="W640" s="183">
        <f t="shared" si="103"/>
        <v>0</v>
      </c>
      <c r="X640" s="183">
        <f t="shared" si="104"/>
        <v>0</v>
      </c>
      <c r="Y640" s="183">
        <f t="shared" si="105"/>
        <v>0</v>
      </c>
      <c r="Z640" s="183">
        <f t="shared" si="106"/>
        <v>0</v>
      </c>
      <c r="AA640" s="183">
        <f t="shared" si="107"/>
        <v>0</v>
      </c>
      <c r="AB640" s="183" t="str">
        <f t="shared" si="108"/>
        <v/>
      </c>
      <c r="AC640" s="183" t="str">
        <f t="shared" si="109"/>
        <v/>
      </c>
      <c r="AD640" s="183" t="str">
        <f t="shared" si="110"/>
        <v/>
      </c>
      <c r="AE640" s="183" t="str">
        <f t="shared" si="111"/>
        <v/>
      </c>
    </row>
    <row r="641" spans="1:31" ht="33.950000000000003" customHeight="1" x14ac:dyDescent="0.25">
      <c r="A641" s="184" t="s">
        <v>5333</v>
      </c>
      <c r="B641" s="185">
        <v>31</v>
      </c>
      <c r="C641" s="184" t="s">
        <v>5253</v>
      </c>
      <c r="D641" s="184" t="s">
        <v>4381</v>
      </c>
      <c r="E641" s="184" t="s">
        <v>18</v>
      </c>
      <c r="F641" s="185">
        <v>4</v>
      </c>
      <c r="G641" s="185">
        <v>1</v>
      </c>
      <c r="H641" s="185">
        <v>0</v>
      </c>
      <c r="I641" s="184" t="s">
        <v>5271</v>
      </c>
      <c r="J641" s="184"/>
      <c r="K641" s="183" t="s">
        <v>5280</v>
      </c>
      <c r="L641" s="183"/>
      <c r="M641" s="183" t="s">
        <v>5271</v>
      </c>
      <c r="N641" s="183"/>
      <c r="O641" s="183"/>
      <c r="P641" s="183" t="s">
        <v>5252</v>
      </c>
      <c r="Q641" s="183" t="s">
        <v>4509</v>
      </c>
      <c r="R641" s="183">
        <f t="shared" si="98"/>
        <v>0</v>
      </c>
      <c r="S641" s="183">
        <f t="shared" si="99"/>
        <v>0</v>
      </c>
      <c r="T641" s="183">
        <f t="shared" si="100"/>
        <v>0</v>
      </c>
      <c r="U641" s="183">
        <f t="shared" si="101"/>
        <v>0</v>
      </c>
      <c r="V641" s="183">
        <f t="shared" si="102"/>
        <v>0</v>
      </c>
      <c r="W641" s="183">
        <f t="shared" si="103"/>
        <v>0</v>
      </c>
      <c r="X641" s="183">
        <f t="shared" si="104"/>
        <v>0</v>
      </c>
      <c r="Y641" s="183">
        <f t="shared" si="105"/>
        <v>0</v>
      </c>
      <c r="Z641" s="183">
        <f t="shared" si="106"/>
        <v>0</v>
      </c>
      <c r="AA641" s="183">
        <f t="shared" si="107"/>
        <v>0</v>
      </c>
      <c r="AB641" s="183" t="str">
        <f t="shared" si="108"/>
        <v/>
      </c>
      <c r="AC641" s="183" t="str">
        <f t="shared" si="109"/>
        <v/>
      </c>
      <c r="AD641" s="183" t="str">
        <f t="shared" si="110"/>
        <v/>
      </c>
      <c r="AE641" s="183" t="str">
        <f t="shared" si="111"/>
        <v/>
      </c>
    </row>
    <row r="642" spans="1:31" ht="33.950000000000003" customHeight="1" x14ac:dyDescent="0.25">
      <c r="A642" s="184" t="s">
        <v>5333</v>
      </c>
      <c r="B642" s="185">
        <v>31</v>
      </c>
      <c r="C642" s="184" t="s">
        <v>5253</v>
      </c>
      <c r="D642" s="184" t="s">
        <v>4381</v>
      </c>
      <c r="E642" s="184" t="s">
        <v>18</v>
      </c>
      <c r="F642" s="185">
        <v>5</v>
      </c>
      <c r="G642" s="185">
        <v>1</v>
      </c>
      <c r="H642" s="185">
        <v>0</v>
      </c>
      <c r="I642" s="184" t="s">
        <v>5335</v>
      </c>
      <c r="J642" s="184"/>
      <c r="K642" s="183" t="s">
        <v>5338</v>
      </c>
      <c r="L642" s="183"/>
      <c r="M642" s="183" t="s">
        <v>5335</v>
      </c>
      <c r="N642" s="183" t="s">
        <v>5334</v>
      </c>
      <c r="O642" s="183"/>
      <c r="P642" s="183" t="s">
        <v>5252</v>
      </c>
      <c r="Q642" s="183" t="s">
        <v>4509</v>
      </c>
      <c r="R642" s="183">
        <f t="shared" si="98"/>
        <v>0</v>
      </c>
      <c r="S642" s="183">
        <f t="shared" si="99"/>
        <v>0</v>
      </c>
      <c r="T642" s="183">
        <f t="shared" si="100"/>
        <v>0</v>
      </c>
      <c r="U642" s="183">
        <f t="shared" si="101"/>
        <v>0</v>
      </c>
      <c r="V642" s="183">
        <f t="shared" si="102"/>
        <v>0</v>
      </c>
      <c r="W642" s="183">
        <f t="shared" si="103"/>
        <v>0</v>
      </c>
      <c r="X642" s="183">
        <f t="shared" si="104"/>
        <v>0</v>
      </c>
      <c r="Y642" s="183">
        <f t="shared" si="105"/>
        <v>0</v>
      </c>
      <c r="Z642" s="183">
        <f t="shared" si="106"/>
        <v>0</v>
      </c>
      <c r="AA642" s="183">
        <f t="shared" si="107"/>
        <v>0</v>
      </c>
      <c r="AB642" s="183" t="str">
        <f t="shared" si="108"/>
        <v/>
      </c>
      <c r="AC642" s="183" t="str">
        <f t="shared" si="109"/>
        <v/>
      </c>
      <c r="AD642" s="183" t="str">
        <f t="shared" si="110"/>
        <v/>
      </c>
      <c r="AE642" s="183" t="str">
        <f t="shared" si="111"/>
        <v/>
      </c>
    </row>
    <row r="643" spans="1:31" ht="33.950000000000003" customHeight="1" x14ac:dyDescent="0.25">
      <c r="A643" s="184" t="s">
        <v>5333</v>
      </c>
      <c r="B643" s="185">
        <v>31</v>
      </c>
      <c r="C643" s="184" t="s">
        <v>5253</v>
      </c>
      <c r="D643" s="184" t="s">
        <v>4381</v>
      </c>
      <c r="E643" s="184" t="s">
        <v>18</v>
      </c>
      <c r="F643" s="185">
        <v>6</v>
      </c>
      <c r="G643" s="185">
        <v>1</v>
      </c>
      <c r="H643" s="185">
        <v>0</v>
      </c>
      <c r="I643" s="184" t="s">
        <v>3163</v>
      </c>
      <c r="J643" s="184"/>
      <c r="K643" s="183" t="s">
        <v>5202</v>
      </c>
      <c r="L643" s="183"/>
      <c r="M643" s="183" t="s">
        <v>3163</v>
      </c>
      <c r="N643" s="183" t="s">
        <v>3163</v>
      </c>
      <c r="O643" s="183"/>
      <c r="P643" s="183" t="s">
        <v>5252</v>
      </c>
      <c r="Q643" s="183" t="s">
        <v>4509</v>
      </c>
      <c r="R643" s="183">
        <f t="shared" si="98"/>
        <v>0</v>
      </c>
      <c r="S643" s="183">
        <f t="shared" si="99"/>
        <v>0</v>
      </c>
      <c r="T643" s="183">
        <f t="shared" si="100"/>
        <v>0</v>
      </c>
      <c r="U643" s="183">
        <f t="shared" si="101"/>
        <v>0</v>
      </c>
      <c r="V643" s="183">
        <f t="shared" si="102"/>
        <v>0</v>
      </c>
      <c r="W643" s="183">
        <f t="shared" si="103"/>
        <v>0</v>
      </c>
      <c r="X643" s="183">
        <f t="shared" si="104"/>
        <v>0</v>
      </c>
      <c r="Y643" s="183">
        <f t="shared" si="105"/>
        <v>0</v>
      </c>
      <c r="Z643" s="183">
        <f t="shared" si="106"/>
        <v>0</v>
      </c>
      <c r="AA643" s="183">
        <f t="shared" si="107"/>
        <v>0</v>
      </c>
      <c r="AB643" s="183" t="str">
        <f t="shared" si="108"/>
        <v/>
      </c>
      <c r="AC643" s="183" t="str">
        <f t="shared" si="109"/>
        <v/>
      </c>
      <c r="AD643" s="183" t="str">
        <f t="shared" si="110"/>
        <v/>
      </c>
      <c r="AE643" s="183" t="str">
        <f t="shared" si="111"/>
        <v/>
      </c>
    </row>
    <row r="644" spans="1:31" ht="33.950000000000003" customHeight="1" x14ac:dyDescent="0.25">
      <c r="A644" s="184" t="s">
        <v>5333</v>
      </c>
      <c r="B644" s="185">
        <v>31</v>
      </c>
      <c r="C644" s="184" t="s">
        <v>5253</v>
      </c>
      <c r="D644" s="184" t="s">
        <v>4381</v>
      </c>
      <c r="E644" s="184" t="s">
        <v>18</v>
      </c>
      <c r="F644" s="185">
        <v>7</v>
      </c>
      <c r="G644" s="185">
        <v>1</v>
      </c>
      <c r="H644" s="185">
        <v>0</v>
      </c>
      <c r="I644" s="184" t="s">
        <v>3102</v>
      </c>
      <c r="J644" s="184"/>
      <c r="K644" s="183" t="s">
        <v>4511</v>
      </c>
      <c r="L644" s="183"/>
      <c r="M644" s="183" t="s">
        <v>3102</v>
      </c>
      <c r="N644" s="183" t="s">
        <v>3102</v>
      </c>
      <c r="O644" s="183"/>
      <c r="P644" s="183" t="s">
        <v>5252</v>
      </c>
      <c r="Q644" s="183" t="s">
        <v>4509</v>
      </c>
      <c r="R644" s="183">
        <f t="shared" si="98"/>
        <v>0</v>
      </c>
      <c r="S644" s="183">
        <f t="shared" si="99"/>
        <v>0</v>
      </c>
      <c r="T644" s="183">
        <f t="shared" si="100"/>
        <v>0</v>
      </c>
      <c r="U644" s="183">
        <f t="shared" si="101"/>
        <v>0</v>
      </c>
      <c r="V644" s="183">
        <f t="shared" si="102"/>
        <v>0</v>
      </c>
      <c r="W644" s="183">
        <f t="shared" si="103"/>
        <v>0</v>
      </c>
      <c r="X644" s="183">
        <f t="shared" si="104"/>
        <v>0</v>
      </c>
      <c r="Y644" s="183">
        <f t="shared" si="105"/>
        <v>0</v>
      </c>
      <c r="Z644" s="183">
        <f t="shared" si="106"/>
        <v>0</v>
      </c>
      <c r="AA644" s="183">
        <f t="shared" si="107"/>
        <v>0</v>
      </c>
      <c r="AB644" s="183" t="str">
        <f t="shared" si="108"/>
        <v/>
      </c>
      <c r="AC644" s="183" t="str">
        <f t="shared" si="109"/>
        <v/>
      </c>
      <c r="AD644" s="183" t="str">
        <f t="shared" si="110"/>
        <v/>
      </c>
      <c r="AE644" s="183" t="str">
        <f t="shared" si="111"/>
        <v/>
      </c>
    </row>
    <row r="645" spans="1:31" ht="33.950000000000003" customHeight="1" x14ac:dyDescent="0.25">
      <c r="A645" s="184" t="s">
        <v>5333</v>
      </c>
      <c r="B645" s="185">
        <v>31</v>
      </c>
      <c r="C645" s="184" t="s">
        <v>5253</v>
      </c>
      <c r="D645" s="184" t="s">
        <v>4381</v>
      </c>
      <c r="E645" s="184" t="s">
        <v>18</v>
      </c>
      <c r="F645" s="185">
        <v>8</v>
      </c>
      <c r="G645" s="185">
        <v>1</v>
      </c>
      <c r="H645" s="185">
        <v>0</v>
      </c>
      <c r="I645" s="184" t="s">
        <v>3123</v>
      </c>
      <c r="J645" s="184"/>
      <c r="K645" s="183" t="s">
        <v>4510</v>
      </c>
      <c r="L645" s="183"/>
      <c r="M645" s="183" t="s">
        <v>3123</v>
      </c>
      <c r="N645" s="183" t="s">
        <v>3123</v>
      </c>
      <c r="O645" s="183"/>
      <c r="P645" s="183" t="s">
        <v>5252</v>
      </c>
      <c r="Q645" s="183" t="s">
        <v>4509</v>
      </c>
      <c r="R645" s="183">
        <f t="shared" si="98"/>
        <v>0</v>
      </c>
      <c r="S645" s="183">
        <f t="shared" si="99"/>
        <v>0</v>
      </c>
      <c r="T645" s="183">
        <f t="shared" si="100"/>
        <v>0</v>
      </c>
      <c r="U645" s="183">
        <f t="shared" si="101"/>
        <v>0</v>
      </c>
      <c r="V645" s="183">
        <f t="shared" si="102"/>
        <v>0</v>
      </c>
      <c r="W645" s="183">
        <f t="shared" si="103"/>
        <v>0</v>
      </c>
      <c r="X645" s="183">
        <f t="shared" si="104"/>
        <v>0</v>
      </c>
      <c r="Y645" s="183">
        <f t="shared" si="105"/>
        <v>0</v>
      </c>
      <c r="Z645" s="183">
        <f t="shared" si="106"/>
        <v>0</v>
      </c>
      <c r="AA645" s="183">
        <f t="shared" si="107"/>
        <v>0</v>
      </c>
      <c r="AB645" s="183" t="str">
        <f t="shared" si="108"/>
        <v/>
      </c>
      <c r="AC645" s="183" t="str">
        <f t="shared" si="109"/>
        <v/>
      </c>
      <c r="AD645" s="183" t="str">
        <f t="shared" si="110"/>
        <v/>
      </c>
      <c r="AE645" s="183" t="str">
        <f t="shared" si="111"/>
        <v/>
      </c>
    </row>
    <row r="646" spans="1:31" ht="33.950000000000003" customHeight="1" x14ac:dyDescent="0.25">
      <c r="A646" s="184" t="s">
        <v>5333</v>
      </c>
      <c r="B646" s="185">
        <v>31</v>
      </c>
      <c r="C646" s="184" t="s">
        <v>5253</v>
      </c>
      <c r="D646" s="184" t="s">
        <v>4378</v>
      </c>
      <c r="E646" s="184" t="s">
        <v>18</v>
      </c>
      <c r="F646" s="185">
        <v>1</v>
      </c>
      <c r="G646" s="185">
        <v>0</v>
      </c>
      <c r="H646" s="185">
        <v>1</v>
      </c>
      <c r="I646" s="184"/>
      <c r="J646" s="184" t="s">
        <v>4789</v>
      </c>
      <c r="K646" s="183"/>
      <c r="L646" s="183" t="s">
        <v>4790</v>
      </c>
      <c r="M646" s="183" t="s">
        <v>4789</v>
      </c>
      <c r="N646" s="183" t="s">
        <v>4788</v>
      </c>
      <c r="O646" s="183"/>
      <c r="P646" s="183" t="s">
        <v>5252</v>
      </c>
      <c r="Q646" s="183" t="s">
        <v>4495</v>
      </c>
      <c r="R646" s="183">
        <f t="shared" si="98"/>
        <v>0</v>
      </c>
      <c r="S646" s="183">
        <f t="shared" si="99"/>
        <v>0</v>
      </c>
      <c r="T646" s="183">
        <f t="shared" si="100"/>
        <v>0</v>
      </c>
      <c r="U646" s="183">
        <f t="shared" si="101"/>
        <v>0</v>
      </c>
      <c r="V646" s="183">
        <f t="shared" si="102"/>
        <v>0</v>
      </c>
      <c r="W646" s="183">
        <f t="shared" si="103"/>
        <v>0</v>
      </c>
      <c r="X646" s="183">
        <f t="shared" si="104"/>
        <v>0</v>
      </c>
      <c r="Y646" s="183">
        <f t="shared" si="105"/>
        <v>0</v>
      </c>
      <c r="Z646" s="183">
        <f t="shared" si="106"/>
        <v>0</v>
      </c>
      <c r="AA646" s="183">
        <f t="shared" si="107"/>
        <v>0</v>
      </c>
      <c r="AB646" s="183" t="str">
        <f t="shared" si="108"/>
        <v/>
      </c>
      <c r="AC646" s="183" t="str">
        <f t="shared" si="109"/>
        <v/>
      </c>
      <c r="AD646" s="183" t="str">
        <f t="shared" si="110"/>
        <v/>
      </c>
      <c r="AE646" s="183" t="str">
        <f t="shared" si="111"/>
        <v/>
      </c>
    </row>
    <row r="647" spans="1:31" ht="33.950000000000003" customHeight="1" x14ac:dyDescent="0.25">
      <c r="A647" s="184" t="s">
        <v>5333</v>
      </c>
      <c r="B647" s="185">
        <v>31</v>
      </c>
      <c r="C647" s="184" t="s">
        <v>5253</v>
      </c>
      <c r="D647" s="184" t="s">
        <v>4378</v>
      </c>
      <c r="E647" s="184" t="s">
        <v>18</v>
      </c>
      <c r="F647" s="185">
        <v>2</v>
      </c>
      <c r="G647" s="185">
        <v>0</v>
      </c>
      <c r="H647" s="185">
        <v>1</v>
      </c>
      <c r="I647" s="184"/>
      <c r="J647" s="184" t="s">
        <v>3252</v>
      </c>
      <c r="K647" s="183"/>
      <c r="L647" s="183" t="s">
        <v>5273</v>
      </c>
      <c r="M647" s="183" t="s">
        <v>3252</v>
      </c>
      <c r="N647" s="183" t="s">
        <v>3252</v>
      </c>
      <c r="O647" s="183"/>
      <c r="P647" s="183" t="s">
        <v>5252</v>
      </c>
      <c r="Q647" s="183" t="s">
        <v>4495</v>
      </c>
      <c r="R647" s="183">
        <f t="shared" si="98"/>
        <v>0</v>
      </c>
      <c r="S647" s="183">
        <f t="shared" si="99"/>
        <v>0</v>
      </c>
      <c r="T647" s="183">
        <f t="shared" si="100"/>
        <v>0</v>
      </c>
      <c r="U647" s="183">
        <f t="shared" si="101"/>
        <v>0</v>
      </c>
      <c r="V647" s="183">
        <f t="shared" si="102"/>
        <v>0</v>
      </c>
      <c r="W647" s="183">
        <f t="shared" si="103"/>
        <v>0</v>
      </c>
      <c r="X647" s="183">
        <f t="shared" si="104"/>
        <v>0</v>
      </c>
      <c r="Y647" s="183">
        <f t="shared" si="105"/>
        <v>0</v>
      </c>
      <c r="Z647" s="183">
        <f t="shared" si="106"/>
        <v>0</v>
      </c>
      <c r="AA647" s="183">
        <f t="shared" si="107"/>
        <v>0</v>
      </c>
      <c r="AB647" s="183" t="str">
        <f t="shared" si="108"/>
        <v/>
      </c>
      <c r="AC647" s="183" t="str">
        <f t="shared" si="109"/>
        <v/>
      </c>
      <c r="AD647" s="183" t="str">
        <f t="shared" si="110"/>
        <v/>
      </c>
      <c r="AE647" s="183" t="str">
        <f t="shared" si="111"/>
        <v/>
      </c>
    </row>
    <row r="648" spans="1:31" ht="33.950000000000003" customHeight="1" x14ac:dyDescent="0.25">
      <c r="A648" s="184" t="s">
        <v>5333</v>
      </c>
      <c r="B648" s="185">
        <v>31</v>
      </c>
      <c r="C648" s="184" t="s">
        <v>5253</v>
      </c>
      <c r="D648" s="184" t="s">
        <v>4378</v>
      </c>
      <c r="E648" s="184" t="s">
        <v>18</v>
      </c>
      <c r="F648" s="185">
        <v>3</v>
      </c>
      <c r="G648" s="185">
        <v>0</v>
      </c>
      <c r="H648" s="185">
        <v>1</v>
      </c>
      <c r="I648" s="184"/>
      <c r="J648" s="184" t="s">
        <v>3254</v>
      </c>
      <c r="K648" s="183"/>
      <c r="L648" s="183" t="s">
        <v>5337</v>
      </c>
      <c r="M648" s="183" t="s">
        <v>3254</v>
      </c>
      <c r="N648" s="183" t="s">
        <v>3254</v>
      </c>
      <c r="O648" s="183"/>
      <c r="P648" s="183" t="s">
        <v>5252</v>
      </c>
      <c r="Q648" s="183" t="s">
        <v>4495</v>
      </c>
      <c r="R648" s="183">
        <f t="shared" si="98"/>
        <v>0</v>
      </c>
      <c r="S648" s="183">
        <f t="shared" si="99"/>
        <v>0</v>
      </c>
      <c r="T648" s="183">
        <f t="shared" si="100"/>
        <v>0</v>
      </c>
      <c r="U648" s="183">
        <f t="shared" si="101"/>
        <v>0</v>
      </c>
      <c r="V648" s="183">
        <f t="shared" si="102"/>
        <v>0</v>
      </c>
      <c r="W648" s="183">
        <f t="shared" si="103"/>
        <v>0</v>
      </c>
      <c r="X648" s="183">
        <f t="shared" si="104"/>
        <v>0</v>
      </c>
      <c r="Y648" s="183">
        <f t="shared" si="105"/>
        <v>0</v>
      </c>
      <c r="Z648" s="183">
        <f t="shared" si="106"/>
        <v>0</v>
      </c>
      <c r="AA648" s="183">
        <f t="shared" si="107"/>
        <v>0</v>
      </c>
      <c r="AB648" s="183" t="str">
        <f t="shared" si="108"/>
        <v/>
      </c>
      <c r="AC648" s="183" t="str">
        <f t="shared" si="109"/>
        <v/>
      </c>
      <c r="AD648" s="183" t="str">
        <f t="shared" si="110"/>
        <v/>
      </c>
      <c r="AE648" s="183" t="str">
        <f t="shared" si="111"/>
        <v/>
      </c>
    </row>
    <row r="649" spans="1:31" ht="33.950000000000003" customHeight="1" x14ac:dyDescent="0.25">
      <c r="A649" s="184" t="s">
        <v>5333</v>
      </c>
      <c r="B649" s="185">
        <v>31</v>
      </c>
      <c r="C649" s="184" t="s">
        <v>5253</v>
      </c>
      <c r="D649" s="184" t="s">
        <v>4378</v>
      </c>
      <c r="E649" s="184" t="s">
        <v>18</v>
      </c>
      <c r="F649" s="185">
        <v>4</v>
      </c>
      <c r="G649" s="185">
        <v>0</v>
      </c>
      <c r="H649" s="185">
        <v>1</v>
      </c>
      <c r="I649" s="184"/>
      <c r="J649" s="184" t="s">
        <v>5271</v>
      </c>
      <c r="K649" s="183"/>
      <c r="L649" s="183" t="s">
        <v>5272</v>
      </c>
      <c r="M649" s="183" t="s">
        <v>5271</v>
      </c>
      <c r="N649" s="183"/>
      <c r="O649" s="183"/>
      <c r="P649" s="183" t="s">
        <v>5252</v>
      </c>
      <c r="Q649" s="183" t="s">
        <v>4495</v>
      </c>
      <c r="R649" s="183">
        <f t="shared" si="98"/>
        <v>0</v>
      </c>
      <c r="S649" s="183">
        <f t="shared" si="99"/>
        <v>0</v>
      </c>
      <c r="T649" s="183">
        <f t="shared" si="100"/>
        <v>0</v>
      </c>
      <c r="U649" s="183">
        <f t="shared" si="101"/>
        <v>0</v>
      </c>
      <c r="V649" s="183">
        <f t="shared" si="102"/>
        <v>0</v>
      </c>
      <c r="W649" s="183">
        <f t="shared" si="103"/>
        <v>0</v>
      </c>
      <c r="X649" s="183">
        <f t="shared" si="104"/>
        <v>0</v>
      </c>
      <c r="Y649" s="183">
        <f t="shared" si="105"/>
        <v>0</v>
      </c>
      <c r="Z649" s="183">
        <f t="shared" si="106"/>
        <v>0</v>
      </c>
      <c r="AA649" s="183">
        <f t="shared" si="107"/>
        <v>0</v>
      </c>
      <c r="AB649" s="183" t="str">
        <f t="shared" si="108"/>
        <v/>
      </c>
      <c r="AC649" s="183" t="str">
        <f t="shared" si="109"/>
        <v/>
      </c>
      <c r="AD649" s="183" t="str">
        <f t="shared" si="110"/>
        <v/>
      </c>
      <c r="AE649" s="183" t="str">
        <f t="shared" si="111"/>
        <v/>
      </c>
    </row>
    <row r="650" spans="1:31" ht="33.950000000000003" customHeight="1" x14ac:dyDescent="0.25">
      <c r="A650" s="184" t="s">
        <v>5333</v>
      </c>
      <c r="B650" s="185">
        <v>31</v>
      </c>
      <c r="C650" s="184" t="s">
        <v>5253</v>
      </c>
      <c r="D650" s="184" t="s">
        <v>4378</v>
      </c>
      <c r="E650" s="184" t="s">
        <v>18</v>
      </c>
      <c r="F650" s="185">
        <v>5</v>
      </c>
      <c r="G650" s="185">
        <v>0</v>
      </c>
      <c r="H650" s="185">
        <v>1</v>
      </c>
      <c r="I650" s="184"/>
      <c r="J650" s="184" t="s">
        <v>5335</v>
      </c>
      <c r="K650" s="183"/>
      <c r="L650" s="183" t="s">
        <v>5336</v>
      </c>
      <c r="M650" s="183" t="s">
        <v>5335</v>
      </c>
      <c r="N650" s="183" t="s">
        <v>5334</v>
      </c>
      <c r="O650" s="183"/>
      <c r="P650" s="183" t="s">
        <v>5252</v>
      </c>
      <c r="Q650" s="183" t="s">
        <v>4495</v>
      </c>
      <c r="R650" s="183">
        <f t="shared" si="98"/>
        <v>0</v>
      </c>
      <c r="S650" s="183">
        <f t="shared" si="99"/>
        <v>0</v>
      </c>
      <c r="T650" s="183">
        <f t="shared" si="100"/>
        <v>0</v>
      </c>
      <c r="U650" s="183">
        <f t="shared" si="101"/>
        <v>0</v>
      </c>
      <c r="V650" s="183">
        <f t="shared" si="102"/>
        <v>0</v>
      </c>
      <c r="W650" s="183">
        <f t="shared" si="103"/>
        <v>0</v>
      </c>
      <c r="X650" s="183">
        <f t="shared" si="104"/>
        <v>0</v>
      </c>
      <c r="Y650" s="183">
        <f t="shared" si="105"/>
        <v>0</v>
      </c>
      <c r="Z650" s="183">
        <f t="shared" si="106"/>
        <v>0</v>
      </c>
      <c r="AA650" s="183">
        <f t="shared" si="107"/>
        <v>0</v>
      </c>
      <c r="AB650" s="183" t="str">
        <f t="shared" si="108"/>
        <v/>
      </c>
      <c r="AC650" s="183" t="str">
        <f t="shared" si="109"/>
        <v/>
      </c>
      <c r="AD650" s="183" t="str">
        <f t="shared" si="110"/>
        <v/>
      </c>
      <c r="AE650" s="183" t="str">
        <f t="shared" si="111"/>
        <v/>
      </c>
    </row>
    <row r="651" spans="1:31" ht="33.950000000000003" customHeight="1" x14ac:dyDescent="0.25">
      <c r="A651" s="184" t="s">
        <v>5333</v>
      </c>
      <c r="B651" s="185">
        <v>31</v>
      </c>
      <c r="C651" s="184" t="s">
        <v>5253</v>
      </c>
      <c r="D651" s="184" t="s">
        <v>4378</v>
      </c>
      <c r="E651" s="184" t="s">
        <v>18</v>
      </c>
      <c r="F651" s="185">
        <v>6</v>
      </c>
      <c r="G651" s="185">
        <v>0</v>
      </c>
      <c r="H651" s="185">
        <v>1</v>
      </c>
      <c r="I651" s="184"/>
      <c r="J651" s="184" t="s">
        <v>3587</v>
      </c>
      <c r="K651" s="183"/>
      <c r="L651" s="183" t="s">
        <v>4500</v>
      </c>
      <c r="M651" s="183" t="s">
        <v>3587</v>
      </c>
      <c r="N651" s="183" t="s">
        <v>3587</v>
      </c>
      <c r="O651" s="183"/>
      <c r="P651" s="183" t="s">
        <v>5252</v>
      </c>
      <c r="Q651" s="183" t="s">
        <v>4495</v>
      </c>
      <c r="R651" s="183">
        <f t="shared" si="98"/>
        <v>0</v>
      </c>
      <c r="S651" s="183">
        <f t="shared" si="99"/>
        <v>0</v>
      </c>
      <c r="T651" s="183">
        <f t="shared" si="100"/>
        <v>0</v>
      </c>
      <c r="U651" s="183">
        <f t="shared" si="101"/>
        <v>0</v>
      </c>
      <c r="V651" s="183">
        <f t="shared" si="102"/>
        <v>0</v>
      </c>
      <c r="W651" s="183">
        <f t="shared" si="103"/>
        <v>0</v>
      </c>
      <c r="X651" s="183">
        <f t="shared" si="104"/>
        <v>0</v>
      </c>
      <c r="Y651" s="183">
        <f t="shared" si="105"/>
        <v>0</v>
      </c>
      <c r="Z651" s="183">
        <f t="shared" si="106"/>
        <v>0</v>
      </c>
      <c r="AA651" s="183">
        <f t="shared" si="107"/>
        <v>0</v>
      </c>
      <c r="AB651" s="183" t="str">
        <f t="shared" si="108"/>
        <v/>
      </c>
      <c r="AC651" s="183" t="str">
        <f t="shared" si="109"/>
        <v/>
      </c>
      <c r="AD651" s="183" t="str">
        <f t="shared" si="110"/>
        <v/>
      </c>
      <c r="AE651" s="183" t="str">
        <f t="shared" si="111"/>
        <v/>
      </c>
    </row>
    <row r="652" spans="1:31" ht="33.950000000000003" customHeight="1" x14ac:dyDescent="0.25">
      <c r="A652" s="184" t="s">
        <v>5333</v>
      </c>
      <c r="B652" s="185">
        <v>31</v>
      </c>
      <c r="C652" s="184" t="s">
        <v>5253</v>
      </c>
      <c r="D652" s="184" t="s">
        <v>4378</v>
      </c>
      <c r="E652" s="184" t="s">
        <v>18</v>
      </c>
      <c r="F652" s="185">
        <v>7</v>
      </c>
      <c r="G652" s="185">
        <v>0</v>
      </c>
      <c r="H652" s="185">
        <v>1</v>
      </c>
      <c r="I652" s="184"/>
      <c r="J652" s="184" t="s">
        <v>4496</v>
      </c>
      <c r="K652" s="183"/>
      <c r="L652" s="183" t="s">
        <v>4497</v>
      </c>
      <c r="M652" s="183" t="s">
        <v>4496</v>
      </c>
      <c r="N652" s="183" t="s">
        <v>4496</v>
      </c>
      <c r="O652" s="183"/>
      <c r="P652" s="183" t="s">
        <v>5252</v>
      </c>
      <c r="Q652" s="183" t="s">
        <v>4495</v>
      </c>
      <c r="R652" s="183">
        <f t="shared" si="98"/>
        <v>0</v>
      </c>
      <c r="S652" s="183">
        <f t="shared" si="99"/>
        <v>0</v>
      </c>
      <c r="T652" s="183">
        <f t="shared" si="100"/>
        <v>0</v>
      </c>
      <c r="U652" s="183">
        <f t="shared" si="101"/>
        <v>0</v>
      </c>
      <c r="V652" s="183">
        <f t="shared" si="102"/>
        <v>0</v>
      </c>
      <c r="W652" s="183">
        <f t="shared" si="103"/>
        <v>0</v>
      </c>
      <c r="X652" s="183">
        <f t="shared" si="104"/>
        <v>0</v>
      </c>
      <c r="Y652" s="183">
        <f t="shared" si="105"/>
        <v>0</v>
      </c>
      <c r="Z652" s="183">
        <f t="shared" si="106"/>
        <v>0</v>
      </c>
      <c r="AA652" s="183">
        <f t="shared" si="107"/>
        <v>0</v>
      </c>
      <c r="AB652" s="183" t="str">
        <f t="shared" si="108"/>
        <v/>
      </c>
      <c r="AC652" s="183" t="str">
        <f t="shared" si="109"/>
        <v/>
      </c>
      <c r="AD652" s="183" t="str">
        <f t="shared" si="110"/>
        <v/>
      </c>
      <c r="AE652" s="183" t="str">
        <f t="shared" si="111"/>
        <v/>
      </c>
    </row>
    <row r="653" spans="1:31" ht="33.950000000000003" customHeight="1" x14ac:dyDescent="0.25">
      <c r="A653" s="184" t="s">
        <v>5315</v>
      </c>
      <c r="B653" s="185">
        <v>32</v>
      </c>
      <c r="C653" s="184" t="s">
        <v>5253</v>
      </c>
      <c r="D653" s="184" t="s">
        <v>4381</v>
      </c>
      <c r="E653" s="184" t="s">
        <v>18</v>
      </c>
      <c r="F653" s="185">
        <v>1</v>
      </c>
      <c r="G653" s="185">
        <v>1</v>
      </c>
      <c r="H653" s="185">
        <v>0</v>
      </c>
      <c r="I653" s="184" t="s">
        <v>5324</v>
      </c>
      <c r="J653" s="184"/>
      <c r="K653" s="183" t="s">
        <v>5332</v>
      </c>
      <c r="L653" s="183"/>
      <c r="M653" s="183" t="s">
        <v>5324</v>
      </c>
      <c r="N653" s="183" t="s">
        <v>3153</v>
      </c>
      <c r="O653" s="183"/>
      <c r="P653" s="183" t="s">
        <v>5252</v>
      </c>
      <c r="Q653" s="183" t="s">
        <v>4509</v>
      </c>
      <c r="R653" s="183">
        <f t="shared" si="98"/>
        <v>0</v>
      </c>
      <c r="S653" s="183">
        <f t="shared" si="99"/>
        <v>0</v>
      </c>
      <c r="T653" s="183">
        <f t="shared" si="100"/>
        <v>0</v>
      </c>
      <c r="U653" s="183">
        <f t="shared" si="101"/>
        <v>0</v>
      </c>
      <c r="V653" s="183">
        <f t="shared" si="102"/>
        <v>0</v>
      </c>
      <c r="W653" s="183">
        <f t="shared" si="103"/>
        <v>0</v>
      </c>
      <c r="X653" s="183">
        <f t="shared" si="104"/>
        <v>0</v>
      </c>
      <c r="Y653" s="183">
        <f t="shared" si="105"/>
        <v>0</v>
      </c>
      <c r="Z653" s="183">
        <f t="shared" si="106"/>
        <v>0</v>
      </c>
      <c r="AA653" s="183">
        <f t="shared" si="107"/>
        <v>0</v>
      </c>
      <c r="AB653" s="183" t="str">
        <f t="shared" si="108"/>
        <v/>
      </c>
      <c r="AC653" s="183" t="str">
        <f t="shared" si="109"/>
        <v/>
      </c>
      <c r="AD653" s="183" t="str">
        <f t="shared" si="110"/>
        <v/>
      </c>
      <c r="AE653" s="183" t="str">
        <f t="shared" si="111"/>
        <v/>
      </c>
    </row>
    <row r="654" spans="1:31" ht="33.950000000000003" customHeight="1" x14ac:dyDescent="0.25">
      <c r="A654" s="184" t="s">
        <v>5315</v>
      </c>
      <c r="B654" s="185">
        <v>32</v>
      </c>
      <c r="C654" s="184" t="s">
        <v>5253</v>
      </c>
      <c r="D654" s="184" t="s">
        <v>4381</v>
      </c>
      <c r="E654" s="184" t="s">
        <v>18</v>
      </c>
      <c r="F654" s="185">
        <v>2</v>
      </c>
      <c r="G654" s="185">
        <v>1</v>
      </c>
      <c r="H654" s="185">
        <v>0</v>
      </c>
      <c r="I654" s="184" t="s">
        <v>5322</v>
      </c>
      <c r="J654" s="184"/>
      <c r="K654" s="183" t="s">
        <v>5331</v>
      </c>
      <c r="L654" s="183"/>
      <c r="M654" s="183" t="s">
        <v>5322</v>
      </c>
      <c r="N654" s="183" t="s">
        <v>5322</v>
      </c>
      <c r="O654" s="183"/>
      <c r="P654" s="183" t="s">
        <v>5252</v>
      </c>
      <c r="Q654" s="183" t="s">
        <v>4509</v>
      </c>
      <c r="R654" s="183">
        <f t="shared" si="98"/>
        <v>0</v>
      </c>
      <c r="S654" s="183">
        <f t="shared" si="99"/>
        <v>0</v>
      </c>
      <c r="T654" s="183">
        <f t="shared" si="100"/>
        <v>0</v>
      </c>
      <c r="U654" s="183">
        <f t="shared" si="101"/>
        <v>0</v>
      </c>
      <c r="V654" s="183">
        <f t="shared" si="102"/>
        <v>0</v>
      </c>
      <c r="W654" s="183">
        <f t="shared" si="103"/>
        <v>0</v>
      </c>
      <c r="X654" s="183">
        <f t="shared" si="104"/>
        <v>0</v>
      </c>
      <c r="Y654" s="183">
        <f t="shared" si="105"/>
        <v>0</v>
      </c>
      <c r="Z654" s="183">
        <f t="shared" si="106"/>
        <v>0</v>
      </c>
      <c r="AA654" s="183">
        <f t="shared" si="107"/>
        <v>0</v>
      </c>
      <c r="AB654" s="183" t="str">
        <f t="shared" si="108"/>
        <v/>
      </c>
      <c r="AC654" s="183" t="str">
        <f t="shared" si="109"/>
        <v/>
      </c>
      <c r="AD654" s="183" t="str">
        <f t="shared" si="110"/>
        <v/>
      </c>
      <c r="AE654" s="183" t="str">
        <f t="shared" si="111"/>
        <v/>
      </c>
    </row>
    <row r="655" spans="1:31" ht="33.950000000000003" customHeight="1" x14ac:dyDescent="0.25">
      <c r="A655" s="184" t="s">
        <v>5315</v>
      </c>
      <c r="B655" s="185">
        <v>32</v>
      </c>
      <c r="C655" s="184" t="s">
        <v>5253</v>
      </c>
      <c r="D655" s="184" t="s">
        <v>4381</v>
      </c>
      <c r="E655" s="184" t="s">
        <v>18</v>
      </c>
      <c r="F655" s="185">
        <v>3</v>
      </c>
      <c r="G655" s="185">
        <v>1</v>
      </c>
      <c r="H655" s="185">
        <v>0</v>
      </c>
      <c r="I655" s="184" t="s">
        <v>5320</v>
      </c>
      <c r="J655" s="184"/>
      <c r="K655" s="183" t="s">
        <v>5330</v>
      </c>
      <c r="L655" s="183"/>
      <c r="M655" s="183" t="s">
        <v>5320</v>
      </c>
      <c r="N655" s="183" t="s">
        <v>3274</v>
      </c>
      <c r="O655" s="183"/>
      <c r="P655" s="183" t="s">
        <v>5252</v>
      </c>
      <c r="Q655" s="183" t="s">
        <v>4509</v>
      </c>
      <c r="R655" s="183">
        <f t="shared" si="98"/>
        <v>0</v>
      </c>
      <c r="S655" s="183">
        <f t="shared" si="99"/>
        <v>0</v>
      </c>
      <c r="T655" s="183">
        <f t="shared" si="100"/>
        <v>0</v>
      </c>
      <c r="U655" s="183">
        <f t="shared" si="101"/>
        <v>0</v>
      </c>
      <c r="V655" s="183">
        <f t="shared" si="102"/>
        <v>0</v>
      </c>
      <c r="W655" s="183">
        <f t="shared" si="103"/>
        <v>0</v>
      </c>
      <c r="X655" s="183">
        <f t="shared" si="104"/>
        <v>0</v>
      </c>
      <c r="Y655" s="183">
        <f t="shared" si="105"/>
        <v>0</v>
      </c>
      <c r="Z655" s="183">
        <f t="shared" si="106"/>
        <v>0</v>
      </c>
      <c r="AA655" s="183">
        <f t="shared" si="107"/>
        <v>0</v>
      </c>
      <c r="AB655" s="183" t="str">
        <f t="shared" si="108"/>
        <v/>
      </c>
      <c r="AC655" s="183" t="str">
        <f t="shared" si="109"/>
        <v/>
      </c>
      <c r="AD655" s="183" t="str">
        <f t="shared" si="110"/>
        <v/>
      </c>
      <c r="AE655" s="183" t="str">
        <f t="shared" si="111"/>
        <v/>
      </c>
    </row>
    <row r="656" spans="1:31" ht="33.950000000000003" customHeight="1" x14ac:dyDescent="0.25">
      <c r="A656" s="184" t="s">
        <v>5315</v>
      </c>
      <c r="B656" s="185">
        <v>32</v>
      </c>
      <c r="C656" s="184" t="s">
        <v>5253</v>
      </c>
      <c r="D656" s="184" t="s">
        <v>4381</v>
      </c>
      <c r="E656" s="184" t="s">
        <v>18</v>
      </c>
      <c r="F656" s="185">
        <v>4</v>
      </c>
      <c r="G656" s="185">
        <v>1</v>
      </c>
      <c r="H656" s="185">
        <v>0</v>
      </c>
      <c r="I656" s="184" t="s">
        <v>5318</v>
      </c>
      <c r="J656" s="184"/>
      <c r="K656" s="183" t="s">
        <v>5329</v>
      </c>
      <c r="L656" s="183"/>
      <c r="M656" s="183" t="s">
        <v>5318</v>
      </c>
      <c r="N656" s="183" t="s">
        <v>5317</v>
      </c>
      <c r="O656" s="183"/>
      <c r="P656" s="183" t="s">
        <v>5252</v>
      </c>
      <c r="Q656" s="183" t="s">
        <v>4509</v>
      </c>
      <c r="R656" s="183">
        <f t="shared" si="98"/>
        <v>0</v>
      </c>
      <c r="S656" s="183">
        <f t="shared" si="99"/>
        <v>0</v>
      </c>
      <c r="T656" s="183">
        <f t="shared" si="100"/>
        <v>0</v>
      </c>
      <c r="U656" s="183">
        <f t="shared" si="101"/>
        <v>0</v>
      </c>
      <c r="V656" s="183">
        <f t="shared" si="102"/>
        <v>0</v>
      </c>
      <c r="W656" s="183">
        <f t="shared" si="103"/>
        <v>0</v>
      </c>
      <c r="X656" s="183">
        <f t="shared" si="104"/>
        <v>0</v>
      </c>
      <c r="Y656" s="183">
        <f t="shared" si="105"/>
        <v>0</v>
      </c>
      <c r="Z656" s="183">
        <f t="shared" si="106"/>
        <v>0</v>
      </c>
      <c r="AA656" s="183">
        <f t="shared" si="107"/>
        <v>0</v>
      </c>
      <c r="AB656" s="183" t="str">
        <f t="shared" si="108"/>
        <v/>
      </c>
      <c r="AC656" s="183" t="str">
        <f t="shared" si="109"/>
        <v/>
      </c>
      <c r="AD656" s="183" t="str">
        <f t="shared" si="110"/>
        <v/>
      </c>
      <c r="AE656" s="183" t="str">
        <f t="shared" si="111"/>
        <v/>
      </c>
    </row>
    <row r="657" spans="1:31" ht="33.950000000000003" customHeight="1" x14ac:dyDescent="0.25">
      <c r="A657" s="184" t="s">
        <v>5315</v>
      </c>
      <c r="B657" s="185">
        <v>32</v>
      </c>
      <c r="C657" s="184" t="s">
        <v>5253</v>
      </c>
      <c r="D657" s="184" t="s">
        <v>4381</v>
      </c>
      <c r="E657" s="184" t="s">
        <v>18</v>
      </c>
      <c r="F657" s="185">
        <v>5</v>
      </c>
      <c r="G657" s="185">
        <v>1</v>
      </c>
      <c r="H657" s="185">
        <v>0</v>
      </c>
      <c r="I657" s="184" t="s">
        <v>4630</v>
      </c>
      <c r="J657" s="184"/>
      <c r="K657" s="183" t="s">
        <v>5328</v>
      </c>
      <c r="L657" s="183"/>
      <c r="M657" s="183" t="s">
        <v>4630</v>
      </c>
      <c r="N657" s="183" t="s">
        <v>4630</v>
      </c>
      <c r="O657" s="183"/>
      <c r="P657" s="183" t="s">
        <v>5252</v>
      </c>
      <c r="Q657" s="183" t="s">
        <v>4509</v>
      </c>
      <c r="R657" s="183">
        <f t="shared" si="98"/>
        <v>0</v>
      </c>
      <c r="S657" s="183">
        <f t="shared" si="99"/>
        <v>0</v>
      </c>
      <c r="T657" s="183">
        <f t="shared" si="100"/>
        <v>0</v>
      </c>
      <c r="U657" s="183">
        <f t="shared" si="101"/>
        <v>0</v>
      </c>
      <c r="V657" s="183">
        <f t="shared" si="102"/>
        <v>0</v>
      </c>
      <c r="W657" s="183">
        <f t="shared" si="103"/>
        <v>0</v>
      </c>
      <c r="X657" s="183">
        <f t="shared" si="104"/>
        <v>0</v>
      </c>
      <c r="Y657" s="183">
        <f t="shared" si="105"/>
        <v>0</v>
      </c>
      <c r="Z657" s="183">
        <f t="shared" si="106"/>
        <v>0</v>
      </c>
      <c r="AA657" s="183">
        <f t="shared" si="107"/>
        <v>0</v>
      </c>
      <c r="AB657" s="183" t="str">
        <f t="shared" si="108"/>
        <v/>
      </c>
      <c r="AC657" s="183" t="str">
        <f t="shared" si="109"/>
        <v/>
      </c>
      <c r="AD657" s="183" t="str">
        <f t="shared" si="110"/>
        <v/>
      </c>
      <c r="AE657" s="183" t="str">
        <f t="shared" si="111"/>
        <v/>
      </c>
    </row>
    <row r="658" spans="1:31" ht="33.950000000000003" customHeight="1" x14ac:dyDescent="0.25">
      <c r="A658" s="184" t="s">
        <v>5315</v>
      </c>
      <c r="B658" s="185">
        <v>32</v>
      </c>
      <c r="C658" s="184" t="s">
        <v>5253</v>
      </c>
      <c r="D658" s="184" t="s">
        <v>4381</v>
      </c>
      <c r="E658" s="184" t="s">
        <v>18</v>
      </c>
      <c r="F658" s="185">
        <v>6</v>
      </c>
      <c r="G658" s="185">
        <v>1</v>
      </c>
      <c r="H658" s="185">
        <v>0</v>
      </c>
      <c r="I658" s="184" t="s">
        <v>5326</v>
      </c>
      <c r="J658" s="184"/>
      <c r="K658" s="183" t="s">
        <v>5327</v>
      </c>
      <c r="L658" s="183"/>
      <c r="M658" s="183" t="s">
        <v>5326</v>
      </c>
      <c r="N658" s="183" t="s">
        <v>5326</v>
      </c>
      <c r="O658" s="183"/>
      <c r="P658" s="183" t="s">
        <v>5252</v>
      </c>
      <c r="Q658" s="183" t="s">
        <v>4509</v>
      </c>
      <c r="R658" s="183">
        <f t="shared" si="98"/>
        <v>0</v>
      </c>
      <c r="S658" s="183">
        <f t="shared" si="99"/>
        <v>0</v>
      </c>
      <c r="T658" s="183">
        <f t="shared" si="100"/>
        <v>0</v>
      </c>
      <c r="U658" s="183">
        <f t="shared" si="101"/>
        <v>0</v>
      </c>
      <c r="V658" s="183">
        <f t="shared" si="102"/>
        <v>0</v>
      </c>
      <c r="W658" s="183">
        <f t="shared" si="103"/>
        <v>0</v>
      </c>
      <c r="X658" s="183">
        <f t="shared" si="104"/>
        <v>0</v>
      </c>
      <c r="Y658" s="183">
        <f t="shared" si="105"/>
        <v>0</v>
      </c>
      <c r="Z658" s="183">
        <f t="shared" si="106"/>
        <v>0</v>
      </c>
      <c r="AA658" s="183">
        <f t="shared" si="107"/>
        <v>0</v>
      </c>
      <c r="AB658" s="183" t="str">
        <f t="shared" si="108"/>
        <v/>
      </c>
      <c r="AC658" s="183" t="str">
        <f t="shared" si="109"/>
        <v/>
      </c>
      <c r="AD658" s="183" t="str">
        <f t="shared" si="110"/>
        <v/>
      </c>
      <c r="AE658" s="183" t="str">
        <f t="shared" si="111"/>
        <v/>
      </c>
    </row>
    <row r="659" spans="1:31" ht="33.950000000000003" customHeight="1" x14ac:dyDescent="0.25">
      <c r="A659" s="184" t="s">
        <v>5315</v>
      </c>
      <c r="B659" s="185">
        <v>32</v>
      </c>
      <c r="C659" s="184" t="s">
        <v>5253</v>
      </c>
      <c r="D659" s="184" t="s">
        <v>4381</v>
      </c>
      <c r="E659" s="184" t="s">
        <v>18</v>
      </c>
      <c r="F659" s="185">
        <v>7</v>
      </c>
      <c r="G659" s="185">
        <v>1</v>
      </c>
      <c r="H659" s="185">
        <v>0</v>
      </c>
      <c r="I659" s="184" t="s">
        <v>3102</v>
      </c>
      <c r="J659" s="184"/>
      <c r="K659" s="183" t="s">
        <v>4511</v>
      </c>
      <c r="L659" s="183"/>
      <c r="M659" s="183" t="s">
        <v>3102</v>
      </c>
      <c r="N659" s="183" t="s">
        <v>3102</v>
      </c>
      <c r="O659" s="183"/>
      <c r="P659" s="183" t="s">
        <v>5252</v>
      </c>
      <c r="Q659" s="183" t="s">
        <v>4509</v>
      </c>
      <c r="R659" s="183">
        <f t="shared" si="98"/>
        <v>0</v>
      </c>
      <c r="S659" s="183">
        <f t="shared" si="99"/>
        <v>0</v>
      </c>
      <c r="T659" s="183">
        <f t="shared" si="100"/>
        <v>0</v>
      </c>
      <c r="U659" s="183">
        <f t="shared" si="101"/>
        <v>0</v>
      </c>
      <c r="V659" s="183">
        <f t="shared" si="102"/>
        <v>0</v>
      </c>
      <c r="W659" s="183">
        <f t="shared" si="103"/>
        <v>0</v>
      </c>
      <c r="X659" s="183">
        <f t="shared" si="104"/>
        <v>0</v>
      </c>
      <c r="Y659" s="183">
        <f t="shared" si="105"/>
        <v>0</v>
      </c>
      <c r="Z659" s="183">
        <f t="shared" si="106"/>
        <v>0</v>
      </c>
      <c r="AA659" s="183">
        <f t="shared" si="107"/>
        <v>0</v>
      </c>
      <c r="AB659" s="183" t="str">
        <f t="shared" si="108"/>
        <v/>
      </c>
      <c r="AC659" s="183" t="str">
        <f t="shared" si="109"/>
        <v/>
      </c>
      <c r="AD659" s="183" t="str">
        <f t="shared" si="110"/>
        <v/>
      </c>
      <c r="AE659" s="183" t="str">
        <f t="shared" si="111"/>
        <v/>
      </c>
    </row>
    <row r="660" spans="1:31" ht="33.950000000000003" customHeight="1" x14ac:dyDescent="0.25">
      <c r="A660" s="184" t="s">
        <v>5315</v>
      </c>
      <c r="B660" s="185">
        <v>32</v>
      </c>
      <c r="C660" s="184" t="s">
        <v>5253</v>
      </c>
      <c r="D660" s="184" t="s">
        <v>4381</v>
      </c>
      <c r="E660" s="184" t="s">
        <v>18</v>
      </c>
      <c r="F660" s="185">
        <v>8</v>
      </c>
      <c r="G660" s="185">
        <v>1</v>
      </c>
      <c r="H660" s="185">
        <v>0</v>
      </c>
      <c r="I660" s="184" t="s">
        <v>3123</v>
      </c>
      <c r="J660" s="184"/>
      <c r="K660" s="183" t="s">
        <v>4510</v>
      </c>
      <c r="L660" s="183"/>
      <c r="M660" s="183" t="s">
        <v>3123</v>
      </c>
      <c r="N660" s="183" t="s">
        <v>3123</v>
      </c>
      <c r="O660" s="183"/>
      <c r="P660" s="183" t="s">
        <v>5252</v>
      </c>
      <c r="Q660" s="183" t="s">
        <v>4509</v>
      </c>
      <c r="R660" s="183">
        <f t="shared" si="98"/>
        <v>0</v>
      </c>
      <c r="S660" s="183">
        <f t="shared" si="99"/>
        <v>0</v>
      </c>
      <c r="T660" s="183">
        <f t="shared" si="100"/>
        <v>0</v>
      </c>
      <c r="U660" s="183">
        <f t="shared" si="101"/>
        <v>0</v>
      </c>
      <c r="V660" s="183">
        <f t="shared" si="102"/>
        <v>0</v>
      </c>
      <c r="W660" s="183">
        <f t="shared" si="103"/>
        <v>0</v>
      </c>
      <c r="X660" s="183">
        <f t="shared" si="104"/>
        <v>0</v>
      </c>
      <c r="Y660" s="183">
        <f t="shared" si="105"/>
        <v>0</v>
      </c>
      <c r="Z660" s="183">
        <f t="shared" si="106"/>
        <v>0</v>
      </c>
      <c r="AA660" s="183">
        <f t="shared" si="107"/>
        <v>0</v>
      </c>
      <c r="AB660" s="183" t="str">
        <f t="shared" si="108"/>
        <v/>
      </c>
      <c r="AC660" s="183" t="str">
        <f t="shared" si="109"/>
        <v/>
      </c>
      <c r="AD660" s="183" t="str">
        <f t="shared" si="110"/>
        <v/>
      </c>
      <c r="AE660" s="183" t="str">
        <f t="shared" si="111"/>
        <v/>
      </c>
    </row>
    <row r="661" spans="1:31" ht="33.950000000000003" customHeight="1" x14ac:dyDescent="0.25">
      <c r="A661" s="184" t="s">
        <v>5315</v>
      </c>
      <c r="B661" s="185">
        <v>32</v>
      </c>
      <c r="C661" s="184" t="s">
        <v>5253</v>
      </c>
      <c r="D661" s="184" t="s">
        <v>4378</v>
      </c>
      <c r="E661" s="184" t="s">
        <v>18</v>
      </c>
      <c r="F661" s="185">
        <v>1</v>
      </c>
      <c r="G661" s="185">
        <v>0</v>
      </c>
      <c r="H661" s="185">
        <v>1</v>
      </c>
      <c r="I661" s="184"/>
      <c r="J661" s="184" t="s">
        <v>5324</v>
      </c>
      <c r="K661" s="183"/>
      <c r="L661" s="183" t="s">
        <v>5325</v>
      </c>
      <c r="M661" s="183" t="s">
        <v>5324</v>
      </c>
      <c r="N661" s="183" t="s">
        <v>3153</v>
      </c>
      <c r="O661" s="183"/>
      <c r="P661" s="183" t="s">
        <v>5252</v>
      </c>
      <c r="Q661" s="183" t="s">
        <v>4495</v>
      </c>
      <c r="R661" s="183">
        <f t="shared" si="98"/>
        <v>0</v>
      </c>
      <c r="S661" s="183">
        <f t="shared" si="99"/>
        <v>0</v>
      </c>
      <c r="T661" s="183">
        <f t="shared" si="100"/>
        <v>0</v>
      </c>
      <c r="U661" s="183">
        <f t="shared" si="101"/>
        <v>0</v>
      </c>
      <c r="V661" s="183">
        <f t="shared" si="102"/>
        <v>0</v>
      </c>
      <c r="W661" s="183">
        <f t="shared" si="103"/>
        <v>0</v>
      </c>
      <c r="X661" s="183">
        <f t="shared" si="104"/>
        <v>0</v>
      </c>
      <c r="Y661" s="183">
        <f t="shared" si="105"/>
        <v>0</v>
      </c>
      <c r="Z661" s="183">
        <f t="shared" si="106"/>
        <v>0</v>
      </c>
      <c r="AA661" s="183">
        <f t="shared" si="107"/>
        <v>0</v>
      </c>
      <c r="AB661" s="183" t="str">
        <f t="shared" si="108"/>
        <v/>
      </c>
      <c r="AC661" s="183" t="str">
        <f t="shared" si="109"/>
        <v/>
      </c>
      <c r="AD661" s="183" t="str">
        <f t="shared" si="110"/>
        <v/>
      </c>
      <c r="AE661" s="183" t="str">
        <f t="shared" si="111"/>
        <v/>
      </c>
    </row>
    <row r="662" spans="1:31" ht="33.950000000000003" customHeight="1" x14ac:dyDescent="0.25">
      <c r="A662" s="184" t="s">
        <v>5315</v>
      </c>
      <c r="B662" s="185">
        <v>32</v>
      </c>
      <c r="C662" s="184" t="s">
        <v>5253</v>
      </c>
      <c r="D662" s="184" t="s">
        <v>4378</v>
      </c>
      <c r="E662" s="184" t="s">
        <v>18</v>
      </c>
      <c r="F662" s="185">
        <v>2</v>
      </c>
      <c r="G662" s="185">
        <v>0</v>
      </c>
      <c r="H662" s="185">
        <v>1</v>
      </c>
      <c r="I662" s="184"/>
      <c r="J662" s="184" t="s">
        <v>5322</v>
      </c>
      <c r="K662" s="183"/>
      <c r="L662" s="183" t="s">
        <v>5323</v>
      </c>
      <c r="M662" s="183" t="s">
        <v>5322</v>
      </c>
      <c r="N662" s="183" t="s">
        <v>5322</v>
      </c>
      <c r="O662" s="183"/>
      <c r="P662" s="183" t="s">
        <v>5252</v>
      </c>
      <c r="Q662" s="183" t="s">
        <v>4495</v>
      </c>
      <c r="R662" s="183">
        <f t="shared" si="98"/>
        <v>0</v>
      </c>
      <c r="S662" s="183">
        <f t="shared" si="99"/>
        <v>0</v>
      </c>
      <c r="T662" s="183">
        <f t="shared" si="100"/>
        <v>0</v>
      </c>
      <c r="U662" s="183">
        <f t="shared" si="101"/>
        <v>0</v>
      </c>
      <c r="V662" s="183">
        <f t="shared" si="102"/>
        <v>0</v>
      </c>
      <c r="W662" s="183">
        <f t="shared" si="103"/>
        <v>0</v>
      </c>
      <c r="X662" s="183">
        <f t="shared" si="104"/>
        <v>0</v>
      </c>
      <c r="Y662" s="183">
        <f t="shared" si="105"/>
        <v>0</v>
      </c>
      <c r="Z662" s="183">
        <f t="shared" si="106"/>
        <v>0</v>
      </c>
      <c r="AA662" s="183">
        <f t="shared" si="107"/>
        <v>0</v>
      </c>
      <c r="AB662" s="183" t="str">
        <f t="shared" si="108"/>
        <v/>
      </c>
      <c r="AC662" s="183" t="str">
        <f t="shared" si="109"/>
        <v/>
      </c>
      <c r="AD662" s="183" t="str">
        <f t="shared" si="110"/>
        <v/>
      </c>
      <c r="AE662" s="183" t="str">
        <f t="shared" si="111"/>
        <v/>
      </c>
    </row>
    <row r="663" spans="1:31" ht="33.950000000000003" customHeight="1" x14ac:dyDescent="0.25">
      <c r="A663" s="184" t="s">
        <v>5315</v>
      </c>
      <c r="B663" s="185">
        <v>32</v>
      </c>
      <c r="C663" s="184" t="s">
        <v>5253</v>
      </c>
      <c r="D663" s="184" t="s">
        <v>4378</v>
      </c>
      <c r="E663" s="184" t="s">
        <v>18</v>
      </c>
      <c r="F663" s="185">
        <v>3</v>
      </c>
      <c r="G663" s="185">
        <v>0</v>
      </c>
      <c r="H663" s="185">
        <v>1</v>
      </c>
      <c r="I663" s="184"/>
      <c r="J663" s="184" t="s">
        <v>5320</v>
      </c>
      <c r="K663" s="183"/>
      <c r="L663" s="183" t="s">
        <v>5321</v>
      </c>
      <c r="M663" s="183" t="s">
        <v>5320</v>
      </c>
      <c r="N663" s="183" t="s">
        <v>3274</v>
      </c>
      <c r="O663" s="183"/>
      <c r="P663" s="183" t="s">
        <v>5252</v>
      </c>
      <c r="Q663" s="183" t="s">
        <v>4495</v>
      </c>
      <c r="R663" s="183">
        <f t="shared" si="98"/>
        <v>0</v>
      </c>
      <c r="S663" s="183">
        <f t="shared" si="99"/>
        <v>0</v>
      </c>
      <c r="T663" s="183">
        <f t="shared" si="100"/>
        <v>0</v>
      </c>
      <c r="U663" s="183">
        <f t="shared" si="101"/>
        <v>0</v>
      </c>
      <c r="V663" s="183">
        <f t="shared" si="102"/>
        <v>0</v>
      </c>
      <c r="W663" s="183">
        <f t="shared" si="103"/>
        <v>0</v>
      </c>
      <c r="X663" s="183">
        <f t="shared" si="104"/>
        <v>0</v>
      </c>
      <c r="Y663" s="183">
        <f t="shared" si="105"/>
        <v>0</v>
      </c>
      <c r="Z663" s="183">
        <f t="shared" si="106"/>
        <v>0</v>
      </c>
      <c r="AA663" s="183">
        <f t="shared" si="107"/>
        <v>0</v>
      </c>
      <c r="AB663" s="183" t="str">
        <f t="shared" si="108"/>
        <v/>
      </c>
      <c r="AC663" s="183" t="str">
        <f t="shared" si="109"/>
        <v/>
      </c>
      <c r="AD663" s="183" t="str">
        <f t="shared" si="110"/>
        <v/>
      </c>
      <c r="AE663" s="183" t="str">
        <f t="shared" si="111"/>
        <v/>
      </c>
    </row>
    <row r="664" spans="1:31" ht="33.950000000000003" customHeight="1" x14ac:dyDescent="0.25">
      <c r="A664" s="184" t="s">
        <v>5315</v>
      </c>
      <c r="B664" s="185">
        <v>32</v>
      </c>
      <c r="C664" s="184" t="s">
        <v>5253</v>
      </c>
      <c r="D664" s="184" t="s">
        <v>4378</v>
      </c>
      <c r="E664" s="184" t="s">
        <v>18</v>
      </c>
      <c r="F664" s="185">
        <v>4</v>
      </c>
      <c r="G664" s="185">
        <v>0</v>
      </c>
      <c r="H664" s="185">
        <v>1</v>
      </c>
      <c r="I664" s="184"/>
      <c r="J664" s="184" t="s">
        <v>5318</v>
      </c>
      <c r="K664" s="183"/>
      <c r="L664" s="183" t="s">
        <v>5319</v>
      </c>
      <c r="M664" s="183" t="s">
        <v>5318</v>
      </c>
      <c r="N664" s="183" t="s">
        <v>5317</v>
      </c>
      <c r="O664" s="183"/>
      <c r="P664" s="183" t="s">
        <v>5252</v>
      </c>
      <c r="Q664" s="183" t="s">
        <v>4495</v>
      </c>
      <c r="R664" s="183">
        <f t="shared" si="98"/>
        <v>0</v>
      </c>
      <c r="S664" s="183">
        <f t="shared" si="99"/>
        <v>0</v>
      </c>
      <c r="T664" s="183">
        <f t="shared" si="100"/>
        <v>0</v>
      </c>
      <c r="U664" s="183">
        <f t="shared" si="101"/>
        <v>0</v>
      </c>
      <c r="V664" s="183">
        <f t="shared" si="102"/>
        <v>0</v>
      </c>
      <c r="W664" s="183">
        <f t="shared" si="103"/>
        <v>0</v>
      </c>
      <c r="X664" s="183">
        <f t="shared" si="104"/>
        <v>0</v>
      </c>
      <c r="Y664" s="183">
        <f t="shared" si="105"/>
        <v>0</v>
      </c>
      <c r="Z664" s="183">
        <f t="shared" si="106"/>
        <v>0</v>
      </c>
      <c r="AA664" s="183">
        <f t="shared" si="107"/>
        <v>0</v>
      </c>
      <c r="AB664" s="183" t="str">
        <f t="shared" si="108"/>
        <v/>
      </c>
      <c r="AC664" s="183" t="str">
        <f t="shared" si="109"/>
        <v/>
      </c>
      <c r="AD664" s="183" t="str">
        <f t="shared" si="110"/>
        <v/>
      </c>
      <c r="AE664" s="183" t="str">
        <f t="shared" si="111"/>
        <v/>
      </c>
    </row>
    <row r="665" spans="1:31" ht="33.950000000000003" customHeight="1" x14ac:dyDescent="0.25">
      <c r="A665" s="184" t="s">
        <v>5315</v>
      </c>
      <c r="B665" s="185">
        <v>32</v>
      </c>
      <c r="C665" s="184" t="s">
        <v>5253</v>
      </c>
      <c r="D665" s="184" t="s">
        <v>4378</v>
      </c>
      <c r="E665" s="184" t="s">
        <v>18</v>
      </c>
      <c r="F665" s="185">
        <v>5</v>
      </c>
      <c r="G665" s="185">
        <v>0</v>
      </c>
      <c r="H665" s="185">
        <v>1</v>
      </c>
      <c r="I665" s="184"/>
      <c r="J665" s="184" t="s">
        <v>4630</v>
      </c>
      <c r="K665" s="183"/>
      <c r="L665" s="183" t="s">
        <v>5316</v>
      </c>
      <c r="M665" s="183" t="s">
        <v>4630</v>
      </c>
      <c r="N665" s="183" t="s">
        <v>4630</v>
      </c>
      <c r="O665" s="183"/>
      <c r="P665" s="183" t="s">
        <v>5252</v>
      </c>
      <c r="Q665" s="183" t="s">
        <v>4495</v>
      </c>
      <c r="R665" s="183">
        <f t="shared" si="98"/>
        <v>0</v>
      </c>
      <c r="S665" s="183">
        <f t="shared" si="99"/>
        <v>0</v>
      </c>
      <c r="T665" s="183">
        <f t="shared" si="100"/>
        <v>0</v>
      </c>
      <c r="U665" s="183">
        <f t="shared" si="101"/>
        <v>0</v>
      </c>
      <c r="V665" s="183">
        <f t="shared" si="102"/>
        <v>0</v>
      </c>
      <c r="W665" s="183">
        <f t="shared" si="103"/>
        <v>0</v>
      </c>
      <c r="X665" s="183">
        <f t="shared" si="104"/>
        <v>0</v>
      </c>
      <c r="Y665" s="183">
        <f t="shared" si="105"/>
        <v>0</v>
      </c>
      <c r="Z665" s="183">
        <f t="shared" si="106"/>
        <v>0</v>
      </c>
      <c r="AA665" s="183">
        <f t="shared" si="107"/>
        <v>0</v>
      </c>
      <c r="AB665" s="183" t="str">
        <f t="shared" si="108"/>
        <v/>
      </c>
      <c r="AC665" s="183" t="str">
        <f t="shared" si="109"/>
        <v/>
      </c>
      <c r="AD665" s="183" t="str">
        <f t="shared" si="110"/>
        <v/>
      </c>
      <c r="AE665" s="183" t="str">
        <f t="shared" si="111"/>
        <v/>
      </c>
    </row>
    <row r="666" spans="1:31" ht="33.950000000000003" customHeight="1" x14ac:dyDescent="0.25">
      <c r="A666" s="184" t="s">
        <v>5315</v>
      </c>
      <c r="B666" s="185">
        <v>32</v>
      </c>
      <c r="C666" s="184" t="s">
        <v>5253</v>
      </c>
      <c r="D666" s="184" t="s">
        <v>4378</v>
      </c>
      <c r="E666" s="184" t="s">
        <v>18</v>
      </c>
      <c r="F666" s="185">
        <v>6</v>
      </c>
      <c r="G666" s="185">
        <v>0</v>
      </c>
      <c r="H666" s="185">
        <v>1</v>
      </c>
      <c r="I666" s="184"/>
      <c r="J666" s="184" t="s">
        <v>3587</v>
      </c>
      <c r="K666" s="183"/>
      <c r="L666" s="183" t="s">
        <v>4500</v>
      </c>
      <c r="M666" s="183" t="s">
        <v>3587</v>
      </c>
      <c r="N666" s="183" t="s">
        <v>3587</v>
      </c>
      <c r="O666" s="183"/>
      <c r="P666" s="183" t="s">
        <v>5252</v>
      </c>
      <c r="Q666" s="183" t="s">
        <v>4495</v>
      </c>
      <c r="R666" s="183">
        <f t="shared" si="98"/>
        <v>0</v>
      </c>
      <c r="S666" s="183">
        <f t="shared" si="99"/>
        <v>0</v>
      </c>
      <c r="T666" s="183">
        <f t="shared" si="100"/>
        <v>0</v>
      </c>
      <c r="U666" s="183">
        <f t="shared" si="101"/>
        <v>0</v>
      </c>
      <c r="V666" s="183">
        <f t="shared" si="102"/>
        <v>0</v>
      </c>
      <c r="W666" s="183">
        <f t="shared" si="103"/>
        <v>0</v>
      </c>
      <c r="X666" s="183">
        <f t="shared" si="104"/>
        <v>0</v>
      </c>
      <c r="Y666" s="183">
        <f t="shared" si="105"/>
        <v>0</v>
      </c>
      <c r="Z666" s="183">
        <f t="shared" si="106"/>
        <v>0</v>
      </c>
      <c r="AA666" s="183">
        <f t="shared" si="107"/>
        <v>0</v>
      </c>
      <c r="AB666" s="183" t="str">
        <f t="shared" si="108"/>
        <v/>
      </c>
      <c r="AC666" s="183" t="str">
        <f t="shared" si="109"/>
        <v/>
      </c>
      <c r="AD666" s="183" t="str">
        <f t="shared" si="110"/>
        <v/>
      </c>
      <c r="AE666" s="183" t="str">
        <f t="shared" si="111"/>
        <v/>
      </c>
    </row>
    <row r="667" spans="1:31" ht="33.950000000000003" customHeight="1" x14ac:dyDescent="0.25">
      <c r="A667" s="184" t="s">
        <v>5315</v>
      </c>
      <c r="B667" s="185">
        <v>32</v>
      </c>
      <c r="C667" s="184" t="s">
        <v>5253</v>
      </c>
      <c r="D667" s="184" t="s">
        <v>4378</v>
      </c>
      <c r="E667" s="184" t="s">
        <v>18</v>
      </c>
      <c r="F667" s="185">
        <v>7</v>
      </c>
      <c r="G667" s="185">
        <v>0</v>
      </c>
      <c r="H667" s="185">
        <v>1</v>
      </c>
      <c r="I667" s="184"/>
      <c r="J667" s="184" t="s">
        <v>4496</v>
      </c>
      <c r="K667" s="183"/>
      <c r="L667" s="183" t="s">
        <v>4497</v>
      </c>
      <c r="M667" s="183" t="s">
        <v>4496</v>
      </c>
      <c r="N667" s="183" t="s">
        <v>4496</v>
      </c>
      <c r="O667" s="183"/>
      <c r="P667" s="183" t="s">
        <v>5252</v>
      </c>
      <c r="Q667" s="183" t="s">
        <v>4495</v>
      </c>
      <c r="R667" s="183">
        <f t="shared" si="98"/>
        <v>0</v>
      </c>
      <c r="S667" s="183">
        <f t="shared" si="99"/>
        <v>0</v>
      </c>
      <c r="T667" s="183">
        <f t="shared" si="100"/>
        <v>0</v>
      </c>
      <c r="U667" s="183">
        <f t="shared" si="101"/>
        <v>0</v>
      </c>
      <c r="V667" s="183">
        <f t="shared" si="102"/>
        <v>0</v>
      </c>
      <c r="W667" s="183">
        <f t="shared" si="103"/>
        <v>0</v>
      </c>
      <c r="X667" s="183">
        <f t="shared" si="104"/>
        <v>0</v>
      </c>
      <c r="Y667" s="183">
        <f t="shared" si="105"/>
        <v>0</v>
      </c>
      <c r="Z667" s="183">
        <f t="shared" si="106"/>
        <v>0</v>
      </c>
      <c r="AA667" s="183">
        <f t="shared" si="107"/>
        <v>0</v>
      </c>
      <c r="AB667" s="183" t="str">
        <f t="shared" si="108"/>
        <v/>
      </c>
      <c r="AC667" s="183" t="str">
        <f t="shared" si="109"/>
        <v/>
      </c>
      <c r="AD667" s="183" t="str">
        <f t="shared" si="110"/>
        <v/>
      </c>
      <c r="AE667" s="183" t="str">
        <f t="shared" si="111"/>
        <v/>
      </c>
    </row>
    <row r="668" spans="1:31" ht="33.950000000000003" customHeight="1" x14ac:dyDescent="0.25">
      <c r="A668" s="184" t="s">
        <v>5308</v>
      </c>
      <c r="B668" s="185">
        <v>33</v>
      </c>
      <c r="C668" s="184" t="s">
        <v>5253</v>
      </c>
      <c r="D668" s="184" t="s">
        <v>4381</v>
      </c>
      <c r="E668" s="184" t="s">
        <v>18</v>
      </c>
      <c r="F668" s="185">
        <v>1</v>
      </c>
      <c r="G668" s="185">
        <v>1</v>
      </c>
      <c r="H668" s="185">
        <v>0</v>
      </c>
      <c r="I668" s="184" t="s">
        <v>5311</v>
      </c>
      <c r="J668" s="184"/>
      <c r="K668" s="183" t="s">
        <v>5314</v>
      </c>
      <c r="L668" s="183"/>
      <c r="M668" s="183" t="s">
        <v>5311</v>
      </c>
      <c r="N668" s="183" t="s">
        <v>5310</v>
      </c>
      <c r="O668" s="183"/>
      <c r="P668" s="183" t="s">
        <v>5252</v>
      </c>
      <c r="Q668" s="183" t="s">
        <v>4509</v>
      </c>
      <c r="R668" s="183">
        <f t="shared" si="98"/>
        <v>0</v>
      </c>
      <c r="S668" s="183">
        <f t="shared" si="99"/>
        <v>0</v>
      </c>
      <c r="T668" s="183">
        <f t="shared" si="100"/>
        <v>0</v>
      </c>
      <c r="U668" s="183">
        <f t="shared" si="101"/>
        <v>0</v>
      </c>
      <c r="V668" s="183">
        <f t="shared" si="102"/>
        <v>0</v>
      </c>
      <c r="W668" s="183">
        <f t="shared" si="103"/>
        <v>0</v>
      </c>
      <c r="X668" s="183">
        <f t="shared" si="104"/>
        <v>0</v>
      </c>
      <c r="Y668" s="183">
        <f t="shared" si="105"/>
        <v>0</v>
      </c>
      <c r="Z668" s="183">
        <f t="shared" si="106"/>
        <v>0</v>
      </c>
      <c r="AA668" s="183">
        <f t="shared" si="107"/>
        <v>0</v>
      </c>
      <c r="AB668" s="183" t="str">
        <f t="shared" si="108"/>
        <v/>
      </c>
      <c r="AC668" s="183" t="str">
        <f t="shared" si="109"/>
        <v/>
      </c>
      <c r="AD668" s="183" t="str">
        <f t="shared" si="110"/>
        <v/>
      </c>
      <c r="AE668" s="183" t="str">
        <f t="shared" si="111"/>
        <v/>
      </c>
    </row>
    <row r="669" spans="1:31" ht="33.950000000000003" customHeight="1" x14ac:dyDescent="0.25">
      <c r="A669" s="184" t="s">
        <v>5308</v>
      </c>
      <c r="B669" s="185">
        <v>33</v>
      </c>
      <c r="C669" s="184" t="s">
        <v>5253</v>
      </c>
      <c r="D669" s="184" t="s">
        <v>4381</v>
      </c>
      <c r="E669" s="184" t="s">
        <v>18</v>
      </c>
      <c r="F669" s="185">
        <v>2</v>
      </c>
      <c r="G669" s="185">
        <v>1</v>
      </c>
      <c r="H669" s="185">
        <v>0</v>
      </c>
      <c r="I669" s="184" t="s">
        <v>3274</v>
      </c>
      <c r="J669" s="184"/>
      <c r="K669" s="183" t="s">
        <v>5313</v>
      </c>
      <c r="L669" s="183"/>
      <c r="M669" s="183" t="s">
        <v>3274</v>
      </c>
      <c r="N669" s="183" t="s">
        <v>3274</v>
      </c>
      <c r="O669" s="183"/>
      <c r="P669" s="183" t="s">
        <v>5252</v>
      </c>
      <c r="Q669" s="183" t="s">
        <v>4509</v>
      </c>
      <c r="R669" s="183">
        <f t="shared" si="98"/>
        <v>0</v>
      </c>
      <c r="S669" s="183">
        <f t="shared" si="99"/>
        <v>0</v>
      </c>
      <c r="T669" s="183">
        <f t="shared" si="100"/>
        <v>0</v>
      </c>
      <c r="U669" s="183">
        <f t="shared" si="101"/>
        <v>0</v>
      </c>
      <c r="V669" s="183">
        <f t="shared" si="102"/>
        <v>0</v>
      </c>
      <c r="W669" s="183">
        <f t="shared" si="103"/>
        <v>0</v>
      </c>
      <c r="X669" s="183">
        <f t="shared" si="104"/>
        <v>0</v>
      </c>
      <c r="Y669" s="183">
        <f t="shared" si="105"/>
        <v>0</v>
      </c>
      <c r="Z669" s="183">
        <f t="shared" si="106"/>
        <v>0</v>
      </c>
      <c r="AA669" s="183">
        <f t="shared" si="107"/>
        <v>0</v>
      </c>
      <c r="AB669" s="183" t="str">
        <f t="shared" si="108"/>
        <v/>
      </c>
      <c r="AC669" s="183" t="str">
        <f t="shared" si="109"/>
        <v/>
      </c>
      <c r="AD669" s="183" t="str">
        <f t="shared" si="110"/>
        <v/>
      </c>
      <c r="AE669" s="183" t="str">
        <f t="shared" si="111"/>
        <v/>
      </c>
    </row>
    <row r="670" spans="1:31" ht="33.950000000000003" customHeight="1" x14ac:dyDescent="0.25">
      <c r="A670" s="184" t="s">
        <v>5308</v>
      </c>
      <c r="B670" s="185">
        <v>33</v>
      </c>
      <c r="C670" s="184" t="s">
        <v>5253</v>
      </c>
      <c r="D670" s="184" t="s">
        <v>4381</v>
      </c>
      <c r="E670" s="184" t="s">
        <v>18</v>
      </c>
      <c r="F670" s="185">
        <v>3</v>
      </c>
      <c r="G670" s="185">
        <v>1</v>
      </c>
      <c r="H670" s="185">
        <v>0</v>
      </c>
      <c r="I670" s="184" t="s">
        <v>3252</v>
      </c>
      <c r="J670" s="184"/>
      <c r="K670" s="183" t="s">
        <v>5281</v>
      </c>
      <c r="L670" s="183"/>
      <c r="M670" s="183" t="s">
        <v>3252</v>
      </c>
      <c r="N670" s="183" t="s">
        <v>3252</v>
      </c>
      <c r="O670" s="183"/>
      <c r="P670" s="183" t="s">
        <v>5252</v>
      </c>
      <c r="Q670" s="183" t="s">
        <v>4509</v>
      </c>
      <c r="R670" s="183">
        <f t="shared" si="98"/>
        <v>0</v>
      </c>
      <c r="S670" s="183">
        <f t="shared" si="99"/>
        <v>0</v>
      </c>
      <c r="T670" s="183">
        <f t="shared" si="100"/>
        <v>0</v>
      </c>
      <c r="U670" s="183">
        <f t="shared" si="101"/>
        <v>0</v>
      </c>
      <c r="V670" s="183">
        <f t="shared" si="102"/>
        <v>0</v>
      </c>
      <c r="W670" s="183">
        <f t="shared" si="103"/>
        <v>0</v>
      </c>
      <c r="X670" s="183">
        <f t="shared" si="104"/>
        <v>0</v>
      </c>
      <c r="Y670" s="183">
        <f t="shared" si="105"/>
        <v>0</v>
      </c>
      <c r="Z670" s="183">
        <f t="shared" si="106"/>
        <v>0</v>
      </c>
      <c r="AA670" s="183">
        <f t="shared" si="107"/>
        <v>0</v>
      </c>
      <c r="AB670" s="183" t="str">
        <f t="shared" si="108"/>
        <v/>
      </c>
      <c r="AC670" s="183" t="str">
        <f t="shared" si="109"/>
        <v/>
      </c>
      <c r="AD670" s="183" t="str">
        <f t="shared" si="110"/>
        <v/>
      </c>
      <c r="AE670" s="183" t="str">
        <f t="shared" si="111"/>
        <v/>
      </c>
    </row>
    <row r="671" spans="1:31" ht="33.950000000000003" customHeight="1" x14ac:dyDescent="0.25">
      <c r="A671" s="184" t="s">
        <v>5308</v>
      </c>
      <c r="B671" s="185">
        <v>33</v>
      </c>
      <c r="C671" s="184" t="s">
        <v>5253</v>
      </c>
      <c r="D671" s="184" t="s">
        <v>4381</v>
      </c>
      <c r="E671" s="184" t="s">
        <v>18</v>
      </c>
      <c r="F671" s="185">
        <v>4</v>
      </c>
      <c r="G671" s="185">
        <v>1</v>
      </c>
      <c r="H671" s="185">
        <v>0</v>
      </c>
      <c r="I671" s="184" t="s">
        <v>3176</v>
      </c>
      <c r="J671" s="184"/>
      <c r="K671" s="183" t="s">
        <v>5125</v>
      </c>
      <c r="L671" s="183"/>
      <c r="M671" s="183" t="s">
        <v>3176</v>
      </c>
      <c r="N671" s="183" t="s">
        <v>3176</v>
      </c>
      <c r="O671" s="183"/>
      <c r="P671" s="183" t="s">
        <v>5252</v>
      </c>
      <c r="Q671" s="183" t="s">
        <v>4509</v>
      </c>
      <c r="R671" s="183">
        <f t="shared" si="98"/>
        <v>0</v>
      </c>
      <c r="S671" s="183">
        <f t="shared" si="99"/>
        <v>0</v>
      </c>
      <c r="T671" s="183">
        <f t="shared" si="100"/>
        <v>0</v>
      </c>
      <c r="U671" s="183">
        <f t="shared" si="101"/>
        <v>0</v>
      </c>
      <c r="V671" s="183">
        <f t="shared" si="102"/>
        <v>0</v>
      </c>
      <c r="W671" s="183">
        <f t="shared" si="103"/>
        <v>0</v>
      </c>
      <c r="X671" s="183">
        <f t="shared" si="104"/>
        <v>0</v>
      </c>
      <c r="Y671" s="183">
        <f t="shared" si="105"/>
        <v>0</v>
      </c>
      <c r="Z671" s="183">
        <f t="shared" si="106"/>
        <v>0</v>
      </c>
      <c r="AA671" s="183">
        <f t="shared" si="107"/>
        <v>0</v>
      </c>
      <c r="AB671" s="183" t="str">
        <f t="shared" si="108"/>
        <v/>
      </c>
      <c r="AC671" s="183" t="str">
        <f t="shared" si="109"/>
        <v/>
      </c>
      <c r="AD671" s="183" t="str">
        <f t="shared" si="110"/>
        <v/>
      </c>
      <c r="AE671" s="183" t="str">
        <f t="shared" si="111"/>
        <v/>
      </c>
    </row>
    <row r="672" spans="1:31" ht="33.950000000000003" customHeight="1" x14ac:dyDescent="0.25">
      <c r="A672" s="184" t="s">
        <v>5308</v>
      </c>
      <c r="B672" s="185">
        <v>33</v>
      </c>
      <c r="C672" s="184" t="s">
        <v>5253</v>
      </c>
      <c r="D672" s="184" t="s">
        <v>4381</v>
      </c>
      <c r="E672" s="184" t="s">
        <v>18</v>
      </c>
      <c r="F672" s="185">
        <v>5</v>
      </c>
      <c r="G672" s="185">
        <v>1</v>
      </c>
      <c r="H672" s="185">
        <v>0</v>
      </c>
      <c r="I672" s="184" t="s">
        <v>977</v>
      </c>
      <c r="J672" s="184"/>
      <c r="K672" s="183" t="s">
        <v>4572</v>
      </c>
      <c r="L672" s="183"/>
      <c r="M672" s="183" t="s">
        <v>977</v>
      </c>
      <c r="N672" s="183" t="s">
        <v>977</v>
      </c>
      <c r="O672" s="183"/>
      <c r="P672" s="183" t="s">
        <v>5252</v>
      </c>
      <c r="Q672" s="183" t="s">
        <v>4509</v>
      </c>
      <c r="R672" s="183">
        <f t="shared" si="98"/>
        <v>0</v>
      </c>
      <c r="S672" s="183">
        <f t="shared" si="99"/>
        <v>0</v>
      </c>
      <c r="T672" s="183">
        <f t="shared" si="100"/>
        <v>0</v>
      </c>
      <c r="U672" s="183">
        <f t="shared" si="101"/>
        <v>0</v>
      </c>
      <c r="V672" s="183">
        <f t="shared" si="102"/>
        <v>0</v>
      </c>
      <c r="W672" s="183">
        <f t="shared" si="103"/>
        <v>0</v>
      </c>
      <c r="X672" s="183">
        <f t="shared" si="104"/>
        <v>0</v>
      </c>
      <c r="Y672" s="183">
        <f t="shared" si="105"/>
        <v>0</v>
      </c>
      <c r="Z672" s="183">
        <f t="shared" si="106"/>
        <v>0</v>
      </c>
      <c r="AA672" s="183">
        <f t="shared" si="107"/>
        <v>0</v>
      </c>
      <c r="AB672" s="183" t="str">
        <f t="shared" si="108"/>
        <v/>
      </c>
      <c r="AC672" s="183" t="str">
        <f t="shared" si="109"/>
        <v/>
      </c>
      <c r="AD672" s="183" t="str">
        <f t="shared" si="110"/>
        <v/>
      </c>
      <c r="AE672" s="183" t="str">
        <f t="shared" si="111"/>
        <v/>
      </c>
    </row>
    <row r="673" spans="1:31" ht="33.950000000000003" customHeight="1" x14ac:dyDescent="0.25">
      <c r="A673" s="184" t="s">
        <v>5308</v>
      </c>
      <c r="B673" s="185">
        <v>33</v>
      </c>
      <c r="C673" s="184" t="s">
        <v>5253</v>
      </c>
      <c r="D673" s="184" t="s">
        <v>4381</v>
      </c>
      <c r="E673" s="184" t="s">
        <v>18</v>
      </c>
      <c r="F673" s="185">
        <v>6</v>
      </c>
      <c r="G673" s="185">
        <v>1</v>
      </c>
      <c r="H673" s="185">
        <v>0</v>
      </c>
      <c r="I673" s="184" t="s">
        <v>3143</v>
      </c>
      <c r="J673" s="184"/>
      <c r="K673" s="183" t="s">
        <v>4544</v>
      </c>
      <c r="L673" s="183"/>
      <c r="M673" s="183" t="s">
        <v>3143</v>
      </c>
      <c r="N673" s="183" t="s">
        <v>3143</v>
      </c>
      <c r="O673" s="183"/>
      <c r="P673" s="183" t="s">
        <v>5252</v>
      </c>
      <c r="Q673" s="183" t="s">
        <v>4509</v>
      </c>
      <c r="R673" s="183">
        <f t="shared" si="98"/>
        <v>0</v>
      </c>
      <c r="S673" s="183">
        <f t="shared" si="99"/>
        <v>0</v>
      </c>
      <c r="T673" s="183">
        <f t="shared" si="100"/>
        <v>0</v>
      </c>
      <c r="U673" s="183">
        <f t="shared" si="101"/>
        <v>0</v>
      </c>
      <c r="V673" s="183">
        <f t="shared" si="102"/>
        <v>0</v>
      </c>
      <c r="W673" s="183">
        <f t="shared" si="103"/>
        <v>0</v>
      </c>
      <c r="X673" s="183">
        <f t="shared" si="104"/>
        <v>0</v>
      </c>
      <c r="Y673" s="183">
        <f t="shared" si="105"/>
        <v>0</v>
      </c>
      <c r="Z673" s="183">
        <f t="shared" si="106"/>
        <v>0</v>
      </c>
      <c r="AA673" s="183">
        <f t="shared" si="107"/>
        <v>0</v>
      </c>
      <c r="AB673" s="183" t="str">
        <f t="shared" si="108"/>
        <v/>
      </c>
      <c r="AC673" s="183" t="str">
        <f t="shared" si="109"/>
        <v/>
      </c>
      <c r="AD673" s="183" t="str">
        <f t="shared" si="110"/>
        <v/>
      </c>
      <c r="AE673" s="183" t="str">
        <f t="shared" si="111"/>
        <v/>
      </c>
    </row>
    <row r="674" spans="1:31" ht="33.950000000000003" customHeight="1" x14ac:dyDescent="0.25">
      <c r="A674" s="184" t="s">
        <v>5308</v>
      </c>
      <c r="B674" s="185">
        <v>33</v>
      </c>
      <c r="C674" s="184" t="s">
        <v>5253</v>
      </c>
      <c r="D674" s="184" t="s">
        <v>4381</v>
      </c>
      <c r="E674" s="184" t="s">
        <v>18</v>
      </c>
      <c r="F674" s="185">
        <v>7</v>
      </c>
      <c r="G674" s="185">
        <v>1</v>
      </c>
      <c r="H674" s="185">
        <v>0</v>
      </c>
      <c r="I674" s="184" t="s">
        <v>3102</v>
      </c>
      <c r="J674" s="184"/>
      <c r="K674" s="183" t="s">
        <v>4511</v>
      </c>
      <c r="L674" s="183"/>
      <c r="M674" s="183" t="s">
        <v>3102</v>
      </c>
      <c r="N674" s="183" t="s">
        <v>3102</v>
      </c>
      <c r="O674" s="183"/>
      <c r="P674" s="183" t="s">
        <v>5252</v>
      </c>
      <c r="Q674" s="183" t="s">
        <v>4509</v>
      </c>
      <c r="R674" s="183">
        <f t="shared" si="98"/>
        <v>0</v>
      </c>
      <c r="S674" s="183">
        <f t="shared" si="99"/>
        <v>0</v>
      </c>
      <c r="T674" s="183">
        <f t="shared" si="100"/>
        <v>0</v>
      </c>
      <c r="U674" s="183">
        <f t="shared" si="101"/>
        <v>0</v>
      </c>
      <c r="V674" s="183">
        <f t="shared" si="102"/>
        <v>0</v>
      </c>
      <c r="W674" s="183">
        <f t="shared" si="103"/>
        <v>0</v>
      </c>
      <c r="X674" s="183">
        <f t="shared" si="104"/>
        <v>0</v>
      </c>
      <c r="Y674" s="183">
        <f t="shared" si="105"/>
        <v>0</v>
      </c>
      <c r="Z674" s="183">
        <f t="shared" si="106"/>
        <v>0</v>
      </c>
      <c r="AA674" s="183">
        <f t="shared" si="107"/>
        <v>0</v>
      </c>
      <c r="AB674" s="183" t="str">
        <f t="shared" si="108"/>
        <v/>
      </c>
      <c r="AC674" s="183" t="str">
        <f t="shared" si="109"/>
        <v/>
      </c>
      <c r="AD674" s="183" t="str">
        <f t="shared" si="110"/>
        <v/>
      </c>
      <c r="AE674" s="183" t="str">
        <f t="shared" si="111"/>
        <v/>
      </c>
    </row>
    <row r="675" spans="1:31" ht="33.950000000000003" customHeight="1" x14ac:dyDescent="0.25">
      <c r="A675" s="184" t="s">
        <v>5308</v>
      </c>
      <c r="B675" s="185">
        <v>33</v>
      </c>
      <c r="C675" s="184" t="s">
        <v>5253</v>
      </c>
      <c r="D675" s="184" t="s">
        <v>4381</v>
      </c>
      <c r="E675" s="184" t="s">
        <v>18</v>
      </c>
      <c r="F675" s="185">
        <v>8</v>
      </c>
      <c r="G675" s="185">
        <v>1</v>
      </c>
      <c r="H675" s="185">
        <v>0</v>
      </c>
      <c r="I675" s="184" t="s">
        <v>3123</v>
      </c>
      <c r="J675" s="184"/>
      <c r="K675" s="183" t="s">
        <v>4510</v>
      </c>
      <c r="L675" s="183"/>
      <c r="M675" s="183" t="s">
        <v>3123</v>
      </c>
      <c r="N675" s="183" t="s">
        <v>3123</v>
      </c>
      <c r="O675" s="183"/>
      <c r="P675" s="183" t="s">
        <v>5252</v>
      </c>
      <c r="Q675" s="183" t="s">
        <v>4509</v>
      </c>
      <c r="R675" s="183">
        <f t="shared" si="98"/>
        <v>0</v>
      </c>
      <c r="S675" s="183">
        <f t="shared" si="99"/>
        <v>0</v>
      </c>
      <c r="T675" s="183">
        <f t="shared" si="100"/>
        <v>0</v>
      </c>
      <c r="U675" s="183">
        <f t="shared" si="101"/>
        <v>0</v>
      </c>
      <c r="V675" s="183">
        <f t="shared" si="102"/>
        <v>0</v>
      </c>
      <c r="W675" s="183">
        <f t="shared" si="103"/>
        <v>0</v>
      </c>
      <c r="X675" s="183">
        <f t="shared" si="104"/>
        <v>0</v>
      </c>
      <c r="Y675" s="183">
        <f t="shared" si="105"/>
        <v>0</v>
      </c>
      <c r="Z675" s="183">
        <f t="shared" si="106"/>
        <v>0</v>
      </c>
      <c r="AA675" s="183">
        <f t="shared" si="107"/>
        <v>0</v>
      </c>
      <c r="AB675" s="183" t="str">
        <f t="shared" si="108"/>
        <v/>
      </c>
      <c r="AC675" s="183" t="str">
        <f t="shared" si="109"/>
        <v/>
      </c>
      <c r="AD675" s="183" t="str">
        <f t="shared" si="110"/>
        <v/>
      </c>
      <c r="AE675" s="183" t="str">
        <f t="shared" si="111"/>
        <v/>
      </c>
    </row>
    <row r="676" spans="1:31" ht="33.950000000000003" customHeight="1" x14ac:dyDescent="0.25">
      <c r="A676" s="184" t="s">
        <v>5308</v>
      </c>
      <c r="B676" s="185">
        <v>33</v>
      </c>
      <c r="C676" s="184" t="s">
        <v>5253</v>
      </c>
      <c r="D676" s="184" t="s">
        <v>4378</v>
      </c>
      <c r="E676" s="184" t="s">
        <v>18</v>
      </c>
      <c r="F676" s="185">
        <v>1</v>
      </c>
      <c r="G676" s="185">
        <v>0</v>
      </c>
      <c r="H676" s="185">
        <v>1</v>
      </c>
      <c r="I676" s="184"/>
      <c r="J676" s="184" t="s">
        <v>5311</v>
      </c>
      <c r="K676" s="183"/>
      <c r="L676" s="183" t="s">
        <v>5312</v>
      </c>
      <c r="M676" s="183" t="s">
        <v>5311</v>
      </c>
      <c r="N676" s="183" t="s">
        <v>5310</v>
      </c>
      <c r="O676" s="183"/>
      <c r="P676" s="183" t="s">
        <v>5252</v>
      </c>
      <c r="Q676" s="183" t="s">
        <v>4495</v>
      </c>
      <c r="R676" s="183">
        <f t="shared" si="98"/>
        <v>0</v>
      </c>
      <c r="S676" s="183">
        <f t="shared" si="99"/>
        <v>0</v>
      </c>
      <c r="T676" s="183">
        <f t="shared" si="100"/>
        <v>0</v>
      </c>
      <c r="U676" s="183">
        <f t="shared" si="101"/>
        <v>0</v>
      </c>
      <c r="V676" s="183">
        <f t="shared" si="102"/>
        <v>0</v>
      </c>
      <c r="W676" s="183">
        <f t="shared" si="103"/>
        <v>0</v>
      </c>
      <c r="X676" s="183">
        <f t="shared" si="104"/>
        <v>0</v>
      </c>
      <c r="Y676" s="183">
        <f t="shared" si="105"/>
        <v>0</v>
      </c>
      <c r="Z676" s="183">
        <f t="shared" si="106"/>
        <v>0</v>
      </c>
      <c r="AA676" s="183">
        <f t="shared" si="107"/>
        <v>0</v>
      </c>
      <c r="AB676" s="183" t="str">
        <f t="shared" si="108"/>
        <v/>
      </c>
      <c r="AC676" s="183" t="str">
        <f t="shared" si="109"/>
        <v/>
      </c>
      <c r="AD676" s="183" t="str">
        <f t="shared" si="110"/>
        <v/>
      </c>
      <c r="AE676" s="183" t="str">
        <f t="shared" si="111"/>
        <v/>
      </c>
    </row>
    <row r="677" spans="1:31" ht="33.950000000000003" customHeight="1" x14ac:dyDescent="0.25">
      <c r="A677" s="184" t="s">
        <v>5308</v>
      </c>
      <c r="B677" s="185">
        <v>33</v>
      </c>
      <c r="C677" s="184" t="s">
        <v>5253</v>
      </c>
      <c r="D677" s="184" t="s">
        <v>4378</v>
      </c>
      <c r="E677" s="184" t="s">
        <v>18</v>
      </c>
      <c r="F677" s="185">
        <v>2</v>
      </c>
      <c r="G677" s="185">
        <v>0</v>
      </c>
      <c r="H677" s="185">
        <v>1</v>
      </c>
      <c r="I677" s="184"/>
      <c r="J677" s="184" t="s">
        <v>3274</v>
      </c>
      <c r="K677" s="183"/>
      <c r="L677" s="183" t="s">
        <v>5309</v>
      </c>
      <c r="M677" s="183" t="s">
        <v>3274</v>
      </c>
      <c r="N677" s="183" t="s">
        <v>3274</v>
      </c>
      <c r="O677" s="183"/>
      <c r="P677" s="183" t="s">
        <v>5252</v>
      </c>
      <c r="Q677" s="183" t="s">
        <v>4495</v>
      </c>
      <c r="R677" s="183">
        <f t="shared" si="98"/>
        <v>0</v>
      </c>
      <c r="S677" s="183">
        <f t="shared" si="99"/>
        <v>0</v>
      </c>
      <c r="T677" s="183">
        <f t="shared" si="100"/>
        <v>0</v>
      </c>
      <c r="U677" s="183">
        <f t="shared" si="101"/>
        <v>0</v>
      </c>
      <c r="V677" s="183">
        <f t="shared" si="102"/>
        <v>0</v>
      </c>
      <c r="W677" s="183">
        <f t="shared" si="103"/>
        <v>0</v>
      </c>
      <c r="X677" s="183">
        <f t="shared" si="104"/>
        <v>0</v>
      </c>
      <c r="Y677" s="183">
        <f t="shared" si="105"/>
        <v>0</v>
      </c>
      <c r="Z677" s="183">
        <f t="shared" si="106"/>
        <v>0</v>
      </c>
      <c r="AA677" s="183">
        <f t="shared" si="107"/>
        <v>0</v>
      </c>
      <c r="AB677" s="183" t="str">
        <f t="shared" si="108"/>
        <v/>
      </c>
      <c r="AC677" s="183" t="str">
        <f t="shared" si="109"/>
        <v/>
      </c>
      <c r="AD677" s="183" t="str">
        <f t="shared" si="110"/>
        <v/>
      </c>
      <c r="AE677" s="183" t="str">
        <f t="shared" si="111"/>
        <v/>
      </c>
    </row>
    <row r="678" spans="1:31" ht="33.950000000000003" customHeight="1" x14ac:dyDescent="0.25">
      <c r="A678" s="184" t="s">
        <v>5308</v>
      </c>
      <c r="B678" s="185">
        <v>33</v>
      </c>
      <c r="C678" s="184" t="s">
        <v>5253</v>
      </c>
      <c r="D678" s="184" t="s">
        <v>4378</v>
      </c>
      <c r="E678" s="184" t="s">
        <v>18</v>
      </c>
      <c r="F678" s="185">
        <v>3</v>
      </c>
      <c r="G678" s="185">
        <v>0</v>
      </c>
      <c r="H678" s="185">
        <v>1</v>
      </c>
      <c r="I678" s="184"/>
      <c r="J678" s="184" t="s">
        <v>3252</v>
      </c>
      <c r="K678" s="183"/>
      <c r="L678" s="183" t="s">
        <v>5273</v>
      </c>
      <c r="M678" s="183" t="s">
        <v>3252</v>
      </c>
      <c r="N678" s="183" t="s">
        <v>3252</v>
      </c>
      <c r="O678" s="183"/>
      <c r="P678" s="183" t="s">
        <v>5252</v>
      </c>
      <c r="Q678" s="183" t="s">
        <v>4495</v>
      </c>
      <c r="R678" s="183">
        <f t="shared" si="98"/>
        <v>0</v>
      </c>
      <c r="S678" s="183">
        <f t="shared" si="99"/>
        <v>0</v>
      </c>
      <c r="T678" s="183">
        <f t="shared" si="100"/>
        <v>0</v>
      </c>
      <c r="U678" s="183">
        <f t="shared" si="101"/>
        <v>0</v>
      </c>
      <c r="V678" s="183">
        <f t="shared" si="102"/>
        <v>0</v>
      </c>
      <c r="W678" s="183">
        <f t="shared" si="103"/>
        <v>0</v>
      </c>
      <c r="X678" s="183">
        <f t="shared" si="104"/>
        <v>0</v>
      </c>
      <c r="Y678" s="183">
        <f t="shared" si="105"/>
        <v>0</v>
      </c>
      <c r="Z678" s="183">
        <f t="shared" si="106"/>
        <v>0</v>
      </c>
      <c r="AA678" s="183">
        <f t="shared" si="107"/>
        <v>0</v>
      </c>
      <c r="AB678" s="183" t="str">
        <f t="shared" si="108"/>
        <v/>
      </c>
      <c r="AC678" s="183" t="str">
        <f t="shared" si="109"/>
        <v/>
      </c>
      <c r="AD678" s="183" t="str">
        <f t="shared" si="110"/>
        <v/>
      </c>
      <c r="AE678" s="183" t="str">
        <f t="shared" si="111"/>
        <v/>
      </c>
    </row>
    <row r="679" spans="1:31" ht="33.950000000000003" customHeight="1" x14ac:dyDescent="0.25">
      <c r="A679" s="184" t="s">
        <v>5308</v>
      </c>
      <c r="B679" s="185">
        <v>33</v>
      </c>
      <c r="C679" s="184" t="s">
        <v>5253</v>
      </c>
      <c r="D679" s="184" t="s">
        <v>4378</v>
      </c>
      <c r="E679" s="184" t="s">
        <v>18</v>
      </c>
      <c r="F679" s="185">
        <v>4</v>
      </c>
      <c r="G679" s="185">
        <v>0</v>
      </c>
      <c r="H679" s="185">
        <v>1</v>
      </c>
      <c r="I679" s="184"/>
      <c r="J679" s="184" t="s">
        <v>3176</v>
      </c>
      <c r="K679" s="183"/>
      <c r="L679" s="183" t="s">
        <v>5119</v>
      </c>
      <c r="M679" s="183" t="s">
        <v>3176</v>
      </c>
      <c r="N679" s="183" t="s">
        <v>3176</v>
      </c>
      <c r="O679" s="183"/>
      <c r="P679" s="183" t="s">
        <v>5252</v>
      </c>
      <c r="Q679" s="183" t="s">
        <v>4495</v>
      </c>
      <c r="R679" s="183">
        <f t="shared" si="98"/>
        <v>0</v>
      </c>
      <c r="S679" s="183">
        <f t="shared" si="99"/>
        <v>0</v>
      </c>
      <c r="T679" s="183">
        <f t="shared" si="100"/>
        <v>0</v>
      </c>
      <c r="U679" s="183">
        <f t="shared" si="101"/>
        <v>0</v>
      </c>
      <c r="V679" s="183">
        <f t="shared" si="102"/>
        <v>0</v>
      </c>
      <c r="W679" s="183">
        <f t="shared" si="103"/>
        <v>0</v>
      </c>
      <c r="X679" s="183">
        <f t="shared" si="104"/>
        <v>0</v>
      </c>
      <c r="Y679" s="183">
        <f t="shared" si="105"/>
        <v>0</v>
      </c>
      <c r="Z679" s="183">
        <f t="shared" si="106"/>
        <v>0</v>
      </c>
      <c r="AA679" s="183">
        <f t="shared" si="107"/>
        <v>0</v>
      </c>
      <c r="AB679" s="183" t="str">
        <f t="shared" si="108"/>
        <v/>
      </c>
      <c r="AC679" s="183" t="str">
        <f t="shared" si="109"/>
        <v/>
      </c>
      <c r="AD679" s="183" t="str">
        <f t="shared" si="110"/>
        <v/>
      </c>
      <c r="AE679" s="183" t="str">
        <f t="shared" si="111"/>
        <v/>
      </c>
    </row>
    <row r="680" spans="1:31" ht="33.950000000000003" customHeight="1" x14ac:dyDescent="0.25">
      <c r="A680" s="184" t="s">
        <v>5308</v>
      </c>
      <c r="B680" s="185">
        <v>33</v>
      </c>
      <c r="C680" s="184" t="s">
        <v>5253</v>
      </c>
      <c r="D680" s="184" t="s">
        <v>4378</v>
      </c>
      <c r="E680" s="184" t="s">
        <v>18</v>
      </c>
      <c r="F680" s="185">
        <v>5</v>
      </c>
      <c r="G680" s="185">
        <v>0</v>
      </c>
      <c r="H680" s="185">
        <v>1</v>
      </c>
      <c r="I680" s="184"/>
      <c r="J680" s="184" t="s">
        <v>977</v>
      </c>
      <c r="K680" s="183"/>
      <c r="L680" s="183" t="s">
        <v>5118</v>
      </c>
      <c r="M680" s="183" t="s">
        <v>977</v>
      </c>
      <c r="N680" s="183" t="s">
        <v>977</v>
      </c>
      <c r="O680" s="183"/>
      <c r="P680" s="183" t="s">
        <v>5252</v>
      </c>
      <c r="Q680" s="183" t="s">
        <v>4495</v>
      </c>
      <c r="R680" s="183">
        <f t="shared" si="98"/>
        <v>0</v>
      </c>
      <c r="S680" s="183">
        <f t="shared" si="99"/>
        <v>0</v>
      </c>
      <c r="T680" s="183">
        <f t="shared" si="100"/>
        <v>0</v>
      </c>
      <c r="U680" s="183">
        <f t="shared" si="101"/>
        <v>0</v>
      </c>
      <c r="V680" s="183">
        <f t="shared" si="102"/>
        <v>0</v>
      </c>
      <c r="W680" s="183">
        <f t="shared" si="103"/>
        <v>0</v>
      </c>
      <c r="X680" s="183">
        <f t="shared" si="104"/>
        <v>0</v>
      </c>
      <c r="Y680" s="183">
        <f t="shared" si="105"/>
        <v>0</v>
      </c>
      <c r="Z680" s="183">
        <f t="shared" si="106"/>
        <v>0</v>
      </c>
      <c r="AA680" s="183">
        <f t="shared" si="107"/>
        <v>0</v>
      </c>
      <c r="AB680" s="183" t="str">
        <f t="shared" si="108"/>
        <v/>
      </c>
      <c r="AC680" s="183" t="str">
        <f t="shared" si="109"/>
        <v/>
      </c>
      <c r="AD680" s="183" t="str">
        <f t="shared" si="110"/>
        <v/>
      </c>
      <c r="AE680" s="183" t="str">
        <f t="shared" si="111"/>
        <v/>
      </c>
    </row>
    <row r="681" spans="1:31" ht="33.950000000000003" customHeight="1" x14ac:dyDescent="0.25">
      <c r="A681" s="184" t="s">
        <v>5308</v>
      </c>
      <c r="B681" s="185">
        <v>33</v>
      </c>
      <c r="C681" s="184" t="s">
        <v>5253</v>
      </c>
      <c r="D681" s="184" t="s">
        <v>4378</v>
      </c>
      <c r="E681" s="184" t="s">
        <v>18</v>
      </c>
      <c r="F681" s="185">
        <v>6</v>
      </c>
      <c r="G681" s="185">
        <v>0</v>
      </c>
      <c r="H681" s="185">
        <v>1</v>
      </c>
      <c r="I681" s="184"/>
      <c r="J681" s="184" t="s">
        <v>3587</v>
      </c>
      <c r="K681" s="183"/>
      <c r="L681" s="183" t="s">
        <v>4500</v>
      </c>
      <c r="M681" s="183" t="s">
        <v>3587</v>
      </c>
      <c r="N681" s="183" t="s">
        <v>3587</v>
      </c>
      <c r="O681" s="183"/>
      <c r="P681" s="183" t="s">
        <v>5252</v>
      </c>
      <c r="Q681" s="183" t="s">
        <v>4495</v>
      </c>
      <c r="R681" s="183">
        <f t="shared" si="98"/>
        <v>0</v>
      </c>
      <c r="S681" s="183">
        <f t="shared" si="99"/>
        <v>0</v>
      </c>
      <c r="T681" s="183">
        <f t="shared" si="100"/>
        <v>0</v>
      </c>
      <c r="U681" s="183">
        <f t="shared" si="101"/>
        <v>0</v>
      </c>
      <c r="V681" s="183">
        <f t="shared" si="102"/>
        <v>0</v>
      </c>
      <c r="W681" s="183">
        <f t="shared" si="103"/>
        <v>0</v>
      </c>
      <c r="X681" s="183">
        <f t="shared" si="104"/>
        <v>0</v>
      </c>
      <c r="Y681" s="183">
        <f t="shared" si="105"/>
        <v>0</v>
      </c>
      <c r="Z681" s="183">
        <f t="shared" si="106"/>
        <v>0</v>
      </c>
      <c r="AA681" s="183">
        <f t="shared" si="107"/>
        <v>0</v>
      </c>
      <c r="AB681" s="183" t="str">
        <f t="shared" si="108"/>
        <v/>
      </c>
      <c r="AC681" s="183" t="str">
        <f t="shared" si="109"/>
        <v/>
      </c>
      <c r="AD681" s="183" t="str">
        <f t="shared" si="110"/>
        <v/>
      </c>
      <c r="AE681" s="183" t="str">
        <f t="shared" si="111"/>
        <v/>
      </c>
    </row>
    <row r="682" spans="1:31" ht="33.950000000000003" customHeight="1" x14ac:dyDescent="0.25">
      <c r="A682" s="184" t="s">
        <v>5308</v>
      </c>
      <c r="B682" s="185">
        <v>33</v>
      </c>
      <c r="C682" s="184" t="s">
        <v>5253</v>
      </c>
      <c r="D682" s="184" t="s">
        <v>4378</v>
      </c>
      <c r="E682" s="184" t="s">
        <v>18</v>
      </c>
      <c r="F682" s="185">
        <v>7</v>
      </c>
      <c r="G682" s="185">
        <v>0</v>
      </c>
      <c r="H682" s="185">
        <v>1</v>
      </c>
      <c r="I682" s="184"/>
      <c r="J682" s="184" t="s">
        <v>4496</v>
      </c>
      <c r="K682" s="183"/>
      <c r="L682" s="183" t="s">
        <v>4497</v>
      </c>
      <c r="M682" s="183" t="s">
        <v>4496</v>
      </c>
      <c r="N682" s="183" t="s">
        <v>4496</v>
      </c>
      <c r="O682" s="183"/>
      <c r="P682" s="183" t="s">
        <v>5252</v>
      </c>
      <c r="Q682" s="183" t="s">
        <v>4495</v>
      </c>
      <c r="R682" s="183">
        <f t="shared" si="98"/>
        <v>0</v>
      </c>
      <c r="S682" s="183">
        <f t="shared" si="99"/>
        <v>0</v>
      </c>
      <c r="T682" s="183">
        <f t="shared" si="100"/>
        <v>0</v>
      </c>
      <c r="U682" s="183">
        <f t="shared" si="101"/>
        <v>0</v>
      </c>
      <c r="V682" s="183">
        <f t="shared" si="102"/>
        <v>0</v>
      </c>
      <c r="W682" s="183">
        <f t="shared" si="103"/>
        <v>0</v>
      </c>
      <c r="X682" s="183">
        <f t="shared" si="104"/>
        <v>0</v>
      </c>
      <c r="Y682" s="183">
        <f t="shared" si="105"/>
        <v>0</v>
      </c>
      <c r="Z682" s="183">
        <f t="shared" si="106"/>
        <v>0</v>
      </c>
      <c r="AA682" s="183">
        <f t="shared" si="107"/>
        <v>0</v>
      </c>
      <c r="AB682" s="183" t="str">
        <f t="shared" si="108"/>
        <v/>
      </c>
      <c r="AC682" s="183" t="str">
        <f t="shared" si="109"/>
        <v/>
      </c>
      <c r="AD682" s="183" t="str">
        <f t="shared" si="110"/>
        <v/>
      </c>
      <c r="AE682" s="183" t="str">
        <f t="shared" si="111"/>
        <v/>
      </c>
    </row>
    <row r="683" spans="1:31" ht="33.950000000000003" customHeight="1" x14ac:dyDescent="0.25">
      <c r="A683" s="184" t="s">
        <v>5295</v>
      </c>
      <c r="B683" s="185">
        <v>34</v>
      </c>
      <c r="C683" s="184" t="s">
        <v>5253</v>
      </c>
      <c r="D683" s="184" t="s">
        <v>4381</v>
      </c>
      <c r="E683" s="184" t="s">
        <v>18</v>
      </c>
      <c r="F683" s="185">
        <v>1</v>
      </c>
      <c r="G683" s="185">
        <v>1</v>
      </c>
      <c r="H683" s="185">
        <v>0</v>
      </c>
      <c r="I683" s="184" t="s">
        <v>3246</v>
      </c>
      <c r="J683" s="184"/>
      <c r="K683" s="183" t="s">
        <v>5307</v>
      </c>
      <c r="L683" s="183"/>
      <c r="M683" s="183" t="s">
        <v>3246</v>
      </c>
      <c r="N683" s="183" t="s">
        <v>5302</v>
      </c>
      <c r="O683" s="183"/>
      <c r="P683" s="183" t="s">
        <v>5252</v>
      </c>
      <c r="Q683" s="183" t="s">
        <v>4509</v>
      </c>
      <c r="R683" s="183">
        <f t="shared" si="98"/>
        <v>0</v>
      </c>
      <c r="S683" s="183">
        <f t="shared" si="99"/>
        <v>0</v>
      </c>
      <c r="T683" s="183">
        <f t="shared" si="100"/>
        <v>0</v>
      </c>
      <c r="U683" s="183">
        <f t="shared" si="101"/>
        <v>0</v>
      </c>
      <c r="V683" s="183">
        <f t="shared" si="102"/>
        <v>0</v>
      </c>
      <c r="W683" s="183">
        <f t="shared" si="103"/>
        <v>0</v>
      </c>
      <c r="X683" s="183">
        <f t="shared" si="104"/>
        <v>0</v>
      </c>
      <c r="Y683" s="183">
        <f t="shared" si="105"/>
        <v>0</v>
      </c>
      <c r="Z683" s="183">
        <f t="shared" si="106"/>
        <v>0</v>
      </c>
      <c r="AA683" s="183">
        <f t="shared" si="107"/>
        <v>0</v>
      </c>
      <c r="AB683" s="183" t="str">
        <f t="shared" si="108"/>
        <v/>
      </c>
      <c r="AC683" s="183" t="str">
        <f t="shared" si="109"/>
        <v/>
      </c>
      <c r="AD683" s="183" t="str">
        <f t="shared" si="110"/>
        <v/>
      </c>
      <c r="AE683" s="183" t="str">
        <f t="shared" si="111"/>
        <v/>
      </c>
    </row>
    <row r="684" spans="1:31" ht="33.950000000000003" customHeight="1" x14ac:dyDescent="0.25">
      <c r="A684" s="184" t="s">
        <v>5295</v>
      </c>
      <c r="B684" s="185">
        <v>34</v>
      </c>
      <c r="C684" s="184" t="s">
        <v>5253</v>
      </c>
      <c r="D684" s="184" t="s">
        <v>4381</v>
      </c>
      <c r="E684" s="184" t="s">
        <v>18</v>
      </c>
      <c r="F684" s="185">
        <v>2</v>
      </c>
      <c r="G684" s="185">
        <v>1</v>
      </c>
      <c r="H684" s="185">
        <v>0</v>
      </c>
      <c r="I684" s="184" t="s">
        <v>5300</v>
      </c>
      <c r="J684" s="184"/>
      <c r="K684" s="183" t="s">
        <v>5306</v>
      </c>
      <c r="L684" s="183"/>
      <c r="M684" s="183" t="s">
        <v>5300</v>
      </c>
      <c r="N684" s="183" t="s">
        <v>5300</v>
      </c>
      <c r="O684" s="183"/>
      <c r="P684" s="183" t="s">
        <v>5252</v>
      </c>
      <c r="Q684" s="183" t="s">
        <v>4509</v>
      </c>
      <c r="R684" s="183">
        <f t="shared" si="98"/>
        <v>0</v>
      </c>
      <c r="S684" s="183">
        <f t="shared" si="99"/>
        <v>0</v>
      </c>
      <c r="T684" s="183">
        <f t="shared" si="100"/>
        <v>0</v>
      </c>
      <c r="U684" s="183">
        <f t="shared" si="101"/>
        <v>0</v>
      </c>
      <c r="V684" s="183">
        <f t="shared" si="102"/>
        <v>0</v>
      </c>
      <c r="W684" s="183">
        <f t="shared" si="103"/>
        <v>0</v>
      </c>
      <c r="X684" s="183">
        <f t="shared" si="104"/>
        <v>0</v>
      </c>
      <c r="Y684" s="183">
        <f t="shared" si="105"/>
        <v>0</v>
      </c>
      <c r="Z684" s="183">
        <f t="shared" si="106"/>
        <v>0</v>
      </c>
      <c r="AA684" s="183">
        <f t="shared" si="107"/>
        <v>0</v>
      </c>
      <c r="AB684" s="183" t="str">
        <f t="shared" si="108"/>
        <v/>
      </c>
      <c r="AC684" s="183" t="str">
        <f t="shared" si="109"/>
        <v/>
      </c>
      <c r="AD684" s="183" t="str">
        <f t="shared" si="110"/>
        <v/>
      </c>
      <c r="AE684" s="183" t="str">
        <f t="shared" si="111"/>
        <v/>
      </c>
    </row>
    <row r="685" spans="1:31" ht="33.950000000000003" customHeight="1" x14ac:dyDescent="0.25">
      <c r="A685" s="184" t="s">
        <v>5295</v>
      </c>
      <c r="B685" s="185">
        <v>34</v>
      </c>
      <c r="C685" s="184" t="s">
        <v>5253</v>
      </c>
      <c r="D685" s="184" t="s">
        <v>4381</v>
      </c>
      <c r="E685" s="184" t="s">
        <v>18</v>
      </c>
      <c r="F685" s="185">
        <v>3</v>
      </c>
      <c r="G685" s="185">
        <v>1</v>
      </c>
      <c r="H685" s="185">
        <v>0</v>
      </c>
      <c r="I685" s="184" t="s">
        <v>3250</v>
      </c>
      <c r="J685" s="184"/>
      <c r="K685" s="183" t="s">
        <v>4694</v>
      </c>
      <c r="L685" s="183"/>
      <c r="M685" s="183" t="s">
        <v>3250</v>
      </c>
      <c r="N685" s="183" t="s">
        <v>3250</v>
      </c>
      <c r="O685" s="183"/>
      <c r="P685" s="183" t="s">
        <v>5252</v>
      </c>
      <c r="Q685" s="183" t="s">
        <v>4509</v>
      </c>
      <c r="R685" s="183">
        <f t="shared" si="98"/>
        <v>0</v>
      </c>
      <c r="S685" s="183">
        <f t="shared" si="99"/>
        <v>0</v>
      </c>
      <c r="T685" s="183">
        <f t="shared" si="100"/>
        <v>0</v>
      </c>
      <c r="U685" s="183">
        <f t="shared" si="101"/>
        <v>0</v>
      </c>
      <c r="V685" s="183">
        <f t="shared" si="102"/>
        <v>0</v>
      </c>
      <c r="W685" s="183">
        <f t="shared" si="103"/>
        <v>0</v>
      </c>
      <c r="X685" s="183">
        <f t="shared" si="104"/>
        <v>0</v>
      </c>
      <c r="Y685" s="183">
        <f t="shared" si="105"/>
        <v>0</v>
      </c>
      <c r="Z685" s="183">
        <f t="shared" si="106"/>
        <v>0</v>
      </c>
      <c r="AA685" s="183">
        <f t="shared" si="107"/>
        <v>0</v>
      </c>
      <c r="AB685" s="183" t="str">
        <f t="shared" si="108"/>
        <v/>
      </c>
      <c r="AC685" s="183" t="str">
        <f t="shared" si="109"/>
        <v/>
      </c>
      <c r="AD685" s="183" t="str">
        <f t="shared" si="110"/>
        <v/>
      </c>
      <c r="AE685" s="183" t="str">
        <f t="shared" si="111"/>
        <v/>
      </c>
    </row>
    <row r="686" spans="1:31" ht="33.950000000000003" customHeight="1" x14ac:dyDescent="0.25">
      <c r="A686" s="184" t="s">
        <v>5295</v>
      </c>
      <c r="B686" s="185">
        <v>34</v>
      </c>
      <c r="C686" s="184" t="s">
        <v>5253</v>
      </c>
      <c r="D686" s="184" t="s">
        <v>4381</v>
      </c>
      <c r="E686" s="184" t="s">
        <v>18</v>
      </c>
      <c r="F686" s="185">
        <v>4</v>
      </c>
      <c r="G686" s="185">
        <v>1</v>
      </c>
      <c r="H686" s="185">
        <v>0</v>
      </c>
      <c r="I686" s="184" t="s">
        <v>5298</v>
      </c>
      <c r="J686" s="184"/>
      <c r="K686" s="183" t="s">
        <v>5305</v>
      </c>
      <c r="L686" s="183"/>
      <c r="M686" s="183" t="s">
        <v>5298</v>
      </c>
      <c r="N686" s="183" t="s">
        <v>3335</v>
      </c>
      <c r="O686" s="183"/>
      <c r="P686" s="183" t="s">
        <v>5252</v>
      </c>
      <c r="Q686" s="183" t="s">
        <v>4509</v>
      </c>
      <c r="R686" s="183">
        <f t="shared" si="98"/>
        <v>0</v>
      </c>
      <c r="S686" s="183">
        <f t="shared" si="99"/>
        <v>0</v>
      </c>
      <c r="T686" s="183">
        <f t="shared" si="100"/>
        <v>0</v>
      </c>
      <c r="U686" s="183">
        <f t="shared" si="101"/>
        <v>0</v>
      </c>
      <c r="V686" s="183">
        <f t="shared" si="102"/>
        <v>0</v>
      </c>
      <c r="W686" s="183">
        <f t="shared" si="103"/>
        <v>0</v>
      </c>
      <c r="X686" s="183">
        <f t="shared" si="104"/>
        <v>0</v>
      </c>
      <c r="Y686" s="183">
        <f t="shared" si="105"/>
        <v>0</v>
      </c>
      <c r="Z686" s="183">
        <f t="shared" si="106"/>
        <v>0</v>
      </c>
      <c r="AA686" s="183">
        <f t="shared" si="107"/>
        <v>0</v>
      </c>
      <c r="AB686" s="183" t="str">
        <f t="shared" si="108"/>
        <v/>
      </c>
      <c r="AC686" s="183" t="str">
        <f t="shared" si="109"/>
        <v/>
      </c>
      <c r="AD686" s="183" t="str">
        <f t="shared" si="110"/>
        <v/>
      </c>
      <c r="AE686" s="183" t="str">
        <f t="shared" si="111"/>
        <v/>
      </c>
    </row>
    <row r="687" spans="1:31" ht="33.950000000000003" customHeight="1" x14ac:dyDescent="0.25">
      <c r="A687" s="184" t="s">
        <v>5295</v>
      </c>
      <c r="B687" s="185">
        <v>34</v>
      </c>
      <c r="C687" s="184" t="s">
        <v>5253</v>
      </c>
      <c r="D687" s="184" t="s">
        <v>4381</v>
      </c>
      <c r="E687" s="184" t="s">
        <v>18</v>
      </c>
      <c r="F687" s="185">
        <v>5</v>
      </c>
      <c r="G687" s="185">
        <v>1</v>
      </c>
      <c r="H687" s="185">
        <v>0</v>
      </c>
      <c r="I687" s="184" t="s">
        <v>5296</v>
      </c>
      <c r="J687" s="184"/>
      <c r="K687" s="183" t="s">
        <v>5304</v>
      </c>
      <c r="L687" s="183"/>
      <c r="M687" s="183" t="s">
        <v>5296</v>
      </c>
      <c r="N687" s="183" t="s">
        <v>5296</v>
      </c>
      <c r="O687" s="183"/>
      <c r="P687" s="183" t="s">
        <v>5252</v>
      </c>
      <c r="Q687" s="183" t="s">
        <v>4509</v>
      </c>
      <c r="R687" s="183">
        <f t="shared" si="98"/>
        <v>0</v>
      </c>
      <c r="S687" s="183">
        <f t="shared" si="99"/>
        <v>0</v>
      </c>
      <c r="T687" s="183">
        <f t="shared" si="100"/>
        <v>0</v>
      </c>
      <c r="U687" s="183">
        <f t="shared" si="101"/>
        <v>0</v>
      </c>
      <c r="V687" s="183">
        <f t="shared" si="102"/>
        <v>0</v>
      </c>
      <c r="W687" s="183">
        <f t="shared" si="103"/>
        <v>0</v>
      </c>
      <c r="X687" s="183">
        <f t="shared" si="104"/>
        <v>0</v>
      </c>
      <c r="Y687" s="183">
        <f t="shared" si="105"/>
        <v>0</v>
      </c>
      <c r="Z687" s="183">
        <f t="shared" si="106"/>
        <v>0</v>
      </c>
      <c r="AA687" s="183">
        <f t="shared" si="107"/>
        <v>0</v>
      </c>
      <c r="AB687" s="183" t="str">
        <f t="shared" si="108"/>
        <v/>
      </c>
      <c r="AC687" s="183" t="str">
        <f t="shared" si="109"/>
        <v/>
      </c>
      <c r="AD687" s="183" t="str">
        <f t="shared" si="110"/>
        <v/>
      </c>
      <c r="AE687" s="183" t="str">
        <f t="shared" si="111"/>
        <v/>
      </c>
    </row>
    <row r="688" spans="1:31" ht="33.950000000000003" customHeight="1" x14ac:dyDescent="0.25">
      <c r="A688" s="184" t="s">
        <v>5295</v>
      </c>
      <c r="B688" s="185">
        <v>34</v>
      </c>
      <c r="C688" s="184" t="s">
        <v>5253</v>
      </c>
      <c r="D688" s="184" t="s">
        <v>4381</v>
      </c>
      <c r="E688" s="184" t="s">
        <v>18</v>
      </c>
      <c r="F688" s="185">
        <v>6</v>
      </c>
      <c r="G688" s="185">
        <v>1</v>
      </c>
      <c r="H688" s="185">
        <v>0</v>
      </c>
      <c r="I688" s="184" t="s">
        <v>1805</v>
      </c>
      <c r="J688" s="184"/>
      <c r="K688" s="183" t="s">
        <v>4545</v>
      </c>
      <c r="L688" s="183"/>
      <c r="M688" s="183" t="s">
        <v>1805</v>
      </c>
      <c r="N688" s="183" t="s">
        <v>3523</v>
      </c>
      <c r="O688" s="183"/>
      <c r="P688" s="183" t="s">
        <v>5252</v>
      </c>
      <c r="Q688" s="183" t="s">
        <v>4509</v>
      </c>
      <c r="R688" s="183">
        <f t="shared" si="98"/>
        <v>0</v>
      </c>
      <c r="S688" s="183">
        <f t="shared" si="99"/>
        <v>0</v>
      </c>
      <c r="T688" s="183">
        <f t="shared" si="100"/>
        <v>0</v>
      </c>
      <c r="U688" s="183">
        <f t="shared" si="101"/>
        <v>0</v>
      </c>
      <c r="V688" s="183">
        <f t="shared" si="102"/>
        <v>0</v>
      </c>
      <c r="W688" s="183">
        <f t="shared" si="103"/>
        <v>0</v>
      </c>
      <c r="X688" s="183">
        <f t="shared" si="104"/>
        <v>0</v>
      </c>
      <c r="Y688" s="183">
        <f t="shared" si="105"/>
        <v>0</v>
      </c>
      <c r="Z688" s="183">
        <f t="shared" si="106"/>
        <v>0</v>
      </c>
      <c r="AA688" s="183">
        <f t="shared" si="107"/>
        <v>0</v>
      </c>
      <c r="AB688" s="183" t="str">
        <f t="shared" si="108"/>
        <v/>
      </c>
      <c r="AC688" s="183" t="str">
        <f t="shared" si="109"/>
        <v/>
      </c>
      <c r="AD688" s="183" t="str">
        <f t="shared" si="110"/>
        <v/>
      </c>
      <c r="AE688" s="183" t="str">
        <f t="shared" si="111"/>
        <v/>
      </c>
    </row>
    <row r="689" spans="1:31" ht="33.950000000000003" customHeight="1" x14ac:dyDescent="0.25">
      <c r="A689" s="184" t="s">
        <v>5295</v>
      </c>
      <c r="B689" s="185">
        <v>34</v>
      </c>
      <c r="C689" s="184" t="s">
        <v>5253</v>
      </c>
      <c r="D689" s="184" t="s">
        <v>4381</v>
      </c>
      <c r="E689" s="184" t="s">
        <v>18</v>
      </c>
      <c r="F689" s="185">
        <v>7</v>
      </c>
      <c r="G689" s="185">
        <v>1</v>
      </c>
      <c r="H689" s="185">
        <v>0</v>
      </c>
      <c r="I689" s="184" t="s">
        <v>3102</v>
      </c>
      <c r="J689" s="184"/>
      <c r="K689" s="183" t="s">
        <v>4511</v>
      </c>
      <c r="L689" s="183"/>
      <c r="M689" s="183" t="s">
        <v>3102</v>
      </c>
      <c r="N689" s="183" t="s">
        <v>3102</v>
      </c>
      <c r="O689" s="183"/>
      <c r="P689" s="183" t="s">
        <v>5252</v>
      </c>
      <c r="Q689" s="183" t="s">
        <v>4509</v>
      </c>
      <c r="R689" s="183">
        <f t="shared" si="98"/>
        <v>0</v>
      </c>
      <c r="S689" s="183">
        <f t="shared" si="99"/>
        <v>0</v>
      </c>
      <c r="T689" s="183">
        <f t="shared" si="100"/>
        <v>0</v>
      </c>
      <c r="U689" s="183">
        <f t="shared" si="101"/>
        <v>0</v>
      </c>
      <c r="V689" s="183">
        <f t="shared" si="102"/>
        <v>0</v>
      </c>
      <c r="W689" s="183">
        <f t="shared" si="103"/>
        <v>0</v>
      </c>
      <c r="X689" s="183">
        <f t="shared" si="104"/>
        <v>0</v>
      </c>
      <c r="Y689" s="183">
        <f t="shared" si="105"/>
        <v>0</v>
      </c>
      <c r="Z689" s="183">
        <f t="shared" si="106"/>
        <v>0</v>
      </c>
      <c r="AA689" s="183">
        <f t="shared" si="107"/>
        <v>0</v>
      </c>
      <c r="AB689" s="183" t="str">
        <f t="shared" si="108"/>
        <v/>
      </c>
      <c r="AC689" s="183" t="str">
        <f t="shared" si="109"/>
        <v/>
      </c>
      <c r="AD689" s="183" t="str">
        <f t="shared" si="110"/>
        <v/>
      </c>
      <c r="AE689" s="183" t="str">
        <f t="shared" si="111"/>
        <v/>
      </c>
    </row>
    <row r="690" spans="1:31" ht="33.950000000000003" customHeight="1" x14ac:dyDescent="0.25">
      <c r="A690" s="184" t="s">
        <v>5295</v>
      </c>
      <c r="B690" s="185">
        <v>34</v>
      </c>
      <c r="C690" s="184" t="s">
        <v>5253</v>
      </c>
      <c r="D690" s="184" t="s">
        <v>4381</v>
      </c>
      <c r="E690" s="184" t="s">
        <v>18</v>
      </c>
      <c r="F690" s="185">
        <v>8</v>
      </c>
      <c r="G690" s="185">
        <v>1</v>
      </c>
      <c r="H690" s="185">
        <v>0</v>
      </c>
      <c r="I690" s="184" t="s">
        <v>3123</v>
      </c>
      <c r="J690" s="184"/>
      <c r="K690" s="183" t="s">
        <v>4510</v>
      </c>
      <c r="L690" s="183"/>
      <c r="M690" s="183" t="s">
        <v>3123</v>
      </c>
      <c r="N690" s="183" t="s">
        <v>3123</v>
      </c>
      <c r="O690" s="183"/>
      <c r="P690" s="183" t="s">
        <v>5252</v>
      </c>
      <c r="Q690" s="183" t="s">
        <v>4509</v>
      </c>
      <c r="R690" s="183">
        <f t="shared" si="98"/>
        <v>0</v>
      </c>
      <c r="S690" s="183">
        <f t="shared" si="99"/>
        <v>0</v>
      </c>
      <c r="T690" s="183">
        <f t="shared" si="100"/>
        <v>0</v>
      </c>
      <c r="U690" s="183">
        <f t="shared" si="101"/>
        <v>0</v>
      </c>
      <c r="V690" s="183">
        <f t="shared" si="102"/>
        <v>0</v>
      </c>
      <c r="W690" s="183">
        <f t="shared" si="103"/>
        <v>0</v>
      </c>
      <c r="X690" s="183">
        <f t="shared" si="104"/>
        <v>0</v>
      </c>
      <c r="Y690" s="183">
        <f t="shared" si="105"/>
        <v>0</v>
      </c>
      <c r="Z690" s="183">
        <f t="shared" si="106"/>
        <v>0</v>
      </c>
      <c r="AA690" s="183">
        <f t="shared" si="107"/>
        <v>0</v>
      </c>
      <c r="AB690" s="183" t="str">
        <f t="shared" si="108"/>
        <v/>
      </c>
      <c r="AC690" s="183" t="str">
        <f t="shared" si="109"/>
        <v/>
      </c>
      <c r="AD690" s="183" t="str">
        <f t="shared" si="110"/>
        <v/>
      </c>
      <c r="AE690" s="183" t="str">
        <f t="shared" si="111"/>
        <v/>
      </c>
    </row>
    <row r="691" spans="1:31" ht="33.950000000000003" customHeight="1" x14ac:dyDescent="0.25">
      <c r="A691" s="184" t="s">
        <v>5295</v>
      </c>
      <c r="B691" s="185">
        <v>34</v>
      </c>
      <c r="C691" s="184" t="s">
        <v>5253</v>
      </c>
      <c r="D691" s="184" t="s">
        <v>4378</v>
      </c>
      <c r="E691" s="184" t="s">
        <v>18</v>
      </c>
      <c r="F691" s="185">
        <v>1</v>
      </c>
      <c r="G691" s="185">
        <v>0</v>
      </c>
      <c r="H691" s="185">
        <v>1</v>
      </c>
      <c r="I691" s="184"/>
      <c r="J691" s="184" t="s">
        <v>3246</v>
      </c>
      <c r="K691" s="183"/>
      <c r="L691" s="183" t="s">
        <v>5303</v>
      </c>
      <c r="M691" s="183" t="s">
        <v>3246</v>
      </c>
      <c r="N691" s="183" t="s">
        <v>5302</v>
      </c>
      <c r="O691" s="183"/>
      <c r="P691" s="183" t="s">
        <v>5252</v>
      </c>
      <c r="Q691" s="183" t="s">
        <v>4495</v>
      </c>
      <c r="R691" s="183">
        <f t="shared" si="98"/>
        <v>0</v>
      </c>
      <c r="S691" s="183">
        <f t="shared" si="99"/>
        <v>0</v>
      </c>
      <c r="T691" s="183">
        <f t="shared" si="100"/>
        <v>0</v>
      </c>
      <c r="U691" s="183">
        <f t="shared" si="101"/>
        <v>0</v>
      </c>
      <c r="V691" s="183">
        <f t="shared" si="102"/>
        <v>0</v>
      </c>
      <c r="W691" s="183">
        <f t="shared" si="103"/>
        <v>0</v>
      </c>
      <c r="X691" s="183">
        <f t="shared" si="104"/>
        <v>0</v>
      </c>
      <c r="Y691" s="183">
        <f t="shared" si="105"/>
        <v>0</v>
      </c>
      <c r="Z691" s="183">
        <f t="shared" si="106"/>
        <v>0</v>
      </c>
      <c r="AA691" s="183">
        <f t="shared" si="107"/>
        <v>0</v>
      </c>
      <c r="AB691" s="183" t="str">
        <f t="shared" si="108"/>
        <v/>
      </c>
      <c r="AC691" s="183" t="str">
        <f t="shared" si="109"/>
        <v/>
      </c>
      <c r="AD691" s="183" t="str">
        <f t="shared" si="110"/>
        <v/>
      </c>
      <c r="AE691" s="183" t="str">
        <f t="shared" si="111"/>
        <v/>
      </c>
    </row>
    <row r="692" spans="1:31" ht="33.950000000000003" customHeight="1" x14ac:dyDescent="0.25">
      <c r="A692" s="184" t="s">
        <v>5295</v>
      </c>
      <c r="B692" s="185">
        <v>34</v>
      </c>
      <c r="C692" s="184" t="s">
        <v>5253</v>
      </c>
      <c r="D692" s="184" t="s">
        <v>4378</v>
      </c>
      <c r="E692" s="184" t="s">
        <v>18</v>
      </c>
      <c r="F692" s="185">
        <v>2</v>
      </c>
      <c r="G692" s="185">
        <v>0</v>
      </c>
      <c r="H692" s="185">
        <v>1</v>
      </c>
      <c r="I692" s="184"/>
      <c r="J692" s="184" t="s">
        <v>5300</v>
      </c>
      <c r="K692" s="183"/>
      <c r="L692" s="183" t="s">
        <v>5301</v>
      </c>
      <c r="M692" s="183" t="s">
        <v>5300</v>
      </c>
      <c r="N692" s="183" t="s">
        <v>5300</v>
      </c>
      <c r="O692" s="183"/>
      <c r="P692" s="183" t="s">
        <v>5252</v>
      </c>
      <c r="Q692" s="183" t="s">
        <v>4495</v>
      </c>
      <c r="R692" s="183">
        <f t="shared" si="98"/>
        <v>0</v>
      </c>
      <c r="S692" s="183">
        <f t="shared" si="99"/>
        <v>0</v>
      </c>
      <c r="T692" s="183">
        <f t="shared" si="100"/>
        <v>0</v>
      </c>
      <c r="U692" s="183">
        <f t="shared" si="101"/>
        <v>0</v>
      </c>
      <c r="V692" s="183">
        <f t="shared" si="102"/>
        <v>0</v>
      </c>
      <c r="W692" s="183">
        <f t="shared" si="103"/>
        <v>0</v>
      </c>
      <c r="X692" s="183">
        <f t="shared" si="104"/>
        <v>0</v>
      </c>
      <c r="Y692" s="183">
        <f t="shared" si="105"/>
        <v>0</v>
      </c>
      <c r="Z692" s="183">
        <f t="shared" si="106"/>
        <v>0</v>
      </c>
      <c r="AA692" s="183">
        <f t="shared" si="107"/>
        <v>0</v>
      </c>
      <c r="AB692" s="183" t="str">
        <f t="shared" si="108"/>
        <v/>
      </c>
      <c r="AC692" s="183" t="str">
        <f t="shared" si="109"/>
        <v/>
      </c>
      <c r="AD692" s="183" t="str">
        <f t="shared" si="110"/>
        <v/>
      </c>
      <c r="AE692" s="183" t="str">
        <f t="shared" si="111"/>
        <v/>
      </c>
    </row>
    <row r="693" spans="1:31" ht="33.950000000000003" customHeight="1" x14ac:dyDescent="0.25">
      <c r="A693" s="184" t="s">
        <v>5295</v>
      </c>
      <c r="B693" s="185">
        <v>34</v>
      </c>
      <c r="C693" s="184" t="s">
        <v>5253</v>
      </c>
      <c r="D693" s="184" t="s">
        <v>4378</v>
      </c>
      <c r="E693" s="184" t="s">
        <v>18</v>
      </c>
      <c r="F693" s="185">
        <v>3</v>
      </c>
      <c r="G693" s="185">
        <v>0</v>
      </c>
      <c r="H693" s="185">
        <v>1</v>
      </c>
      <c r="I693" s="184"/>
      <c r="J693" s="184" t="s">
        <v>3250</v>
      </c>
      <c r="K693" s="183"/>
      <c r="L693" s="183" t="s">
        <v>4998</v>
      </c>
      <c r="M693" s="183" t="s">
        <v>3250</v>
      </c>
      <c r="N693" s="183" t="s">
        <v>3250</v>
      </c>
      <c r="O693" s="183"/>
      <c r="P693" s="183" t="s">
        <v>5252</v>
      </c>
      <c r="Q693" s="183" t="s">
        <v>4495</v>
      </c>
      <c r="R693" s="183">
        <f t="shared" si="98"/>
        <v>0</v>
      </c>
      <c r="S693" s="183">
        <f t="shared" si="99"/>
        <v>0</v>
      </c>
      <c r="T693" s="183">
        <f t="shared" si="100"/>
        <v>0</v>
      </c>
      <c r="U693" s="183">
        <f t="shared" si="101"/>
        <v>0</v>
      </c>
      <c r="V693" s="183">
        <f t="shared" si="102"/>
        <v>0</v>
      </c>
      <c r="W693" s="183">
        <f t="shared" si="103"/>
        <v>0</v>
      </c>
      <c r="X693" s="183">
        <f t="shared" si="104"/>
        <v>0</v>
      </c>
      <c r="Y693" s="183">
        <f t="shared" si="105"/>
        <v>0</v>
      </c>
      <c r="Z693" s="183">
        <f t="shared" si="106"/>
        <v>0</v>
      </c>
      <c r="AA693" s="183">
        <f t="shared" si="107"/>
        <v>0</v>
      </c>
      <c r="AB693" s="183" t="str">
        <f t="shared" si="108"/>
        <v/>
      </c>
      <c r="AC693" s="183" t="str">
        <f t="shared" si="109"/>
        <v/>
      </c>
      <c r="AD693" s="183" t="str">
        <f t="shared" si="110"/>
        <v/>
      </c>
      <c r="AE693" s="183" t="str">
        <f t="shared" si="111"/>
        <v/>
      </c>
    </row>
    <row r="694" spans="1:31" ht="33.950000000000003" customHeight="1" x14ac:dyDescent="0.25">
      <c r="A694" s="184" t="s">
        <v>5295</v>
      </c>
      <c r="B694" s="185">
        <v>34</v>
      </c>
      <c r="C694" s="184" t="s">
        <v>5253</v>
      </c>
      <c r="D694" s="184" t="s">
        <v>4378</v>
      </c>
      <c r="E694" s="184" t="s">
        <v>18</v>
      </c>
      <c r="F694" s="185">
        <v>4</v>
      </c>
      <c r="G694" s="185">
        <v>0</v>
      </c>
      <c r="H694" s="185">
        <v>1</v>
      </c>
      <c r="I694" s="184"/>
      <c r="J694" s="184" t="s">
        <v>5298</v>
      </c>
      <c r="K694" s="183"/>
      <c r="L694" s="183" t="s">
        <v>5299</v>
      </c>
      <c r="M694" s="183" t="s">
        <v>5298</v>
      </c>
      <c r="N694" s="183" t="s">
        <v>3335</v>
      </c>
      <c r="O694" s="183"/>
      <c r="P694" s="183" t="s">
        <v>5252</v>
      </c>
      <c r="Q694" s="183" t="s">
        <v>4495</v>
      </c>
      <c r="R694" s="183">
        <f t="shared" si="98"/>
        <v>0</v>
      </c>
      <c r="S694" s="183">
        <f t="shared" si="99"/>
        <v>0</v>
      </c>
      <c r="T694" s="183">
        <f t="shared" si="100"/>
        <v>0</v>
      </c>
      <c r="U694" s="183">
        <f t="shared" si="101"/>
        <v>0</v>
      </c>
      <c r="V694" s="183">
        <f t="shared" si="102"/>
        <v>0</v>
      </c>
      <c r="W694" s="183">
        <f t="shared" si="103"/>
        <v>0</v>
      </c>
      <c r="X694" s="183">
        <f t="shared" si="104"/>
        <v>0</v>
      </c>
      <c r="Y694" s="183">
        <f t="shared" si="105"/>
        <v>0</v>
      </c>
      <c r="Z694" s="183">
        <f t="shared" si="106"/>
        <v>0</v>
      </c>
      <c r="AA694" s="183">
        <f t="shared" si="107"/>
        <v>0</v>
      </c>
      <c r="AB694" s="183" t="str">
        <f t="shared" si="108"/>
        <v/>
      </c>
      <c r="AC694" s="183" t="str">
        <f t="shared" si="109"/>
        <v/>
      </c>
      <c r="AD694" s="183" t="str">
        <f t="shared" si="110"/>
        <v/>
      </c>
      <c r="AE694" s="183" t="str">
        <f t="shared" si="111"/>
        <v/>
      </c>
    </row>
    <row r="695" spans="1:31" ht="33.950000000000003" customHeight="1" x14ac:dyDescent="0.25">
      <c r="A695" s="184" t="s">
        <v>5295</v>
      </c>
      <c r="B695" s="185">
        <v>34</v>
      </c>
      <c r="C695" s="184" t="s">
        <v>5253</v>
      </c>
      <c r="D695" s="184" t="s">
        <v>4378</v>
      </c>
      <c r="E695" s="184" t="s">
        <v>18</v>
      </c>
      <c r="F695" s="185">
        <v>5</v>
      </c>
      <c r="G695" s="185">
        <v>0</v>
      </c>
      <c r="H695" s="185">
        <v>1</v>
      </c>
      <c r="I695" s="184"/>
      <c r="J695" s="184" t="s">
        <v>5296</v>
      </c>
      <c r="K695" s="183"/>
      <c r="L695" s="183" t="s">
        <v>5297</v>
      </c>
      <c r="M695" s="183" t="s">
        <v>5296</v>
      </c>
      <c r="N695" s="183" t="s">
        <v>5296</v>
      </c>
      <c r="O695" s="183"/>
      <c r="P695" s="183" t="s">
        <v>5252</v>
      </c>
      <c r="Q695" s="183" t="s">
        <v>4495</v>
      </c>
      <c r="R695" s="183">
        <f t="shared" si="98"/>
        <v>0</v>
      </c>
      <c r="S695" s="183">
        <f t="shared" si="99"/>
        <v>0</v>
      </c>
      <c r="T695" s="183">
        <f t="shared" si="100"/>
        <v>0</v>
      </c>
      <c r="U695" s="183">
        <f t="shared" si="101"/>
        <v>0</v>
      </c>
      <c r="V695" s="183">
        <f t="shared" si="102"/>
        <v>0</v>
      </c>
      <c r="W695" s="183">
        <f t="shared" si="103"/>
        <v>0</v>
      </c>
      <c r="X695" s="183">
        <f t="shared" si="104"/>
        <v>0</v>
      </c>
      <c r="Y695" s="183">
        <f t="shared" si="105"/>
        <v>0</v>
      </c>
      <c r="Z695" s="183">
        <f t="shared" si="106"/>
        <v>0</v>
      </c>
      <c r="AA695" s="183">
        <f t="shared" si="107"/>
        <v>0</v>
      </c>
      <c r="AB695" s="183" t="str">
        <f t="shared" si="108"/>
        <v/>
      </c>
      <c r="AC695" s="183" t="str">
        <f t="shared" si="109"/>
        <v/>
      </c>
      <c r="AD695" s="183" t="str">
        <f t="shared" si="110"/>
        <v/>
      </c>
      <c r="AE695" s="183" t="str">
        <f t="shared" si="111"/>
        <v/>
      </c>
    </row>
    <row r="696" spans="1:31" ht="33.950000000000003" customHeight="1" x14ac:dyDescent="0.25">
      <c r="A696" s="184" t="s">
        <v>5295</v>
      </c>
      <c r="B696" s="185">
        <v>34</v>
      </c>
      <c r="C696" s="184" t="s">
        <v>5253</v>
      </c>
      <c r="D696" s="184" t="s">
        <v>4378</v>
      </c>
      <c r="E696" s="184" t="s">
        <v>18</v>
      </c>
      <c r="F696" s="185">
        <v>6</v>
      </c>
      <c r="G696" s="185">
        <v>0</v>
      </c>
      <c r="H696" s="185">
        <v>1</v>
      </c>
      <c r="I696" s="184"/>
      <c r="J696" s="184" t="s">
        <v>3587</v>
      </c>
      <c r="K696" s="183"/>
      <c r="L696" s="183" t="s">
        <v>4500</v>
      </c>
      <c r="M696" s="183" t="s">
        <v>3587</v>
      </c>
      <c r="N696" s="183" t="s">
        <v>3587</v>
      </c>
      <c r="O696" s="183"/>
      <c r="P696" s="183" t="s">
        <v>5252</v>
      </c>
      <c r="Q696" s="183" t="s">
        <v>4495</v>
      </c>
      <c r="R696" s="183">
        <f t="shared" si="98"/>
        <v>0</v>
      </c>
      <c r="S696" s="183">
        <f t="shared" si="99"/>
        <v>0</v>
      </c>
      <c r="T696" s="183">
        <f t="shared" si="100"/>
        <v>0</v>
      </c>
      <c r="U696" s="183">
        <f t="shared" si="101"/>
        <v>0</v>
      </c>
      <c r="V696" s="183">
        <f t="shared" si="102"/>
        <v>0</v>
      </c>
      <c r="W696" s="183">
        <f t="shared" si="103"/>
        <v>0</v>
      </c>
      <c r="X696" s="183">
        <f t="shared" si="104"/>
        <v>0</v>
      </c>
      <c r="Y696" s="183">
        <f t="shared" si="105"/>
        <v>0</v>
      </c>
      <c r="Z696" s="183">
        <f t="shared" si="106"/>
        <v>0</v>
      </c>
      <c r="AA696" s="183">
        <f t="shared" si="107"/>
        <v>0</v>
      </c>
      <c r="AB696" s="183" t="str">
        <f t="shared" si="108"/>
        <v/>
      </c>
      <c r="AC696" s="183" t="str">
        <f t="shared" si="109"/>
        <v/>
      </c>
      <c r="AD696" s="183" t="str">
        <f t="shared" si="110"/>
        <v/>
      </c>
      <c r="AE696" s="183" t="str">
        <f t="shared" si="111"/>
        <v/>
      </c>
    </row>
    <row r="697" spans="1:31" ht="33.950000000000003" customHeight="1" x14ac:dyDescent="0.25">
      <c r="A697" s="184" t="s">
        <v>5295</v>
      </c>
      <c r="B697" s="185">
        <v>34</v>
      </c>
      <c r="C697" s="184" t="s">
        <v>5253</v>
      </c>
      <c r="D697" s="184" t="s">
        <v>4378</v>
      </c>
      <c r="E697" s="184" t="s">
        <v>18</v>
      </c>
      <c r="F697" s="185">
        <v>7</v>
      </c>
      <c r="G697" s="185">
        <v>0</v>
      </c>
      <c r="H697" s="185">
        <v>1</v>
      </c>
      <c r="I697" s="184"/>
      <c r="J697" s="184" t="s">
        <v>4496</v>
      </c>
      <c r="K697" s="183"/>
      <c r="L697" s="183" t="s">
        <v>4497</v>
      </c>
      <c r="M697" s="183" t="s">
        <v>4496</v>
      </c>
      <c r="N697" s="183" t="s">
        <v>4496</v>
      </c>
      <c r="O697" s="183"/>
      <c r="P697" s="183" t="s">
        <v>5252</v>
      </c>
      <c r="Q697" s="183" t="s">
        <v>4495</v>
      </c>
      <c r="R697" s="183">
        <f t="shared" si="98"/>
        <v>0</v>
      </c>
      <c r="S697" s="183">
        <f t="shared" si="99"/>
        <v>0</v>
      </c>
      <c r="T697" s="183">
        <f t="shared" si="100"/>
        <v>0</v>
      </c>
      <c r="U697" s="183">
        <f t="shared" si="101"/>
        <v>0</v>
      </c>
      <c r="V697" s="183">
        <f t="shared" si="102"/>
        <v>0</v>
      </c>
      <c r="W697" s="183">
        <f t="shared" si="103"/>
        <v>0</v>
      </c>
      <c r="X697" s="183">
        <f t="shared" si="104"/>
        <v>0</v>
      </c>
      <c r="Y697" s="183">
        <f t="shared" si="105"/>
        <v>0</v>
      </c>
      <c r="Z697" s="183">
        <f t="shared" si="106"/>
        <v>0</v>
      </c>
      <c r="AA697" s="183">
        <f t="shared" si="107"/>
        <v>0</v>
      </c>
      <c r="AB697" s="183" t="str">
        <f t="shared" si="108"/>
        <v/>
      </c>
      <c r="AC697" s="183" t="str">
        <f t="shared" si="109"/>
        <v/>
      </c>
      <c r="AD697" s="183" t="str">
        <f t="shared" si="110"/>
        <v/>
      </c>
      <c r="AE697" s="183" t="str">
        <f t="shared" si="111"/>
        <v/>
      </c>
    </row>
    <row r="698" spans="1:31" ht="33.950000000000003" customHeight="1" x14ac:dyDescent="0.25">
      <c r="A698" s="184" t="s">
        <v>5285</v>
      </c>
      <c r="B698" s="185">
        <v>35</v>
      </c>
      <c r="C698" s="184" t="s">
        <v>5253</v>
      </c>
      <c r="D698" s="184" t="s">
        <v>4381</v>
      </c>
      <c r="E698" s="184" t="s">
        <v>18</v>
      </c>
      <c r="F698" s="185">
        <v>1</v>
      </c>
      <c r="G698" s="185">
        <v>1</v>
      </c>
      <c r="H698" s="185">
        <v>0</v>
      </c>
      <c r="I698" s="184" t="s">
        <v>5289</v>
      </c>
      <c r="J698" s="184"/>
      <c r="K698" s="183" t="s">
        <v>5294</v>
      </c>
      <c r="L698" s="183"/>
      <c r="M698" s="183" t="s">
        <v>5289</v>
      </c>
      <c r="N698" s="183" t="s">
        <v>5289</v>
      </c>
      <c r="O698" s="183"/>
      <c r="P698" s="183" t="s">
        <v>5252</v>
      </c>
      <c r="Q698" s="183" t="s">
        <v>4509</v>
      </c>
      <c r="R698" s="183">
        <f t="shared" si="98"/>
        <v>0</v>
      </c>
      <c r="S698" s="183">
        <f t="shared" si="99"/>
        <v>0</v>
      </c>
      <c r="T698" s="183">
        <f t="shared" si="100"/>
        <v>0</v>
      </c>
      <c r="U698" s="183">
        <f t="shared" si="101"/>
        <v>0</v>
      </c>
      <c r="V698" s="183">
        <f t="shared" si="102"/>
        <v>0</v>
      </c>
      <c r="W698" s="183">
        <f t="shared" si="103"/>
        <v>0</v>
      </c>
      <c r="X698" s="183">
        <f t="shared" si="104"/>
        <v>0</v>
      </c>
      <c r="Y698" s="183">
        <f t="shared" si="105"/>
        <v>0</v>
      </c>
      <c r="Z698" s="183">
        <f t="shared" si="106"/>
        <v>0</v>
      </c>
      <c r="AA698" s="183">
        <f t="shared" si="107"/>
        <v>0</v>
      </c>
      <c r="AB698" s="183" t="str">
        <f t="shared" si="108"/>
        <v/>
      </c>
      <c r="AC698" s="183" t="str">
        <f t="shared" si="109"/>
        <v/>
      </c>
      <c r="AD698" s="183" t="str">
        <f t="shared" si="110"/>
        <v/>
      </c>
      <c r="AE698" s="183" t="str">
        <f t="shared" si="111"/>
        <v/>
      </c>
    </row>
    <row r="699" spans="1:31" ht="33.950000000000003" customHeight="1" x14ac:dyDescent="0.25">
      <c r="A699" s="184" t="s">
        <v>5285</v>
      </c>
      <c r="B699" s="185">
        <v>35</v>
      </c>
      <c r="C699" s="184" t="s">
        <v>5253</v>
      </c>
      <c r="D699" s="184" t="s">
        <v>4381</v>
      </c>
      <c r="E699" s="184" t="s">
        <v>18</v>
      </c>
      <c r="F699" s="185">
        <v>2</v>
      </c>
      <c r="G699" s="185">
        <v>1</v>
      </c>
      <c r="H699" s="185">
        <v>0</v>
      </c>
      <c r="I699" s="184" t="s">
        <v>5287</v>
      </c>
      <c r="J699" s="184"/>
      <c r="K699" s="183" t="s">
        <v>5293</v>
      </c>
      <c r="L699" s="183"/>
      <c r="M699" s="183" t="s">
        <v>5287</v>
      </c>
      <c r="N699" s="183" t="s">
        <v>4630</v>
      </c>
      <c r="O699" s="183"/>
      <c r="P699" s="183" t="s">
        <v>5252</v>
      </c>
      <c r="Q699" s="183" t="s">
        <v>4509</v>
      </c>
      <c r="R699" s="183">
        <f t="shared" si="98"/>
        <v>0</v>
      </c>
      <c r="S699" s="183">
        <f t="shared" si="99"/>
        <v>0</v>
      </c>
      <c r="T699" s="183">
        <f t="shared" si="100"/>
        <v>0</v>
      </c>
      <c r="U699" s="183">
        <f t="shared" si="101"/>
        <v>0</v>
      </c>
      <c r="V699" s="183">
        <f t="shared" si="102"/>
        <v>0</v>
      </c>
      <c r="W699" s="183">
        <f t="shared" si="103"/>
        <v>0</v>
      </c>
      <c r="X699" s="183">
        <f t="shared" si="104"/>
        <v>0</v>
      </c>
      <c r="Y699" s="183">
        <f t="shared" si="105"/>
        <v>0</v>
      </c>
      <c r="Z699" s="183">
        <f t="shared" si="106"/>
        <v>0</v>
      </c>
      <c r="AA699" s="183">
        <f t="shared" si="107"/>
        <v>0</v>
      </c>
      <c r="AB699" s="183" t="str">
        <f t="shared" si="108"/>
        <v/>
      </c>
      <c r="AC699" s="183" t="str">
        <f t="shared" si="109"/>
        <v/>
      </c>
      <c r="AD699" s="183" t="str">
        <f t="shared" si="110"/>
        <v/>
      </c>
      <c r="AE699" s="183" t="str">
        <f t="shared" si="111"/>
        <v/>
      </c>
    </row>
    <row r="700" spans="1:31" ht="33.950000000000003" customHeight="1" x14ac:dyDescent="0.25">
      <c r="A700" s="184" t="s">
        <v>5285</v>
      </c>
      <c r="B700" s="185">
        <v>35</v>
      </c>
      <c r="C700" s="184" t="s">
        <v>5253</v>
      </c>
      <c r="D700" s="184" t="s">
        <v>4381</v>
      </c>
      <c r="E700" s="184" t="s">
        <v>18</v>
      </c>
      <c r="F700" s="185">
        <v>3</v>
      </c>
      <c r="G700" s="185">
        <v>1</v>
      </c>
      <c r="H700" s="185">
        <v>0</v>
      </c>
      <c r="I700" s="184" t="s">
        <v>1006</v>
      </c>
      <c r="J700" s="184"/>
      <c r="K700" s="183" t="s">
        <v>5292</v>
      </c>
      <c r="L700" s="183"/>
      <c r="M700" s="183" t="s">
        <v>1006</v>
      </c>
      <c r="N700" s="183"/>
      <c r="O700" s="183"/>
      <c r="P700" s="183" t="s">
        <v>5252</v>
      </c>
      <c r="Q700" s="183" t="s">
        <v>4509</v>
      </c>
      <c r="R700" s="183">
        <f t="shared" ref="R700:R763" si="112">IF(AND($A700=$B$20,$D700="PRO",$E700="POS"),1,0)</f>
        <v>0</v>
      </c>
      <c r="S700" s="183">
        <f t="shared" ref="S700:S763" si="113">IF(AND($A700=$B$20,$D700="CFA",$E700="POS"),1,0)</f>
        <v>0</v>
      </c>
      <c r="T700" s="183">
        <f t="shared" ref="T700:T763" si="114">IF($R700=0,0,IF(OR(AND($M700&lt;&gt;"",ISNUMBER(SEARCH($M700,$B$5))),AND($N700&lt;&gt;"",ISNUMBER(SEARCH($N700,$B$5))),AND($O700&lt;&gt;"",ISNUMBER(SEARCH($O700,$B$5)))),1,0))</f>
        <v>0</v>
      </c>
      <c r="U700" s="183">
        <f t="shared" ref="U700:U763" si="115">IF($R700=0,0,IF(OR(AND($M700&lt;&gt;"",ISNUMBER(SEARCH($M700,$B$5&amp;" "&amp;$B$10))),AND($N700&lt;&gt;"",ISNUMBER(SEARCH($N700,$B$5&amp;" "&amp;$B$10))),AND($O700&lt;&gt;"",ISNUMBER(SEARCH($O700,$B$5&amp;" "&amp;$B$10)))),1,0))</f>
        <v>0</v>
      </c>
      <c r="V700" s="183">
        <f t="shared" ref="V700:V763" si="116">IF($S700=0,0,IF(OR(AND($M700&lt;&gt;"",ISNUMBER(SEARCH($M700,$D$5))),AND($N700&lt;&gt;"",ISNUMBER(SEARCH($N700,$D$5))),AND($O700&lt;&gt;"",ISNUMBER(SEARCH($O700,$D$5)))),1,0))</f>
        <v>0</v>
      </c>
      <c r="W700" s="183">
        <f t="shared" ref="W700:W763" si="117">IF($S700=0,0,IF(OR(AND($M700&lt;&gt;"",ISNUMBER(SEARCH($M700,$D$5&amp;" "&amp;$D$10))),AND($N700&lt;&gt;"",ISNUMBER(SEARCH($N700,$D$5&amp;" "&amp;$D$10))),AND($O700&lt;&gt;"",ISNUMBER(SEARCH($O700,$D$5&amp;" "&amp;$D$10)))),1,0))</f>
        <v>0</v>
      </c>
      <c r="X700" s="183">
        <f t="shared" ref="X700:X763" si="118">IF($T700=1,$G700,0)</f>
        <v>0</v>
      </c>
      <c r="Y700" s="183">
        <f t="shared" ref="Y700:Y763" si="119">IF($U700=1,$G700,0)</f>
        <v>0</v>
      </c>
      <c r="Z700" s="183">
        <f t="shared" ref="Z700:Z763" si="120">IF($V700=1,$H700,0)</f>
        <v>0</v>
      </c>
      <c r="AA700" s="183">
        <f t="shared" ref="AA700:AA763" si="121">IF($W700=1,$H700,0)</f>
        <v>0</v>
      </c>
      <c r="AB700" s="183" t="str">
        <f t="shared" ref="AB700:AB763" si="122">IF(AND($R700=1,$T700=0),$F700+ROW()/100000,"")</f>
        <v/>
      </c>
      <c r="AC700" s="183" t="str">
        <f t="shared" ref="AC700:AC763" si="123">IF(AND($R700=1,$U700=0),$F700+ROW()/100000,"")</f>
        <v/>
      </c>
      <c r="AD700" s="183" t="str">
        <f t="shared" ref="AD700:AD763" si="124">IF(AND($S700=1,$V700=0),$F700+ROW()/100000,"")</f>
        <v/>
      </c>
      <c r="AE700" s="183" t="str">
        <f t="shared" ref="AE700:AE763" si="125">IF(AND($S700=1,$W700=0),$F700+ROW()/100000,"")</f>
        <v/>
      </c>
    </row>
    <row r="701" spans="1:31" ht="33.950000000000003" customHeight="1" x14ac:dyDescent="0.25">
      <c r="A701" s="184" t="s">
        <v>5285</v>
      </c>
      <c r="B701" s="185">
        <v>35</v>
      </c>
      <c r="C701" s="184" t="s">
        <v>5253</v>
      </c>
      <c r="D701" s="184" t="s">
        <v>4381</v>
      </c>
      <c r="E701" s="184" t="s">
        <v>18</v>
      </c>
      <c r="F701" s="185">
        <v>4</v>
      </c>
      <c r="G701" s="185">
        <v>1</v>
      </c>
      <c r="H701" s="185">
        <v>0</v>
      </c>
      <c r="I701" s="184" t="s">
        <v>3332</v>
      </c>
      <c r="J701" s="184"/>
      <c r="K701" s="183" t="s">
        <v>4577</v>
      </c>
      <c r="L701" s="183"/>
      <c r="M701" s="183" t="s">
        <v>3332</v>
      </c>
      <c r="N701" s="183" t="s">
        <v>3332</v>
      </c>
      <c r="O701" s="183"/>
      <c r="P701" s="183" t="s">
        <v>5252</v>
      </c>
      <c r="Q701" s="183" t="s">
        <v>4509</v>
      </c>
      <c r="R701" s="183">
        <f t="shared" si="112"/>
        <v>0</v>
      </c>
      <c r="S701" s="183">
        <f t="shared" si="113"/>
        <v>0</v>
      </c>
      <c r="T701" s="183">
        <f t="shared" si="114"/>
        <v>0</v>
      </c>
      <c r="U701" s="183">
        <f t="shared" si="115"/>
        <v>0</v>
      </c>
      <c r="V701" s="183">
        <f t="shared" si="116"/>
        <v>0</v>
      </c>
      <c r="W701" s="183">
        <f t="shared" si="117"/>
        <v>0</v>
      </c>
      <c r="X701" s="183">
        <f t="shared" si="118"/>
        <v>0</v>
      </c>
      <c r="Y701" s="183">
        <f t="shared" si="119"/>
        <v>0</v>
      </c>
      <c r="Z701" s="183">
        <f t="shared" si="120"/>
        <v>0</v>
      </c>
      <c r="AA701" s="183">
        <f t="shared" si="121"/>
        <v>0</v>
      </c>
      <c r="AB701" s="183" t="str">
        <f t="shared" si="122"/>
        <v/>
      </c>
      <c r="AC701" s="183" t="str">
        <f t="shared" si="123"/>
        <v/>
      </c>
      <c r="AD701" s="183" t="str">
        <f t="shared" si="124"/>
        <v/>
      </c>
      <c r="AE701" s="183" t="str">
        <f t="shared" si="125"/>
        <v/>
      </c>
    </row>
    <row r="702" spans="1:31" ht="33.950000000000003" customHeight="1" x14ac:dyDescent="0.25">
      <c r="A702" s="184" t="s">
        <v>5285</v>
      </c>
      <c r="B702" s="185">
        <v>35</v>
      </c>
      <c r="C702" s="184" t="s">
        <v>5253</v>
      </c>
      <c r="D702" s="184" t="s">
        <v>4381</v>
      </c>
      <c r="E702" s="184" t="s">
        <v>18</v>
      </c>
      <c r="F702" s="185">
        <v>5</v>
      </c>
      <c r="G702" s="185">
        <v>1</v>
      </c>
      <c r="H702" s="185">
        <v>0</v>
      </c>
      <c r="I702" s="184" t="s">
        <v>977</v>
      </c>
      <c r="J702" s="184"/>
      <c r="K702" s="183" t="s">
        <v>4572</v>
      </c>
      <c r="L702" s="183"/>
      <c r="M702" s="183" t="s">
        <v>977</v>
      </c>
      <c r="N702" s="183" t="s">
        <v>977</v>
      </c>
      <c r="O702" s="183"/>
      <c r="P702" s="183" t="s">
        <v>5252</v>
      </c>
      <c r="Q702" s="183" t="s">
        <v>4509</v>
      </c>
      <c r="R702" s="183">
        <f t="shared" si="112"/>
        <v>0</v>
      </c>
      <c r="S702" s="183">
        <f t="shared" si="113"/>
        <v>0</v>
      </c>
      <c r="T702" s="183">
        <f t="shared" si="114"/>
        <v>0</v>
      </c>
      <c r="U702" s="183">
        <f t="shared" si="115"/>
        <v>0</v>
      </c>
      <c r="V702" s="183">
        <f t="shared" si="116"/>
        <v>0</v>
      </c>
      <c r="W702" s="183">
        <f t="shared" si="117"/>
        <v>0</v>
      </c>
      <c r="X702" s="183">
        <f t="shared" si="118"/>
        <v>0</v>
      </c>
      <c r="Y702" s="183">
        <f t="shared" si="119"/>
        <v>0</v>
      </c>
      <c r="Z702" s="183">
        <f t="shared" si="120"/>
        <v>0</v>
      </c>
      <c r="AA702" s="183">
        <f t="shared" si="121"/>
        <v>0</v>
      </c>
      <c r="AB702" s="183" t="str">
        <f t="shared" si="122"/>
        <v/>
      </c>
      <c r="AC702" s="183" t="str">
        <f t="shared" si="123"/>
        <v/>
      </c>
      <c r="AD702" s="183" t="str">
        <f t="shared" si="124"/>
        <v/>
      </c>
      <c r="AE702" s="183" t="str">
        <f t="shared" si="125"/>
        <v/>
      </c>
    </row>
    <row r="703" spans="1:31" ht="33.950000000000003" customHeight="1" x14ac:dyDescent="0.25">
      <c r="A703" s="184" t="s">
        <v>5285</v>
      </c>
      <c r="B703" s="185">
        <v>35</v>
      </c>
      <c r="C703" s="184" t="s">
        <v>5253</v>
      </c>
      <c r="D703" s="184" t="s">
        <v>4381</v>
      </c>
      <c r="E703" s="184" t="s">
        <v>18</v>
      </c>
      <c r="F703" s="185">
        <v>6</v>
      </c>
      <c r="G703" s="185">
        <v>1</v>
      </c>
      <c r="H703" s="185">
        <v>0</v>
      </c>
      <c r="I703" s="184" t="s">
        <v>3451</v>
      </c>
      <c r="J703" s="184"/>
      <c r="K703" s="183" t="s">
        <v>5291</v>
      </c>
      <c r="L703" s="183"/>
      <c r="M703" s="183" t="s">
        <v>3451</v>
      </c>
      <c r="N703" s="183" t="s">
        <v>3451</v>
      </c>
      <c r="O703" s="183"/>
      <c r="P703" s="183" t="s">
        <v>5252</v>
      </c>
      <c r="Q703" s="183" t="s">
        <v>4509</v>
      </c>
      <c r="R703" s="183">
        <f t="shared" si="112"/>
        <v>0</v>
      </c>
      <c r="S703" s="183">
        <f t="shared" si="113"/>
        <v>0</v>
      </c>
      <c r="T703" s="183">
        <f t="shared" si="114"/>
        <v>0</v>
      </c>
      <c r="U703" s="183">
        <f t="shared" si="115"/>
        <v>0</v>
      </c>
      <c r="V703" s="183">
        <f t="shared" si="116"/>
        <v>0</v>
      </c>
      <c r="W703" s="183">
        <f t="shared" si="117"/>
        <v>0</v>
      </c>
      <c r="X703" s="183">
        <f t="shared" si="118"/>
        <v>0</v>
      </c>
      <c r="Y703" s="183">
        <f t="shared" si="119"/>
        <v>0</v>
      </c>
      <c r="Z703" s="183">
        <f t="shared" si="120"/>
        <v>0</v>
      </c>
      <c r="AA703" s="183">
        <f t="shared" si="121"/>
        <v>0</v>
      </c>
      <c r="AB703" s="183" t="str">
        <f t="shared" si="122"/>
        <v/>
      </c>
      <c r="AC703" s="183" t="str">
        <f t="shared" si="123"/>
        <v/>
      </c>
      <c r="AD703" s="183" t="str">
        <f t="shared" si="124"/>
        <v/>
      </c>
      <c r="AE703" s="183" t="str">
        <f t="shared" si="125"/>
        <v/>
      </c>
    </row>
    <row r="704" spans="1:31" ht="33.950000000000003" customHeight="1" x14ac:dyDescent="0.25">
      <c r="A704" s="184" t="s">
        <v>5285</v>
      </c>
      <c r="B704" s="185">
        <v>35</v>
      </c>
      <c r="C704" s="184" t="s">
        <v>5253</v>
      </c>
      <c r="D704" s="184" t="s">
        <v>4381</v>
      </c>
      <c r="E704" s="184" t="s">
        <v>18</v>
      </c>
      <c r="F704" s="185">
        <v>7</v>
      </c>
      <c r="G704" s="185">
        <v>1</v>
      </c>
      <c r="H704" s="185">
        <v>0</v>
      </c>
      <c r="I704" s="184" t="s">
        <v>3102</v>
      </c>
      <c r="J704" s="184"/>
      <c r="K704" s="183" t="s">
        <v>4511</v>
      </c>
      <c r="L704" s="183"/>
      <c r="M704" s="183" t="s">
        <v>3102</v>
      </c>
      <c r="N704" s="183" t="s">
        <v>3102</v>
      </c>
      <c r="O704" s="183"/>
      <c r="P704" s="183" t="s">
        <v>5252</v>
      </c>
      <c r="Q704" s="183" t="s">
        <v>4509</v>
      </c>
      <c r="R704" s="183">
        <f t="shared" si="112"/>
        <v>0</v>
      </c>
      <c r="S704" s="183">
        <f t="shared" si="113"/>
        <v>0</v>
      </c>
      <c r="T704" s="183">
        <f t="shared" si="114"/>
        <v>0</v>
      </c>
      <c r="U704" s="183">
        <f t="shared" si="115"/>
        <v>0</v>
      </c>
      <c r="V704" s="183">
        <f t="shared" si="116"/>
        <v>0</v>
      </c>
      <c r="W704" s="183">
        <f t="shared" si="117"/>
        <v>0</v>
      </c>
      <c r="X704" s="183">
        <f t="shared" si="118"/>
        <v>0</v>
      </c>
      <c r="Y704" s="183">
        <f t="shared" si="119"/>
        <v>0</v>
      </c>
      <c r="Z704" s="183">
        <f t="shared" si="120"/>
        <v>0</v>
      </c>
      <c r="AA704" s="183">
        <f t="shared" si="121"/>
        <v>0</v>
      </c>
      <c r="AB704" s="183" t="str">
        <f t="shared" si="122"/>
        <v/>
      </c>
      <c r="AC704" s="183" t="str">
        <f t="shared" si="123"/>
        <v/>
      </c>
      <c r="AD704" s="183" t="str">
        <f t="shared" si="124"/>
        <v/>
      </c>
      <c r="AE704" s="183" t="str">
        <f t="shared" si="125"/>
        <v/>
      </c>
    </row>
    <row r="705" spans="1:31" ht="33.950000000000003" customHeight="1" x14ac:dyDescent="0.25">
      <c r="A705" s="184" t="s">
        <v>5285</v>
      </c>
      <c r="B705" s="185">
        <v>35</v>
      </c>
      <c r="C705" s="184" t="s">
        <v>5253</v>
      </c>
      <c r="D705" s="184" t="s">
        <v>4381</v>
      </c>
      <c r="E705" s="184" t="s">
        <v>18</v>
      </c>
      <c r="F705" s="185">
        <v>8</v>
      </c>
      <c r="G705" s="185">
        <v>1</v>
      </c>
      <c r="H705" s="185">
        <v>0</v>
      </c>
      <c r="I705" s="184" t="s">
        <v>3123</v>
      </c>
      <c r="J705" s="184"/>
      <c r="K705" s="183" t="s">
        <v>4510</v>
      </c>
      <c r="L705" s="183"/>
      <c r="M705" s="183" t="s">
        <v>3123</v>
      </c>
      <c r="N705" s="183" t="s">
        <v>3123</v>
      </c>
      <c r="O705" s="183"/>
      <c r="P705" s="183" t="s">
        <v>5252</v>
      </c>
      <c r="Q705" s="183" t="s">
        <v>4509</v>
      </c>
      <c r="R705" s="183">
        <f t="shared" si="112"/>
        <v>0</v>
      </c>
      <c r="S705" s="183">
        <f t="shared" si="113"/>
        <v>0</v>
      </c>
      <c r="T705" s="183">
        <f t="shared" si="114"/>
        <v>0</v>
      </c>
      <c r="U705" s="183">
        <f t="shared" si="115"/>
        <v>0</v>
      </c>
      <c r="V705" s="183">
        <f t="shared" si="116"/>
        <v>0</v>
      </c>
      <c r="W705" s="183">
        <f t="shared" si="117"/>
        <v>0</v>
      </c>
      <c r="X705" s="183">
        <f t="shared" si="118"/>
        <v>0</v>
      </c>
      <c r="Y705" s="183">
        <f t="shared" si="119"/>
        <v>0</v>
      </c>
      <c r="Z705" s="183">
        <f t="shared" si="120"/>
        <v>0</v>
      </c>
      <c r="AA705" s="183">
        <f t="shared" si="121"/>
        <v>0</v>
      </c>
      <c r="AB705" s="183" t="str">
        <f t="shared" si="122"/>
        <v/>
      </c>
      <c r="AC705" s="183" t="str">
        <f t="shared" si="123"/>
        <v/>
      </c>
      <c r="AD705" s="183" t="str">
        <f t="shared" si="124"/>
        <v/>
      </c>
      <c r="AE705" s="183" t="str">
        <f t="shared" si="125"/>
        <v/>
      </c>
    </row>
    <row r="706" spans="1:31" ht="33.950000000000003" customHeight="1" x14ac:dyDescent="0.25">
      <c r="A706" s="184" t="s">
        <v>5285</v>
      </c>
      <c r="B706" s="185">
        <v>35</v>
      </c>
      <c r="C706" s="184" t="s">
        <v>5253</v>
      </c>
      <c r="D706" s="184" t="s">
        <v>4378</v>
      </c>
      <c r="E706" s="184" t="s">
        <v>18</v>
      </c>
      <c r="F706" s="185">
        <v>1</v>
      </c>
      <c r="G706" s="185">
        <v>0</v>
      </c>
      <c r="H706" s="185">
        <v>1</v>
      </c>
      <c r="I706" s="184"/>
      <c r="J706" s="184" t="s">
        <v>5289</v>
      </c>
      <c r="K706" s="183"/>
      <c r="L706" s="183" t="s">
        <v>5290</v>
      </c>
      <c r="M706" s="183" t="s">
        <v>5289</v>
      </c>
      <c r="N706" s="183" t="s">
        <v>5289</v>
      </c>
      <c r="O706" s="183"/>
      <c r="P706" s="183" t="s">
        <v>5252</v>
      </c>
      <c r="Q706" s="183" t="s">
        <v>4495</v>
      </c>
      <c r="R706" s="183">
        <f t="shared" si="112"/>
        <v>0</v>
      </c>
      <c r="S706" s="183">
        <f t="shared" si="113"/>
        <v>0</v>
      </c>
      <c r="T706" s="183">
        <f t="shared" si="114"/>
        <v>0</v>
      </c>
      <c r="U706" s="183">
        <f t="shared" si="115"/>
        <v>0</v>
      </c>
      <c r="V706" s="183">
        <f t="shared" si="116"/>
        <v>0</v>
      </c>
      <c r="W706" s="183">
        <f t="shared" si="117"/>
        <v>0</v>
      </c>
      <c r="X706" s="183">
        <f t="shared" si="118"/>
        <v>0</v>
      </c>
      <c r="Y706" s="183">
        <f t="shared" si="119"/>
        <v>0</v>
      </c>
      <c r="Z706" s="183">
        <f t="shared" si="120"/>
        <v>0</v>
      </c>
      <c r="AA706" s="183">
        <f t="shared" si="121"/>
        <v>0</v>
      </c>
      <c r="AB706" s="183" t="str">
        <f t="shared" si="122"/>
        <v/>
      </c>
      <c r="AC706" s="183" t="str">
        <f t="shared" si="123"/>
        <v/>
      </c>
      <c r="AD706" s="183" t="str">
        <f t="shared" si="124"/>
        <v/>
      </c>
      <c r="AE706" s="183" t="str">
        <f t="shared" si="125"/>
        <v/>
      </c>
    </row>
    <row r="707" spans="1:31" ht="33.950000000000003" customHeight="1" x14ac:dyDescent="0.25">
      <c r="A707" s="184" t="s">
        <v>5285</v>
      </c>
      <c r="B707" s="185">
        <v>35</v>
      </c>
      <c r="C707" s="184" t="s">
        <v>5253</v>
      </c>
      <c r="D707" s="184" t="s">
        <v>4378</v>
      </c>
      <c r="E707" s="184" t="s">
        <v>18</v>
      </c>
      <c r="F707" s="185">
        <v>2</v>
      </c>
      <c r="G707" s="185">
        <v>0</v>
      </c>
      <c r="H707" s="185">
        <v>1</v>
      </c>
      <c r="I707" s="184"/>
      <c r="J707" s="184" t="s">
        <v>5287</v>
      </c>
      <c r="K707" s="183"/>
      <c r="L707" s="183" t="s">
        <v>5288</v>
      </c>
      <c r="M707" s="183" t="s">
        <v>5287</v>
      </c>
      <c r="N707" s="183" t="s">
        <v>4630</v>
      </c>
      <c r="O707" s="183"/>
      <c r="P707" s="183" t="s">
        <v>5252</v>
      </c>
      <c r="Q707" s="183" t="s">
        <v>4495</v>
      </c>
      <c r="R707" s="183">
        <f t="shared" si="112"/>
        <v>0</v>
      </c>
      <c r="S707" s="183">
        <f t="shared" si="113"/>
        <v>0</v>
      </c>
      <c r="T707" s="183">
        <f t="shared" si="114"/>
        <v>0</v>
      </c>
      <c r="U707" s="183">
        <f t="shared" si="115"/>
        <v>0</v>
      </c>
      <c r="V707" s="183">
        <f t="shared" si="116"/>
        <v>0</v>
      </c>
      <c r="W707" s="183">
        <f t="shared" si="117"/>
        <v>0</v>
      </c>
      <c r="X707" s="183">
        <f t="shared" si="118"/>
        <v>0</v>
      </c>
      <c r="Y707" s="183">
        <f t="shared" si="119"/>
        <v>0</v>
      </c>
      <c r="Z707" s="183">
        <f t="shared" si="120"/>
        <v>0</v>
      </c>
      <c r="AA707" s="183">
        <f t="shared" si="121"/>
        <v>0</v>
      </c>
      <c r="AB707" s="183" t="str">
        <f t="shared" si="122"/>
        <v/>
      </c>
      <c r="AC707" s="183" t="str">
        <f t="shared" si="123"/>
        <v/>
      </c>
      <c r="AD707" s="183" t="str">
        <f t="shared" si="124"/>
        <v/>
      </c>
      <c r="AE707" s="183" t="str">
        <f t="shared" si="125"/>
        <v/>
      </c>
    </row>
    <row r="708" spans="1:31" ht="33.950000000000003" customHeight="1" x14ac:dyDescent="0.25">
      <c r="A708" s="184" t="s">
        <v>5285</v>
      </c>
      <c r="B708" s="185">
        <v>35</v>
      </c>
      <c r="C708" s="184" t="s">
        <v>5253</v>
      </c>
      <c r="D708" s="184" t="s">
        <v>4378</v>
      </c>
      <c r="E708" s="184" t="s">
        <v>18</v>
      </c>
      <c r="F708" s="185">
        <v>3</v>
      </c>
      <c r="G708" s="185">
        <v>0</v>
      </c>
      <c r="H708" s="185">
        <v>1</v>
      </c>
      <c r="I708" s="184"/>
      <c r="J708" s="184" t="s">
        <v>1006</v>
      </c>
      <c r="K708" s="183"/>
      <c r="L708" s="183" t="s">
        <v>5286</v>
      </c>
      <c r="M708" s="183" t="s">
        <v>1006</v>
      </c>
      <c r="N708" s="183"/>
      <c r="O708" s="183"/>
      <c r="P708" s="183" t="s">
        <v>5252</v>
      </c>
      <c r="Q708" s="183" t="s">
        <v>4495</v>
      </c>
      <c r="R708" s="183">
        <f t="shared" si="112"/>
        <v>0</v>
      </c>
      <c r="S708" s="183">
        <f t="shared" si="113"/>
        <v>0</v>
      </c>
      <c r="T708" s="183">
        <f t="shared" si="114"/>
        <v>0</v>
      </c>
      <c r="U708" s="183">
        <f t="shared" si="115"/>
        <v>0</v>
      </c>
      <c r="V708" s="183">
        <f t="shared" si="116"/>
        <v>0</v>
      </c>
      <c r="W708" s="183">
        <f t="shared" si="117"/>
        <v>0</v>
      </c>
      <c r="X708" s="183">
        <f t="shared" si="118"/>
        <v>0</v>
      </c>
      <c r="Y708" s="183">
        <f t="shared" si="119"/>
        <v>0</v>
      </c>
      <c r="Z708" s="183">
        <f t="shared" si="120"/>
        <v>0</v>
      </c>
      <c r="AA708" s="183">
        <f t="shared" si="121"/>
        <v>0</v>
      </c>
      <c r="AB708" s="183" t="str">
        <f t="shared" si="122"/>
        <v/>
      </c>
      <c r="AC708" s="183" t="str">
        <f t="shared" si="123"/>
        <v/>
      </c>
      <c r="AD708" s="183" t="str">
        <f t="shared" si="124"/>
        <v/>
      </c>
      <c r="AE708" s="183" t="str">
        <f t="shared" si="125"/>
        <v/>
      </c>
    </row>
    <row r="709" spans="1:31" ht="33.950000000000003" customHeight="1" x14ac:dyDescent="0.25">
      <c r="A709" s="184" t="s">
        <v>5285</v>
      </c>
      <c r="B709" s="185">
        <v>35</v>
      </c>
      <c r="C709" s="184" t="s">
        <v>5253</v>
      </c>
      <c r="D709" s="184" t="s">
        <v>4378</v>
      </c>
      <c r="E709" s="184" t="s">
        <v>18</v>
      </c>
      <c r="F709" s="185">
        <v>4</v>
      </c>
      <c r="G709" s="185">
        <v>0</v>
      </c>
      <c r="H709" s="185">
        <v>1</v>
      </c>
      <c r="I709" s="184"/>
      <c r="J709" s="184" t="s">
        <v>3332</v>
      </c>
      <c r="K709" s="183"/>
      <c r="L709" s="183" t="s">
        <v>4571</v>
      </c>
      <c r="M709" s="183" t="s">
        <v>3332</v>
      </c>
      <c r="N709" s="183" t="s">
        <v>3332</v>
      </c>
      <c r="O709" s="183"/>
      <c r="P709" s="183" t="s">
        <v>5252</v>
      </c>
      <c r="Q709" s="183" t="s">
        <v>4495</v>
      </c>
      <c r="R709" s="183">
        <f t="shared" si="112"/>
        <v>0</v>
      </c>
      <c r="S709" s="183">
        <f t="shared" si="113"/>
        <v>0</v>
      </c>
      <c r="T709" s="183">
        <f t="shared" si="114"/>
        <v>0</v>
      </c>
      <c r="U709" s="183">
        <f t="shared" si="115"/>
        <v>0</v>
      </c>
      <c r="V709" s="183">
        <f t="shared" si="116"/>
        <v>0</v>
      </c>
      <c r="W709" s="183">
        <f t="shared" si="117"/>
        <v>0</v>
      </c>
      <c r="X709" s="183">
        <f t="shared" si="118"/>
        <v>0</v>
      </c>
      <c r="Y709" s="183">
        <f t="shared" si="119"/>
        <v>0</v>
      </c>
      <c r="Z709" s="183">
        <f t="shared" si="120"/>
        <v>0</v>
      </c>
      <c r="AA709" s="183">
        <f t="shared" si="121"/>
        <v>0</v>
      </c>
      <c r="AB709" s="183" t="str">
        <f t="shared" si="122"/>
        <v/>
      </c>
      <c r="AC709" s="183" t="str">
        <f t="shared" si="123"/>
        <v/>
      </c>
      <c r="AD709" s="183" t="str">
        <f t="shared" si="124"/>
        <v/>
      </c>
      <c r="AE709" s="183" t="str">
        <f t="shared" si="125"/>
        <v/>
      </c>
    </row>
    <row r="710" spans="1:31" ht="33.950000000000003" customHeight="1" x14ac:dyDescent="0.25">
      <c r="A710" s="184" t="s">
        <v>5285</v>
      </c>
      <c r="B710" s="185">
        <v>35</v>
      </c>
      <c r="C710" s="184" t="s">
        <v>5253</v>
      </c>
      <c r="D710" s="184" t="s">
        <v>4378</v>
      </c>
      <c r="E710" s="184" t="s">
        <v>18</v>
      </c>
      <c r="F710" s="185">
        <v>5</v>
      </c>
      <c r="G710" s="185">
        <v>0</v>
      </c>
      <c r="H710" s="185">
        <v>1</v>
      </c>
      <c r="I710" s="184"/>
      <c r="J710" s="184" t="s">
        <v>977</v>
      </c>
      <c r="K710" s="183"/>
      <c r="L710" s="183" t="s">
        <v>5118</v>
      </c>
      <c r="M710" s="183" t="s">
        <v>977</v>
      </c>
      <c r="N710" s="183" t="s">
        <v>977</v>
      </c>
      <c r="O710" s="183"/>
      <c r="P710" s="183" t="s">
        <v>5252</v>
      </c>
      <c r="Q710" s="183" t="s">
        <v>4495</v>
      </c>
      <c r="R710" s="183">
        <f t="shared" si="112"/>
        <v>0</v>
      </c>
      <c r="S710" s="183">
        <f t="shared" si="113"/>
        <v>0</v>
      </c>
      <c r="T710" s="183">
        <f t="shared" si="114"/>
        <v>0</v>
      </c>
      <c r="U710" s="183">
        <f t="shared" si="115"/>
        <v>0</v>
      </c>
      <c r="V710" s="183">
        <f t="shared" si="116"/>
        <v>0</v>
      </c>
      <c r="W710" s="183">
        <f t="shared" si="117"/>
        <v>0</v>
      </c>
      <c r="X710" s="183">
        <f t="shared" si="118"/>
        <v>0</v>
      </c>
      <c r="Y710" s="183">
        <f t="shared" si="119"/>
        <v>0</v>
      </c>
      <c r="Z710" s="183">
        <f t="shared" si="120"/>
        <v>0</v>
      </c>
      <c r="AA710" s="183">
        <f t="shared" si="121"/>
        <v>0</v>
      </c>
      <c r="AB710" s="183" t="str">
        <f t="shared" si="122"/>
        <v/>
      </c>
      <c r="AC710" s="183" t="str">
        <f t="shared" si="123"/>
        <v/>
      </c>
      <c r="AD710" s="183" t="str">
        <f t="shared" si="124"/>
        <v/>
      </c>
      <c r="AE710" s="183" t="str">
        <f t="shared" si="125"/>
        <v/>
      </c>
    </row>
    <row r="711" spans="1:31" ht="33.950000000000003" customHeight="1" x14ac:dyDescent="0.25">
      <c r="A711" s="184" t="s">
        <v>5285</v>
      </c>
      <c r="B711" s="185">
        <v>35</v>
      </c>
      <c r="C711" s="184" t="s">
        <v>5253</v>
      </c>
      <c r="D711" s="184" t="s">
        <v>4378</v>
      </c>
      <c r="E711" s="184" t="s">
        <v>18</v>
      </c>
      <c r="F711" s="185">
        <v>6</v>
      </c>
      <c r="G711" s="185">
        <v>0</v>
      </c>
      <c r="H711" s="185">
        <v>1</v>
      </c>
      <c r="I711" s="184"/>
      <c r="J711" s="184" t="s">
        <v>3587</v>
      </c>
      <c r="K711" s="183"/>
      <c r="L711" s="183" t="s">
        <v>4500</v>
      </c>
      <c r="M711" s="183" t="s">
        <v>3587</v>
      </c>
      <c r="N711" s="183" t="s">
        <v>3587</v>
      </c>
      <c r="O711" s="183"/>
      <c r="P711" s="183" t="s">
        <v>5252</v>
      </c>
      <c r="Q711" s="183" t="s">
        <v>4495</v>
      </c>
      <c r="R711" s="183">
        <f t="shared" si="112"/>
        <v>0</v>
      </c>
      <c r="S711" s="183">
        <f t="shared" si="113"/>
        <v>0</v>
      </c>
      <c r="T711" s="183">
        <f t="shared" si="114"/>
        <v>0</v>
      </c>
      <c r="U711" s="183">
        <f t="shared" si="115"/>
        <v>0</v>
      </c>
      <c r="V711" s="183">
        <f t="shared" si="116"/>
        <v>0</v>
      </c>
      <c r="W711" s="183">
        <f t="shared" si="117"/>
        <v>0</v>
      </c>
      <c r="X711" s="183">
        <f t="shared" si="118"/>
        <v>0</v>
      </c>
      <c r="Y711" s="183">
        <f t="shared" si="119"/>
        <v>0</v>
      </c>
      <c r="Z711" s="183">
        <f t="shared" si="120"/>
        <v>0</v>
      </c>
      <c r="AA711" s="183">
        <f t="shared" si="121"/>
        <v>0</v>
      </c>
      <c r="AB711" s="183" t="str">
        <f t="shared" si="122"/>
        <v/>
      </c>
      <c r="AC711" s="183" t="str">
        <f t="shared" si="123"/>
        <v/>
      </c>
      <c r="AD711" s="183" t="str">
        <f t="shared" si="124"/>
        <v/>
      </c>
      <c r="AE711" s="183" t="str">
        <f t="shared" si="125"/>
        <v/>
      </c>
    </row>
    <row r="712" spans="1:31" ht="33.950000000000003" customHeight="1" x14ac:dyDescent="0.25">
      <c r="A712" s="184" t="s">
        <v>5285</v>
      </c>
      <c r="B712" s="185">
        <v>35</v>
      </c>
      <c r="C712" s="184" t="s">
        <v>5253</v>
      </c>
      <c r="D712" s="184" t="s">
        <v>4378</v>
      </c>
      <c r="E712" s="184" t="s">
        <v>18</v>
      </c>
      <c r="F712" s="185">
        <v>7</v>
      </c>
      <c r="G712" s="185">
        <v>0</v>
      </c>
      <c r="H712" s="185">
        <v>1</v>
      </c>
      <c r="I712" s="184"/>
      <c r="J712" s="184" t="s">
        <v>4496</v>
      </c>
      <c r="K712" s="183"/>
      <c r="L712" s="183" t="s">
        <v>4497</v>
      </c>
      <c r="M712" s="183" t="s">
        <v>4496</v>
      </c>
      <c r="N712" s="183" t="s">
        <v>4496</v>
      </c>
      <c r="O712" s="183"/>
      <c r="P712" s="183" t="s">
        <v>5252</v>
      </c>
      <c r="Q712" s="183" t="s">
        <v>4495</v>
      </c>
      <c r="R712" s="183">
        <f t="shared" si="112"/>
        <v>0</v>
      </c>
      <c r="S712" s="183">
        <f t="shared" si="113"/>
        <v>0</v>
      </c>
      <c r="T712" s="183">
        <f t="shared" si="114"/>
        <v>0</v>
      </c>
      <c r="U712" s="183">
        <f t="shared" si="115"/>
        <v>0</v>
      </c>
      <c r="V712" s="183">
        <f t="shared" si="116"/>
        <v>0</v>
      </c>
      <c r="W712" s="183">
        <f t="shared" si="117"/>
        <v>0</v>
      </c>
      <c r="X712" s="183">
        <f t="shared" si="118"/>
        <v>0</v>
      </c>
      <c r="Y712" s="183">
        <f t="shared" si="119"/>
        <v>0</v>
      </c>
      <c r="Z712" s="183">
        <f t="shared" si="120"/>
        <v>0</v>
      </c>
      <c r="AA712" s="183">
        <f t="shared" si="121"/>
        <v>0</v>
      </c>
      <c r="AB712" s="183" t="str">
        <f t="shared" si="122"/>
        <v/>
      </c>
      <c r="AC712" s="183" t="str">
        <f t="shared" si="123"/>
        <v/>
      </c>
      <c r="AD712" s="183" t="str">
        <f t="shared" si="124"/>
        <v/>
      </c>
      <c r="AE712" s="183" t="str">
        <f t="shared" si="125"/>
        <v/>
      </c>
    </row>
    <row r="713" spans="1:31" ht="33.950000000000003" customHeight="1" x14ac:dyDescent="0.25">
      <c r="A713" s="184" t="s">
        <v>5284</v>
      </c>
      <c r="B713" s="185">
        <v>36</v>
      </c>
      <c r="C713" s="184" t="s">
        <v>5253</v>
      </c>
      <c r="D713" s="184" t="s">
        <v>4381</v>
      </c>
      <c r="E713" s="184" t="s">
        <v>18</v>
      </c>
      <c r="F713" s="185">
        <v>1</v>
      </c>
      <c r="G713" s="185">
        <v>1</v>
      </c>
      <c r="H713" s="185">
        <v>0</v>
      </c>
      <c r="I713" s="184" t="s">
        <v>4617</v>
      </c>
      <c r="J713" s="184"/>
      <c r="K713" s="183" t="s">
        <v>4625</v>
      </c>
      <c r="L713" s="183"/>
      <c r="M713" s="183" t="s">
        <v>4617</v>
      </c>
      <c r="N713" s="183" t="s">
        <v>3252</v>
      </c>
      <c r="O713" s="183"/>
      <c r="P713" s="183" t="s">
        <v>5252</v>
      </c>
      <c r="Q713" s="183" t="s">
        <v>4509</v>
      </c>
      <c r="R713" s="183">
        <f t="shared" si="112"/>
        <v>0</v>
      </c>
      <c r="S713" s="183">
        <f t="shared" si="113"/>
        <v>0</v>
      </c>
      <c r="T713" s="183">
        <f t="shared" si="114"/>
        <v>0</v>
      </c>
      <c r="U713" s="183">
        <f t="shared" si="115"/>
        <v>0</v>
      </c>
      <c r="V713" s="183">
        <f t="shared" si="116"/>
        <v>0</v>
      </c>
      <c r="W713" s="183">
        <f t="shared" si="117"/>
        <v>0</v>
      </c>
      <c r="X713" s="183">
        <f t="shared" si="118"/>
        <v>0</v>
      </c>
      <c r="Y713" s="183">
        <f t="shared" si="119"/>
        <v>0</v>
      </c>
      <c r="Z713" s="183">
        <f t="shared" si="120"/>
        <v>0</v>
      </c>
      <c r="AA713" s="183">
        <f t="shared" si="121"/>
        <v>0</v>
      </c>
      <c r="AB713" s="183" t="str">
        <f t="shared" si="122"/>
        <v/>
      </c>
      <c r="AC713" s="183" t="str">
        <f t="shared" si="123"/>
        <v/>
      </c>
      <c r="AD713" s="183" t="str">
        <f t="shared" si="124"/>
        <v/>
      </c>
      <c r="AE713" s="183" t="str">
        <f t="shared" si="125"/>
        <v/>
      </c>
    </row>
    <row r="714" spans="1:31" ht="33.950000000000003" customHeight="1" x14ac:dyDescent="0.25">
      <c r="A714" s="184" t="s">
        <v>5284</v>
      </c>
      <c r="B714" s="185">
        <v>36</v>
      </c>
      <c r="C714" s="184" t="s">
        <v>5253</v>
      </c>
      <c r="D714" s="184" t="s">
        <v>4381</v>
      </c>
      <c r="E714" s="184" t="s">
        <v>18</v>
      </c>
      <c r="F714" s="185">
        <v>2</v>
      </c>
      <c r="G714" s="185">
        <v>1</v>
      </c>
      <c r="H714" s="185">
        <v>0</v>
      </c>
      <c r="I714" s="184" t="s">
        <v>1837</v>
      </c>
      <c r="J714" s="184"/>
      <c r="K714" s="183" t="s">
        <v>4624</v>
      </c>
      <c r="L714" s="183"/>
      <c r="M714" s="183" t="s">
        <v>1837</v>
      </c>
      <c r="N714" s="183" t="s">
        <v>1837</v>
      </c>
      <c r="O714" s="183"/>
      <c r="P714" s="183" t="s">
        <v>5252</v>
      </c>
      <c r="Q714" s="183" t="s">
        <v>4509</v>
      </c>
      <c r="R714" s="183">
        <f t="shared" si="112"/>
        <v>0</v>
      </c>
      <c r="S714" s="183">
        <f t="shared" si="113"/>
        <v>0</v>
      </c>
      <c r="T714" s="183">
        <f t="shared" si="114"/>
        <v>0</v>
      </c>
      <c r="U714" s="183">
        <f t="shared" si="115"/>
        <v>0</v>
      </c>
      <c r="V714" s="183">
        <f t="shared" si="116"/>
        <v>0</v>
      </c>
      <c r="W714" s="183">
        <f t="shared" si="117"/>
        <v>0</v>
      </c>
      <c r="X714" s="183">
        <f t="shared" si="118"/>
        <v>0</v>
      </c>
      <c r="Y714" s="183">
        <f t="shared" si="119"/>
        <v>0</v>
      </c>
      <c r="Z714" s="183">
        <f t="shared" si="120"/>
        <v>0</v>
      </c>
      <c r="AA714" s="183">
        <f t="shared" si="121"/>
        <v>0</v>
      </c>
      <c r="AB714" s="183" t="str">
        <f t="shared" si="122"/>
        <v/>
      </c>
      <c r="AC714" s="183" t="str">
        <f t="shared" si="123"/>
        <v/>
      </c>
      <c r="AD714" s="183" t="str">
        <f t="shared" si="124"/>
        <v/>
      </c>
      <c r="AE714" s="183" t="str">
        <f t="shared" si="125"/>
        <v/>
      </c>
    </row>
    <row r="715" spans="1:31" ht="33.950000000000003" customHeight="1" x14ac:dyDescent="0.25">
      <c r="A715" s="184" t="s">
        <v>5284</v>
      </c>
      <c r="B715" s="185">
        <v>36</v>
      </c>
      <c r="C715" s="184" t="s">
        <v>5253</v>
      </c>
      <c r="D715" s="184" t="s">
        <v>4381</v>
      </c>
      <c r="E715" s="184" t="s">
        <v>18</v>
      </c>
      <c r="F715" s="185">
        <v>3</v>
      </c>
      <c r="G715" s="185">
        <v>1</v>
      </c>
      <c r="H715" s="185">
        <v>0</v>
      </c>
      <c r="I715" s="184" t="s">
        <v>3148</v>
      </c>
      <c r="J715" s="184"/>
      <c r="K715" s="183" t="s">
        <v>4562</v>
      </c>
      <c r="L715" s="183"/>
      <c r="M715" s="183" t="s">
        <v>3148</v>
      </c>
      <c r="N715" s="183" t="s">
        <v>3148</v>
      </c>
      <c r="O715" s="183"/>
      <c r="P715" s="183" t="s">
        <v>5252</v>
      </c>
      <c r="Q715" s="183" t="s">
        <v>4509</v>
      </c>
      <c r="R715" s="183">
        <f t="shared" si="112"/>
        <v>0</v>
      </c>
      <c r="S715" s="183">
        <f t="shared" si="113"/>
        <v>0</v>
      </c>
      <c r="T715" s="183">
        <f t="shared" si="114"/>
        <v>0</v>
      </c>
      <c r="U715" s="183">
        <f t="shared" si="115"/>
        <v>0</v>
      </c>
      <c r="V715" s="183">
        <f t="shared" si="116"/>
        <v>0</v>
      </c>
      <c r="W715" s="183">
        <f t="shared" si="117"/>
        <v>0</v>
      </c>
      <c r="X715" s="183">
        <f t="shared" si="118"/>
        <v>0</v>
      </c>
      <c r="Y715" s="183">
        <f t="shared" si="119"/>
        <v>0</v>
      </c>
      <c r="Z715" s="183">
        <f t="shared" si="120"/>
        <v>0</v>
      </c>
      <c r="AA715" s="183">
        <f t="shared" si="121"/>
        <v>0</v>
      </c>
      <c r="AB715" s="183" t="str">
        <f t="shared" si="122"/>
        <v/>
      </c>
      <c r="AC715" s="183" t="str">
        <f t="shared" si="123"/>
        <v/>
      </c>
      <c r="AD715" s="183" t="str">
        <f t="shared" si="124"/>
        <v/>
      </c>
      <c r="AE715" s="183" t="str">
        <f t="shared" si="125"/>
        <v/>
      </c>
    </row>
    <row r="716" spans="1:31" ht="33.950000000000003" customHeight="1" x14ac:dyDescent="0.25">
      <c r="A716" s="184" t="s">
        <v>5284</v>
      </c>
      <c r="B716" s="185">
        <v>36</v>
      </c>
      <c r="C716" s="184" t="s">
        <v>5253</v>
      </c>
      <c r="D716" s="184" t="s">
        <v>4381</v>
      </c>
      <c r="E716" s="184" t="s">
        <v>18</v>
      </c>
      <c r="F716" s="185">
        <v>4</v>
      </c>
      <c r="G716" s="185">
        <v>1</v>
      </c>
      <c r="H716" s="185">
        <v>0</v>
      </c>
      <c r="I716" s="184" t="s">
        <v>977</v>
      </c>
      <c r="J716" s="184"/>
      <c r="K716" s="183" t="s">
        <v>4572</v>
      </c>
      <c r="L716" s="183"/>
      <c r="M716" s="183" t="s">
        <v>977</v>
      </c>
      <c r="N716" s="183" t="s">
        <v>977</v>
      </c>
      <c r="O716" s="183"/>
      <c r="P716" s="183" t="s">
        <v>5252</v>
      </c>
      <c r="Q716" s="183" t="s">
        <v>4509</v>
      </c>
      <c r="R716" s="183">
        <f t="shared" si="112"/>
        <v>0</v>
      </c>
      <c r="S716" s="183">
        <f t="shared" si="113"/>
        <v>0</v>
      </c>
      <c r="T716" s="183">
        <f t="shared" si="114"/>
        <v>0</v>
      </c>
      <c r="U716" s="183">
        <f t="shared" si="115"/>
        <v>0</v>
      </c>
      <c r="V716" s="183">
        <f t="shared" si="116"/>
        <v>0</v>
      </c>
      <c r="W716" s="183">
        <f t="shared" si="117"/>
        <v>0</v>
      </c>
      <c r="X716" s="183">
        <f t="shared" si="118"/>
        <v>0</v>
      </c>
      <c r="Y716" s="183">
        <f t="shared" si="119"/>
        <v>0</v>
      </c>
      <c r="Z716" s="183">
        <f t="shared" si="120"/>
        <v>0</v>
      </c>
      <c r="AA716" s="183">
        <f t="shared" si="121"/>
        <v>0</v>
      </c>
      <c r="AB716" s="183" t="str">
        <f t="shared" si="122"/>
        <v/>
      </c>
      <c r="AC716" s="183" t="str">
        <f t="shared" si="123"/>
        <v/>
      </c>
      <c r="AD716" s="183" t="str">
        <f t="shared" si="124"/>
        <v/>
      </c>
      <c r="AE716" s="183" t="str">
        <f t="shared" si="125"/>
        <v/>
      </c>
    </row>
    <row r="717" spans="1:31" ht="33.950000000000003" customHeight="1" x14ac:dyDescent="0.25">
      <c r="A717" s="184" t="s">
        <v>5284</v>
      </c>
      <c r="B717" s="185">
        <v>36</v>
      </c>
      <c r="C717" s="184" t="s">
        <v>5253</v>
      </c>
      <c r="D717" s="184" t="s">
        <v>4381</v>
      </c>
      <c r="E717" s="184" t="s">
        <v>18</v>
      </c>
      <c r="F717" s="185">
        <v>5</v>
      </c>
      <c r="G717" s="185">
        <v>1</v>
      </c>
      <c r="H717" s="185">
        <v>0</v>
      </c>
      <c r="I717" s="184" t="s">
        <v>3332</v>
      </c>
      <c r="J717" s="184"/>
      <c r="K717" s="183" t="s">
        <v>4577</v>
      </c>
      <c r="L717" s="183"/>
      <c r="M717" s="183" t="s">
        <v>3332</v>
      </c>
      <c r="N717" s="183" t="s">
        <v>3332</v>
      </c>
      <c r="O717" s="183"/>
      <c r="P717" s="183" t="s">
        <v>5252</v>
      </c>
      <c r="Q717" s="183" t="s">
        <v>4509</v>
      </c>
      <c r="R717" s="183">
        <f t="shared" si="112"/>
        <v>0</v>
      </c>
      <c r="S717" s="183">
        <f t="shared" si="113"/>
        <v>0</v>
      </c>
      <c r="T717" s="183">
        <f t="shared" si="114"/>
        <v>0</v>
      </c>
      <c r="U717" s="183">
        <f t="shared" si="115"/>
        <v>0</v>
      </c>
      <c r="V717" s="183">
        <f t="shared" si="116"/>
        <v>0</v>
      </c>
      <c r="W717" s="183">
        <f t="shared" si="117"/>
        <v>0</v>
      </c>
      <c r="X717" s="183">
        <f t="shared" si="118"/>
        <v>0</v>
      </c>
      <c r="Y717" s="183">
        <f t="shared" si="119"/>
        <v>0</v>
      </c>
      <c r="Z717" s="183">
        <f t="shared" si="120"/>
        <v>0</v>
      </c>
      <c r="AA717" s="183">
        <f t="shared" si="121"/>
        <v>0</v>
      </c>
      <c r="AB717" s="183" t="str">
        <f t="shared" si="122"/>
        <v/>
      </c>
      <c r="AC717" s="183" t="str">
        <f t="shared" si="123"/>
        <v/>
      </c>
      <c r="AD717" s="183" t="str">
        <f t="shared" si="124"/>
        <v/>
      </c>
      <c r="AE717" s="183" t="str">
        <f t="shared" si="125"/>
        <v/>
      </c>
    </row>
    <row r="718" spans="1:31" ht="33.950000000000003" customHeight="1" x14ac:dyDescent="0.25">
      <c r="A718" s="184" t="s">
        <v>5284</v>
      </c>
      <c r="B718" s="185">
        <v>36</v>
      </c>
      <c r="C718" s="184" t="s">
        <v>5253</v>
      </c>
      <c r="D718" s="184" t="s">
        <v>4381</v>
      </c>
      <c r="E718" s="184" t="s">
        <v>18</v>
      </c>
      <c r="F718" s="185">
        <v>6</v>
      </c>
      <c r="G718" s="185">
        <v>1</v>
      </c>
      <c r="H718" s="185">
        <v>0</v>
      </c>
      <c r="I718" s="184" t="s">
        <v>3525</v>
      </c>
      <c r="J718" s="184"/>
      <c r="K718" s="183" t="s">
        <v>4591</v>
      </c>
      <c r="L718" s="183"/>
      <c r="M718" s="183" t="s">
        <v>3525</v>
      </c>
      <c r="N718" s="183" t="s">
        <v>3525</v>
      </c>
      <c r="O718" s="183"/>
      <c r="P718" s="183" t="s">
        <v>5252</v>
      </c>
      <c r="Q718" s="183" t="s">
        <v>4509</v>
      </c>
      <c r="R718" s="183">
        <f t="shared" si="112"/>
        <v>0</v>
      </c>
      <c r="S718" s="183">
        <f t="shared" si="113"/>
        <v>0</v>
      </c>
      <c r="T718" s="183">
        <f t="shared" si="114"/>
        <v>0</v>
      </c>
      <c r="U718" s="183">
        <f t="shared" si="115"/>
        <v>0</v>
      </c>
      <c r="V718" s="183">
        <f t="shared" si="116"/>
        <v>0</v>
      </c>
      <c r="W718" s="183">
        <f t="shared" si="117"/>
        <v>0</v>
      </c>
      <c r="X718" s="183">
        <f t="shared" si="118"/>
        <v>0</v>
      </c>
      <c r="Y718" s="183">
        <f t="shared" si="119"/>
        <v>0</v>
      </c>
      <c r="Z718" s="183">
        <f t="shared" si="120"/>
        <v>0</v>
      </c>
      <c r="AA718" s="183">
        <f t="shared" si="121"/>
        <v>0</v>
      </c>
      <c r="AB718" s="183" t="str">
        <f t="shared" si="122"/>
        <v/>
      </c>
      <c r="AC718" s="183" t="str">
        <f t="shared" si="123"/>
        <v/>
      </c>
      <c r="AD718" s="183" t="str">
        <f t="shared" si="124"/>
        <v/>
      </c>
      <c r="AE718" s="183" t="str">
        <f t="shared" si="125"/>
        <v/>
      </c>
    </row>
    <row r="719" spans="1:31" ht="33.950000000000003" customHeight="1" x14ac:dyDescent="0.25">
      <c r="A719" s="184" t="s">
        <v>5284</v>
      </c>
      <c r="B719" s="185">
        <v>36</v>
      </c>
      <c r="C719" s="184" t="s">
        <v>5253</v>
      </c>
      <c r="D719" s="184" t="s">
        <v>4381</v>
      </c>
      <c r="E719" s="184" t="s">
        <v>18</v>
      </c>
      <c r="F719" s="185">
        <v>7</v>
      </c>
      <c r="G719" s="185">
        <v>1</v>
      </c>
      <c r="H719" s="185">
        <v>0</v>
      </c>
      <c r="I719" s="184" t="s">
        <v>3102</v>
      </c>
      <c r="J719" s="184"/>
      <c r="K719" s="183" t="s">
        <v>4511</v>
      </c>
      <c r="L719" s="183"/>
      <c r="M719" s="183" t="s">
        <v>3102</v>
      </c>
      <c r="N719" s="183" t="s">
        <v>3102</v>
      </c>
      <c r="O719" s="183"/>
      <c r="P719" s="183" t="s">
        <v>5252</v>
      </c>
      <c r="Q719" s="183" t="s">
        <v>4509</v>
      </c>
      <c r="R719" s="183">
        <f t="shared" si="112"/>
        <v>0</v>
      </c>
      <c r="S719" s="183">
        <f t="shared" si="113"/>
        <v>0</v>
      </c>
      <c r="T719" s="183">
        <f t="shared" si="114"/>
        <v>0</v>
      </c>
      <c r="U719" s="183">
        <f t="shared" si="115"/>
        <v>0</v>
      </c>
      <c r="V719" s="183">
        <f t="shared" si="116"/>
        <v>0</v>
      </c>
      <c r="W719" s="183">
        <f t="shared" si="117"/>
        <v>0</v>
      </c>
      <c r="X719" s="183">
        <f t="shared" si="118"/>
        <v>0</v>
      </c>
      <c r="Y719" s="183">
        <f t="shared" si="119"/>
        <v>0</v>
      </c>
      <c r="Z719" s="183">
        <f t="shared" si="120"/>
        <v>0</v>
      </c>
      <c r="AA719" s="183">
        <f t="shared" si="121"/>
        <v>0</v>
      </c>
      <c r="AB719" s="183" t="str">
        <f t="shared" si="122"/>
        <v/>
      </c>
      <c r="AC719" s="183" t="str">
        <f t="shared" si="123"/>
        <v/>
      </c>
      <c r="AD719" s="183" t="str">
        <f t="shared" si="124"/>
        <v/>
      </c>
      <c r="AE719" s="183" t="str">
        <f t="shared" si="125"/>
        <v/>
      </c>
    </row>
    <row r="720" spans="1:31" ht="33.950000000000003" customHeight="1" x14ac:dyDescent="0.25">
      <c r="A720" s="184" t="s">
        <v>5284</v>
      </c>
      <c r="B720" s="185">
        <v>36</v>
      </c>
      <c r="C720" s="184" t="s">
        <v>5253</v>
      </c>
      <c r="D720" s="184" t="s">
        <v>4381</v>
      </c>
      <c r="E720" s="184" t="s">
        <v>18</v>
      </c>
      <c r="F720" s="185">
        <v>8</v>
      </c>
      <c r="G720" s="185">
        <v>1</v>
      </c>
      <c r="H720" s="185">
        <v>0</v>
      </c>
      <c r="I720" s="184" t="s">
        <v>3123</v>
      </c>
      <c r="J720" s="184"/>
      <c r="K720" s="183" t="s">
        <v>4510</v>
      </c>
      <c r="L720" s="183"/>
      <c r="M720" s="183" t="s">
        <v>3123</v>
      </c>
      <c r="N720" s="183" t="s">
        <v>3123</v>
      </c>
      <c r="O720" s="183"/>
      <c r="P720" s="183" t="s">
        <v>5252</v>
      </c>
      <c r="Q720" s="183" t="s">
        <v>4509</v>
      </c>
      <c r="R720" s="183">
        <f t="shared" si="112"/>
        <v>0</v>
      </c>
      <c r="S720" s="183">
        <f t="shared" si="113"/>
        <v>0</v>
      </c>
      <c r="T720" s="183">
        <f t="shared" si="114"/>
        <v>0</v>
      </c>
      <c r="U720" s="183">
        <f t="shared" si="115"/>
        <v>0</v>
      </c>
      <c r="V720" s="183">
        <f t="shared" si="116"/>
        <v>0</v>
      </c>
      <c r="W720" s="183">
        <f t="shared" si="117"/>
        <v>0</v>
      </c>
      <c r="X720" s="183">
        <f t="shared" si="118"/>
        <v>0</v>
      </c>
      <c r="Y720" s="183">
        <f t="shared" si="119"/>
        <v>0</v>
      </c>
      <c r="Z720" s="183">
        <f t="shared" si="120"/>
        <v>0</v>
      </c>
      <c r="AA720" s="183">
        <f t="shared" si="121"/>
        <v>0</v>
      </c>
      <c r="AB720" s="183" t="str">
        <f t="shared" si="122"/>
        <v/>
      </c>
      <c r="AC720" s="183" t="str">
        <f t="shared" si="123"/>
        <v/>
      </c>
      <c r="AD720" s="183" t="str">
        <f t="shared" si="124"/>
        <v/>
      </c>
      <c r="AE720" s="183" t="str">
        <f t="shared" si="125"/>
        <v/>
      </c>
    </row>
    <row r="721" spans="1:31" ht="33.950000000000003" customHeight="1" x14ac:dyDescent="0.25">
      <c r="A721" s="184" t="s">
        <v>5284</v>
      </c>
      <c r="B721" s="185">
        <v>36</v>
      </c>
      <c r="C721" s="184" t="s">
        <v>5253</v>
      </c>
      <c r="D721" s="184" t="s">
        <v>4378</v>
      </c>
      <c r="E721" s="184" t="s">
        <v>18</v>
      </c>
      <c r="F721" s="185">
        <v>1</v>
      </c>
      <c r="G721" s="185">
        <v>0</v>
      </c>
      <c r="H721" s="185">
        <v>1</v>
      </c>
      <c r="I721" s="184"/>
      <c r="J721" s="184" t="s">
        <v>4617</v>
      </c>
      <c r="K721" s="183"/>
      <c r="L721" s="183" t="s">
        <v>4618</v>
      </c>
      <c r="M721" s="183" t="s">
        <v>4617</v>
      </c>
      <c r="N721" s="183" t="s">
        <v>3252</v>
      </c>
      <c r="O721" s="183"/>
      <c r="P721" s="183" t="s">
        <v>5252</v>
      </c>
      <c r="Q721" s="183" t="s">
        <v>4495</v>
      </c>
      <c r="R721" s="183">
        <f t="shared" si="112"/>
        <v>0</v>
      </c>
      <c r="S721" s="183">
        <f t="shared" si="113"/>
        <v>0</v>
      </c>
      <c r="T721" s="183">
        <f t="shared" si="114"/>
        <v>0</v>
      </c>
      <c r="U721" s="183">
        <f t="shared" si="115"/>
        <v>0</v>
      </c>
      <c r="V721" s="183">
        <f t="shared" si="116"/>
        <v>0</v>
      </c>
      <c r="W721" s="183">
        <f t="shared" si="117"/>
        <v>0</v>
      </c>
      <c r="X721" s="183">
        <f t="shared" si="118"/>
        <v>0</v>
      </c>
      <c r="Y721" s="183">
        <f t="shared" si="119"/>
        <v>0</v>
      </c>
      <c r="Z721" s="183">
        <f t="shared" si="120"/>
        <v>0</v>
      </c>
      <c r="AA721" s="183">
        <f t="shared" si="121"/>
        <v>0</v>
      </c>
      <c r="AB721" s="183" t="str">
        <f t="shared" si="122"/>
        <v/>
      </c>
      <c r="AC721" s="183" t="str">
        <f t="shared" si="123"/>
        <v/>
      </c>
      <c r="AD721" s="183" t="str">
        <f t="shared" si="124"/>
        <v/>
      </c>
      <c r="AE721" s="183" t="str">
        <f t="shared" si="125"/>
        <v/>
      </c>
    </row>
    <row r="722" spans="1:31" ht="33.950000000000003" customHeight="1" x14ac:dyDescent="0.25">
      <c r="A722" s="184" t="s">
        <v>5284</v>
      </c>
      <c r="B722" s="185">
        <v>36</v>
      </c>
      <c r="C722" s="184" t="s">
        <v>5253</v>
      </c>
      <c r="D722" s="184" t="s">
        <v>4378</v>
      </c>
      <c r="E722" s="184" t="s">
        <v>18</v>
      </c>
      <c r="F722" s="185">
        <v>2</v>
      </c>
      <c r="G722" s="185">
        <v>0</v>
      </c>
      <c r="H722" s="185">
        <v>1</v>
      </c>
      <c r="I722" s="184"/>
      <c r="J722" s="184" t="s">
        <v>1837</v>
      </c>
      <c r="K722" s="183"/>
      <c r="L722" s="183" t="s">
        <v>4616</v>
      </c>
      <c r="M722" s="183" t="s">
        <v>1837</v>
      </c>
      <c r="N722" s="183" t="s">
        <v>1837</v>
      </c>
      <c r="O722" s="183"/>
      <c r="P722" s="183" t="s">
        <v>5252</v>
      </c>
      <c r="Q722" s="183" t="s">
        <v>4495</v>
      </c>
      <c r="R722" s="183">
        <f t="shared" si="112"/>
        <v>0</v>
      </c>
      <c r="S722" s="183">
        <f t="shared" si="113"/>
        <v>0</v>
      </c>
      <c r="T722" s="183">
        <f t="shared" si="114"/>
        <v>0</v>
      </c>
      <c r="U722" s="183">
        <f t="shared" si="115"/>
        <v>0</v>
      </c>
      <c r="V722" s="183">
        <f t="shared" si="116"/>
        <v>0</v>
      </c>
      <c r="W722" s="183">
        <f t="shared" si="117"/>
        <v>0</v>
      </c>
      <c r="X722" s="183">
        <f t="shared" si="118"/>
        <v>0</v>
      </c>
      <c r="Y722" s="183">
        <f t="shared" si="119"/>
        <v>0</v>
      </c>
      <c r="Z722" s="183">
        <f t="shared" si="120"/>
        <v>0</v>
      </c>
      <c r="AA722" s="183">
        <f t="shared" si="121"/>
        <v>0</v>
      </c>
      <c r="AB722" s="183" t="str">
        <f t="shared" si="122"/>
        <v/>
      </c>
      <c r="AC722" s="183" t="str">
        <f t="shared" si="123"/>
        <v/>
      </c>
      <c r="AD722" s="183" t="str">
        <f t="shared" si="124"/>
        <v/>
      </c>
      <c r="AE722" s="183" t="str">
        <f t="shared" si="125"/>
        <v/>
      </c>
    </row>
    <row r="723" spans="1:31" ht="33.950000000000003" customHeight="1" x14ac:dyDescent="0.25">
      <c r="A723" s="184" t="s">
        <v>5284</v>
      </c>
      <c r="B723" s="185">
        <v>36</v>
      </c>
      <c r="C723" s="184" t="s">
        <v>5253</v>
      </c>
      <c r="D723" s="184" t="s">
        <v>4378</v>
      </c>
      <c r="E723" s="184" t="s">
        <v>18</v>
      </c>
      <c r="F723" s="185">
        <v>3</v>
      </c>
      <c r="G723" s="185">
        <v>0</v>
      </c>
      <c r="H723" s="185">
        <v>1</v>
      </c>
      <c r="I723" s="184"/>
      <c r="J723" s="184" t="s">
        <v>3148</v>
      </c>
      <c r="K723" s="183"/>
      <c r="L723" s="183" t="s">
        <v>4556</v>
      </c>
      <c r="M723" s="183" t="s">
        <v>3148</v>
      </c>
      <c r="N723" s="183" t="s">
        <v>3148</v>
      </c>
      <c r="O723" s="183"/>
      <c r="P723" s="183" t="s">
        <v>5252</v>
      </c>
      <c r="Q723" s="183" t="s">
        <v>4495</v>
      </c>
      <c r="R723" s="183">
        <f t="shared" si="112"/>
        <v>0</v>
      </c>
      <c r="S723" s="183">
        <f t="shared" si="113"/>
        <v>0</v>
      </c>
      <c r="T723" s="183">
        <f t="shared" si="114"/>
        <v>0</v>
      </c>
      <c r="U723" s="183">
        <f t="shared" si="115"/>
        <v>0</v>
      </c>
      <c r="V723" s="183">
        <f t="shared" si="116"/>
        <v>0</v>
      </c>
      <c r="W723" s="183">
        <f t="shared" si="117"/>
        <v>0</v>
      </c>
      <c r="X723" s="183">
        <f t="shared" si="118"/>
        <v>0</v>
      </c>
      <c r="Y723" s="183">
        <f t="shared" si="119"/>
        <v>0</v>
      </c>
      <c r="Z723" s="183">
        <f t="shared" si="120"/>
        <v>0</v>
      </c>
      <c r="AA723" s="183">
        <f t="shared" si="121"/>
        <v>0</v>
      </c>
      <c r="AB723" s="183" t="str">
        <f t="shared" si="122"/>
        <v/>
      </c>
      <c r="AC723" s="183" t="str">
        <f t="shared" si="123"/>
        <v/>
      </c>
      <c r="AD723" s="183" t="str">
        <f t="shared" si="124"/>
        <v/>
      </c>
      <c r="AE723" s="183" t="str">
        <f t="shared" si="125"/>
        <v/>
      </c>
    </row>
    <row r="724" spans="1:31" ht="33.950000000000003" customHeight="1" x14ac:dyDescent="0.25">
      <c r="A724" s="184" t="s">
        <v>5284</v>
      </c>
      <c r="B724" s="185">
        <v>36</v>
      </c>
      <c r="C724" s="184" t="s">
        <v>5253</v>
      </c>
      <c r="D724" s="184" t="s">
        <v>4378</v>
      </c>
      <c r="E724" s="184" t="s">
        <v>18</v>
      </c>
      <c r="F724" s="185">
        <v>4</v>
      </c>
      <c r="G724" s="185">
        <v>0</v>
      </c>
      <c r="H724" s="185">
        <v>1</v>
      </c>
      <c r="I724" s="184"/>
      <c r="J724" s="184" t="s">
        <v>977</v>
      </c>
      <c r="K724" s="183"/>
      <c r="L724" s="183" t="s">
        <v>5118</v>
      </c>
      <c r="M724" s="183" t="s">
        <v>977</v>
      </c>
      <c r="N724" s="183" t="s">
        <v>977</v>
      </c>
      <c r="O724" s="183"/>
      <c r="P724" s="183" t="s">
        <v>5252</v>
      </c>
      <c r="Q724" s="183" t="s">
        <v>4495</v>
      </c>
      <c r="R724" s="183">
        <f t="shared" si="112"/>
        <v>0</v>
      </c>
      <c r="S724" s="183">
        <f t="shared" si="113"/>
        <v>0</v>
      </c>
      <c r="T724" s="183">
        <f t="shared" si="114"/>
        <v>0</v>
      </c>
      <c r="U724" s="183">
        <f t="shared" si="115"/>
        <v>0</v>
      </c>
      <c r="V724" s="183">
        <f t="shared" si="116"/>
        <v>0</v>
      </c>
      <c r="W724" s="183">
        <f t="shared" si="117"/>
        <v>0</v>
      </c>
      <c r="X724" s="183">
        <f t="shared" si="118"/>
        <v>0</v>
      </c>
      <c r="Y724" s="183">
        <f t="shared" si="119"/>
        <v>0</v>
      </c>
      <c r="Z724" s="183">
        <f t="shared" si="120"/>
        <v>0</v>
      </c>
      <c r="AA724" s="183">
        <f t="shared" si="121"/>
        <v>0</v>
      </c>
      <c r="AB724" s="183" t="str">
        <f t="shared" si="122"/>
        <v/>
      </c>
      <c r="AC724" s="183" t="str">
        <f t="shared" si="123"/>
        <v/>
      </c>
      <c r="AD724" s="183" t="str">
        <f t="shared" si="124"/>
        <v/>
      </c>
      <c r="AE724" s="183" t="str">
        <f t="shared" si="125"/>
        <v/>
      </c>
    </row>
    <row r="725" spans="1:31" ht="33.950000000000003" customHeight="1" x14ac:dyDescent="0.25">
      <c r="A725" s="184" t="s">
        <v>5284</v>
      </c>
      <c r="B725" s="185">
        <v>36</v>
      </c>
      <c r="C725" s="184" t="s">
        <v>5253</v>
      </c>
      <c r="D725" s="184" t="s">
        <v>4378</v>
      </c>
      <c r="E725" s="184" t="s">
        <v>18</v>
      </c>
      <c r="F725" s="185">
        <v>5</v>
      </c>
      <c r="G725" s="185">
        <v>0</v>
      </c>
      <c r="H725" s="185">
        <v>1</v>
      </c>
      <c r="I725" s="184"/>
      <c r="J725" s="184" t="s">
        <v>3332</v>
      </c>
      <c r="K725" s="183"/>
      <c r="L725" s="183" t="s">
        <v>4571</v>
      </c>
      <c r="M725" s="183" t="s">
        <v>3332</v>
      </c>
      <c r="N725" s="183" t="s">
        <v>3332</v>
      </c>
      <c r="O725" s="183"/>
      <c r="P725" s="183" t="s">
        <v>5252</v>
      </c>
      <c r="Q725" s="183" t="s">
        <v>4495</v>
      </c>
      <c r="R725" s="183">
        <f t="shared" si="112"/>
        <v>0</v>
      </c>
      <c r="S725" s="183">
        <f t="shared" si="113"/>
        <v>0</v>
      </c>
      <c r="T725" s="183">
        <f t="shared" si="114"/>
        <v>0</v>
      </c>
      <c r="U725" s="183">
        <f t="shared" si="115"/>
        <v>0</v>
      </c>
      <c r="V725" s="183">
        <f t="shared" si="116"/>
        <v>0</v>
      </c>
      <c r="W725" s="183">
        <f t="shared" si="117"/>
        <v>0</v>
      </c>
      <c r="X725" s="183">
        <f t="shared" si="118"/>
        <v>0</v>
      </c>
      <c r="Y725" s="183">
        <f t="shared" si="119"/>
        <v>0</v>
      </c>
      <c r="Z725" s="183">
        <f t="shared" si="120"/>
        <v>0</v>
      </c>
      <c r="AA725" s="183">
        <f t="shared" si="121"/>
        <v>0</v>
      </c>
      <c r="AB725" s="183" t="str">
        <f t="shared" si="122"/>
        <v/>
      </c>
      <c r="AC725" s="183" t="str">
        <f t="shared" si="123"/>
        <v/>
      </c>
      <c r="AD725" s="183" t="str">
        <f t="shared" si="124"/>
        <v/>
      </c>
      <c r="AE725" s="183" t="str">
        <f t="shared" si="125"/>
        <v/>
      </c>
    </row>
    <row r="726" spans="1:31" ht="33.950000000000003" customHeight="1" x14ac:dyDescent="0.25">
      <c r="A726" s="184" t="s">
        <v>5284</v>
      </c>
      <c r="B726" s="185">
        <v>36</v>
      </c>
      <c r="C726" s="184" t="s">
        <v>5253</v>
      </c>
      <c r="D726" s="184" t="s">
        <v>4378</v>
      </c>
      <c r="E726" s="184" t="s">
        <v>18</v>
      </c>
      <c r="F726" s="185">
        <v>6</v>
      </c>
      <c r="G726" s="185">
        <v>0</v>
      </c>
      <c r="H726" s="185">
        <v>1</v>
      </c>
      <c r="I726" s="184"/>
      <c r="J726" s="184" t="s">
        <v>3587</v>
      </c>
      <c r="K726" s="183"/>
      <c r="L726" s="183" t="s">
        <v>4500</v>
      </c>
      <c r="M726" s="183" t="s">
        <v>3587</v>
      </c>
      <c r="N726" s="183" t="s">
        <v>3587</v>
      </c>
      <c r="O726" s="183"/>
      <c r="P726" s="183" t="s">
        <v>5252</v>
      </c>
      <c r="Q726" s="183" t="s">
        <v>4495</v>
      </c>
      <c r="R726" s="183">
        <f t="shared" si="112"/>
        <v>0</v>
      </c>
      <c r="S726" s="183">
        <f t="shared" si="113"/>
        <v>0</v>
      </c>
      <c r="T726" s="183">
        <f t="shared" si="114"/>
        <v>0</v>
      </c>
      <c r="U726" s="183">
        <f t="shared" si="115"/>
        <v>0</v>
      </c>
      <c r="V726" s="183">
        <f t="shared" si="116"/>
        <v>0</v>
      </c>
      <c r="W726" s="183">
        <f t="shared" si="117"/>
        <v>0</v>
      </c>
      <c r="X726" s="183">
        <f t="shared" si="118"/>
        <v>0</v>
      </c>
      <c r="Y726" s="183">
        <f t="shared" si="119"/>
        <v>0</v>
      </c>
      <c r="Z726" s="183">
        <f t="shared" si="120"/>
        <v>0</v>
      </c>
      <c r="AA726" s="183">
        <f t="shared" si="121"/>
        <v>0</v>
      </c>
      <c r="AB726" s="183" t="str">
        <f t="shared" si="122"/>
        <v/>
      </c>
      <c r="AC726" s="183" t="str">
        <f t="shared" si="123"/>
        <v/>
      </c>
      <c r="AD726" s="183" t="str">
        <f t="shared" si="124"/>
        <v/>
      </c>
      <c r="AE726" s="183" t="str">
        <f t="shared" si="125"/>
        <v/>
      </c>
    </row>
    <row r="727" spans="1:31" ht="33.950000000000003" customHeight="1" x14ac:dyDescent="0.25">
      <c r="A727" s="184" t="s">
        <v>5284</v>
      </c>
      <c r="B727" s="185">
        <v>36</v>
      </c>
      <c r="C727" s="184" t="s">
        <v>5253</v>
      </c>
      <c r="D727" s="184" t="s">
        <v>4378</v>
      </c>
      <c r="E727" s="184" t="s">
        <v>18</v>
      </c>
      <c r="F727" s="185">
        <v>7</v>
      </c>
      <c r="G727" s="185">
        <v>0</v>
      </c>
      <c r="H727" s="185">
        <v>1</v>
      </c>
      <c r="I727" s="184"/>
      <c r="J727" s="184" t="s">
        <v>4496</v>
      </c>
      <c r="K727" s="183"/>
      <c r="L727" s="183" t="s">
        <v>4497</v>
      </c>
      <c r="M727" s="183" t="s">
        <v>4496</v>
      </c>
      <c r="N727" s="183" t="s">
        <v>4496</v>
      </c>
      <c r="O727" s="183"/>
      <c r="P727" s="183" t="s">
        <v>5252</v>
      </c>
      <c r="Q727" s="183" t="s">
        <v>4495</v>
      </c>
      <c r="R727" s="183">
        <f t="shared" si="112"/>
        <v>0</v>
      </c>
      <c r="S727" s="183">
        <f t="shared" si="113"/>
        <v>0</v>
      </c>
      <c r="T727" s="183">
        <f t="shared" si="114"/>
        <v>0</v>
      </c>
      <c r="U727" s="183">
        <f t="shared" si="115"/>
        <v>0</v>
      </c>
      <c r="V727" s="183">
        <f t="shared" si="116"/>
        <v>0</v>
      </c>
      <c r="W727" s="183">
        <f t="shared" si="117"/>
        <v>0</v>
      </c>
      <c r="X727" s="183">
        <f t="shared" si="118"/>
        <v>0</v>
      </c>
      <c r="Y727" s="183">
        <f t="shared" si="119"/>
        <v>0</v>
      </c>
      <c r="Z727" s="183">
        <f t="shared" si="120"/>
        <v>0</v>
      </c>
      <c r="AA727" s="183">
        <f t="shared" si="121"/>
        <v>0</v>
      </c>
      <c r="AB727" s="183" t="str">
        <f t="shared" si="122"/>
        <v/>
      </c>
      <c r="AC727" s="183" t="str">
        <f t="shared" si="123"/>
        <v/>
      </c>
      <c r="AD727" s="183" t="str">
        <f t="shared" si="124"/>
        <v/>
      </c>
      <c r="AE727" s="183" t="str">
        <f t="shared" si="125"/>
        <v/>
      </c>
    </row>
    <row r="728" spans="1:31" ht="33.950000000000003" customHeight="1" x14ac:dyDescent="0.25">
      <c r="A728" s="184" t="s">
        <v>5268</v>
      </c>
      <c r="B728" s="185">
        <v>37</v>
      </c>
      <c r="C728" s="184" t="s">
        <v>5253</v>
      </c>
      <c r="D728" s="184" t="s">
        <v>4381</v>
      </c>
      <c r="E728" s="184" t="s">
        <v>18</v>
      </c>
      <c r="F728" s="185">
        <v>1</v>
      </c>
      <c r="G728" s="185">
        <v>1</v>
      </c>
      <c r="H728" s="185">
        <v>0</v>
      </c>
      <c r="I728" s="184" t="s">
        <v>5277</v>
      </c>
      <c r="J728" s="184"/>
      <c r="K728" s="183" t="s">
        <v>5283</v>
      </c>
      <c r="L728" s="183"/>
      <c r="M728" s="183" t="s">
        <v>5277</v>
      </c>
      <c r="N728" s="183" t="s">
        <v>3153</v>
      </c>
      <c r="O728" s="183"/>
      <c r="P728" s="183" t="s">
        <v>5252</v>
      </c>
      <c r="Q728" s="183" t="s">
        <v>4509</v>
      </c>
      <c r="R728" s="183">
        <f t="shared" si="112"/>
        <v>0</v>
      </c>
      <c r="S728" s="183">
        <f t="shared" si="113"/>
        <v>0</v>
      </c>
      <c r="T728" s="183">
        <f t="shared" si="114"/>
        <v>0</v>
      </c>
      <c r="U728" s="183">
        <f t="shared" si="115"/>
        <v>0</v>
      </c>
      <c r="V728" s="183">
        <f t="shared" si="116"/>
        <v>0</v>
      </c>
      <c r="W728" s="183">
        <f t="shared" si="117"/>
        <v>0</v>
      </c>
      <c r="X728" s="183">
        <f t="shared" si="118"/>
        <v>0</v>
      </c>
      <c r="Y728" s="183">
        <f t="shared" si="119"/>
        <v>0</v>
      </c>
      <c r="Z728" s="183">
        <f t="shared" si="120"/>
        <v>0</v>
      </c>
      <c r="AA728" s="183">
        <f t="shared" si="121"/>
        <v>0</v>
      </c>
      <c r="AB728" s="183" t="str">
        <f t="shared" si="122"/>
        <v/>
      </c>
      <c r="AC728" s="183" t="str">
        <f t="shared" si="123"/>
        <v/>
      </c>
      <c r="AD728" s="183" t="str">
        <f t="shared" si="124"/>
        <v/>
      </c>
      <c r="AE728" s="183" t="str">
        <f t="shared" si="125"/>
        <v/>
      </c>
    </row>
    <row r="729" spans="1:31" ht="33.950000000000003" customHeight="1" x14ac:dyDescent="0.25">
      <c r="A729" s="184" t="s">
        <v>5268</v>
      </c>
      <c r="B729" s="185">
        <v>37</v>
      </c>
      <c r="C729" s="184" t="s">
        <v>5253</v>
      </c>
      <c r="D729" s="184" t="s">
        <v>4381</v>
      </c>
      <c r="E729" s="184" t="s">
        <v>18</v>
      </c>
      <c r="F729" s="185">
        <v>2</v>
      </c>
      <c r="G729" s="185">
        <v>1</v>
      </c>
      <c r="H729" s="185">
        <v>0</v>
      </c>
      <c r="I729" s="184" t="s">
        <v>5275</v>
      </c>
      <c r="J729" s="184"/>
      <c r="K729" s="183" t="s">
        <v>5282</v>
      </c>
      <c r="L729" s="183"/>
      <c r="M729" s="183" t="s">
        <v>5275</v>
      </c>
      <c r="N729" s="183" t="s">
        <v>5274</v>
      </c>
      <c r="O729" s="183"/>
      <c r="P729" s="183" t="s">
        <v>5252</v>
      </c>
      <c r="Q729" s="183" t="s">
        <v>4509</v>
      </c>
      <c r="R729" s="183">
        <f t="shared" si="112"/>
        <v>0</v>
      </c>
      <c r="S729" s="183">
        <f t="shared" si="113"/>
        <v>0</v>
      </c>
      <c r="T729" s="183">
        <f t="shared" si="114"/>
        <v>0</v>
      </c>
      <c r="U729" s="183">
        <f t="shared" si="115"/>
        <v>0</v>
      </c>
      <c r="V729" s="183">
        <f t="shared" si="116"/>
        <v>0</v>
      </c>
      <c r="W729" s="183">
        <f t="shared" si="117"/>
        <v>0</v>
      </c>
      <c r="X729" s="183">
        <f t="shared" si="118"/>
        <v>0</v>
      </c>
      <c r="Y729" s="183">
        <f t="shared" si="119"/>
        <v>0</v>
      </c>
      <c r="Z729" s="183">
        <f t="shared" si="120"/>
        <v>0</v>
      </c>
      <c r="AA729" s="183">
        <f t="shared" si="121"/>
        <v>0</v>
      </c>
      <c r="AB729" s="183" t="str">
        <f t="shared" si="122"/>
        <v/>
      </c>
      <c r="AC729" s="183" t="str">
        <f t="shared" si="123"/>
        <v/>
      </c>
      <c r="AD729" s="183" t="str">
        <f t="shared" si="124"/>
        <v/>
      </c>
      <c r="AE729" s="183" t="str">
        <f t="shared" si="125"/>
        <v/>
      </c>
    </row>
    <row r="730" spans="1:31" ht="33.950000000000003" customHeight="1" x14ac:dyDescent="0.25">
      <c r="A730" s="184" t="s">
        <v>5268</v>
      </c>
      <c r="B730" s="185">
        <v>37</v>
      </c>
      <c r="C730" s="184" t="s">
        <v>5253</v>
      </c>
      <c r="D730" s="184" t="s">
        <v>4381</v>
      </c>
      <c r="E730" s="184" t="s">
        <v>18</v>
      </c>
      <c r="F730" s="185">
        <v>3</v>
      </c>
      <c r="G730" s="185">
        <v>1</v>
      </c>
      <c r="H730" s="185">
        <v>0</v>
      </c>
      <c r="I730" s="184" t="s">
        <v>3252</v>
      </c>
      <c r="J730" s="184"/>
      <c r="K730" s="183" t="s">
        <v>5281</v>
      </c>
      <c r="L730" s="183"/>
      <c r="M730" s="183" t="s">
        <v>3252</v>
      </c>
      <c r="N730" s="183" t="s">
        <v>3252</v>
      </c>
      <c r="O730" s="183"/>
      <c r="P730" s="183" t="s">
        <v>5252</v>
      </c>
      <c r="Q730" s="183" t="s">
        <v>4509</v>
      </c>
      <c r="R730" s="183">
        <f t="shared" si="112"/>
        <v>0</v>
      </c>
      <c r="S730" s="183">
        <f t="shared" si="113"/>
        <v>0</v>
      </c>
      <c r="T730" s="183">
        <f t="shared" si="114"/>
        <v>0</v>
      </c>
      <c r="U730" s="183">
        <f t="shared" si="115"/>
        <v>0</v>
      </c>
      <c r="V730" s="183">
        <f t="shared" si="116"/>
        <v>0</v>
      </c>
      <c r="W730" s="183">
        <f t="shared" si="117"/>
        <v>0</v>
      </c>
      <c r="X730" s="183">
        <f t="shared" si="118"/>
        <v>0</v>
      </c>
      <c r="Y730" s="183">
        <f t="shared" si="119"/>
        <v>0</v>
      </c>
      <c r="Z730" s="183">
        <f t="shared" si="120"/>
        <v>0</v>
      </c>
      <c r="AA730" s="183">
        <f t="shared" si="121"/>
        <v>0</v>
      </c>
      <c r="AB730" s="183" t="str">
        <f t="shared" si="122"/>
        <v/>
      </c>
      <c r="AC730" s="183" t="str">
        <f t="shared" si="123"/>
        <v/>
      </c>
      <c r="AD730" s="183" t="str">
        <f t="shared" si="124"/>
        <v/>
      </c>
      <c r="AE730" s="183" t="str">
        <f t="shared" si="125"/>
        <v/>
      </c>
    </row>
    <row r="731" spans="1:31" ht="33.950000000000003" customHeight="1" x14ac:dyDescent="0.25">
      <c r="A731" s="184" t="s">
        <v>5268</v>
      </c>
      <c r="B731" s="185">
        <v>37</v>
      </c>
      <c r="C731" s="184" t="s">
        <v>5253</v>
      </c>
      <c r="D731" s="184" t="s">
        <v>4381</v>
      </c>
      <c r="E731" s="184" t="s">
        <v>18</v>
      </c>
      <c r="F731" s="185">
        <v>4</v>
      </c>
      <c r="G731" s="185">
        <v>1</v>
      </c>
      <c r="H731" s="185">
        <v>0</v>
      </c>
      <c r="I731" s="184" t="s">
        <v>5271</v>
      </c>
      <c r="J731" s="184"/>
      <c r="K731" s="183" t="s">
        <v>5280</v>
      </c>
      <c r="L731" s="183"/>
      <c r="M731" s="183" t="s">
        <v>5271</v>
      </c>
      <c r="N731" s="183"/>
      <c r="O731" s="183"/>
      <c r="P731" s="183" t="s">
        <v>5252</v>
      </c>
      <c r="Q731" s="183" t="s">
        <v>4509</v>
      </c>
      <c r="R731" s="183">
        <f t="shared" si="112"/>
        <v>0</v>
      </c>
      <c r="S731" s="183">
        <f t="shared" si="113"/>
        <v>0</v>
      </c>
      <c r="T731" s="183">
        <f t="shared" si="114"/>
        <v>0</v>
      </c>
      <c r="U731" s="183">
        <f t="shared" si="115"/>
        <v>0</v>
      </c>
      <c r="V731" s="183">
        <f t="shared" si="116"/>
        <v>0</v>
      </c>
      <c r="W731" s="183">
        <f t="shared" si="117"/>
        <v>0</v>
      </c>
      <c r="X731" s="183">
        <f t="shared" si="118"/>
        <v>0</v>
      </c>
      <c r="Y731" s="183">
        <f t="shared" si="119"/>
        <v>0</v>
      </c>
      <c r="Z731" s="183">
        <f t="shared" si="120"/>
        <v>0</v>
      </c>
      <c r="AA731" s="183">
        <f t="shared" si="121"/>
        <v>0</v>
      </c>
      <c r="AB731" s="183" t="str">
        <f t="shared" si="122"/>
        <v/>
      </c>
      <c r="AC731" s="183" t="str">
        <f t="shared" si="123"/>
        <v/>
      </c>
      <c r="AD731" s="183" t="str">
        <f t="shared" si="124"/>
        <v/>
      </c>
      <c r="AE731" s="183" t="str">
        <f t="shared" si="125"/>
        <v/>
      </c>
    </row>
    <row r="732" spans="1:31" ht="33.950000000000003" customHeight="1" x14ac:dyDescent="0.25">
      <c r="A732" s="184" t="s">
        <v>5268</v>
      </c>
      <c r="B732" s="185">
        <v>37</v>
      </c>
      <c r="C732" s="184" t="s">
        <v>5253</v>
      </c>
      <c r="D732" s="184" t="s">
        <v>4381</v>
      </c>
      <c r="E732" s="184" t="s">
        <v>18</v>
      </c>
      <c r="F732" s="185">
        <v>5</v>
      </c>
      <c r="G732" s="185">
        <v>1</v>
      </c>
      <c r="H732" s="185">
        <v>0</v>
      </c>
      <c r="I732" s="184" t="s">
        <v>5269</v>
      </c>
      <c r="J732" s="184"/>
      <c r="K732" s="183" t="s">
        <v>5279</v>
      </c>
      <c r="L732" s="183"/>
      <c r="M732" s="183" t="s">
        <v>5269</v>
      </c>
      <c r="N732" s="183" t="s">
        <v>5269</v>
      </c>
      <c r="O732" s="183"/>
      <c r="P732" s="183" t="s">
        <v>5252</v>
      </c>
      <c r="Q732" s="183" t="s">
        <v>4509</v>
      </c>
      <c r="R732" s="183">
        <f t="shared" si="112"/>
        <v>0</v>
      </c>
      <c r="S732" s="183">
        <f t="shared" si="113"/>
        <v>0</v>
      </c>
      <c r="T732" s="183">
        <f t="shared" si="114"/>
        <v>0</v>
      </c>
      <c r="U732" s="183">
        <f t="shared" si="115"/>
        <v>0</v>
      </c>
      <c r="V732" s="183">
        <f t="shared" si="116"/>
        <v>0</v>
      </c>
      <c r="W732" s="183">
        <f t="shared" si="117"/>
        <v>0</v>
      </c>
      <c r="X732" s="183">
        <f t="shared" si="118"/>
        <v>0</v>
      </c>
      <c r="Y732" s="183">
        <f t="shared" si="119"/>
        <v>0</v>
      </c>
      <c r="Z732" s="183">
        <f t="shared" si="120"/>
        <v>0</v>
      </c>
      <c r="AA732" s="183">
        <f t="shared" si="121"/>
        <v>0</v>
      </c>
      <c r="AB732" s="183" t="str">
        <f t="shared" si="122"/>
        <v/>
      </c>
      <c r="AC732" s="183" t="str">
        <f t="shared" si="123"/>
        <v/>
      </c>
      <c r="AD732" s="183" t="str">
        <f t="shared" si="124"/>
        <v/>
      </c>
      <c r="AE732" s="183" t="str">
        <f t="shared" si="125"/>
        <v/>
      </c>
    </row>
    <row r="733" spans="1:31" ht="33.950000000000003" customHeight="1" x14ac:dyDescent="0.25">
      <c r="A733" s="184" t="s">
        <v>5268</v>
      </c>
      <c r="B733" s="185">
        <v>37</v>
      </c>
      <c r="C733" s="184" t="s">
        <v>5253</v>
      </c>
      <c r="D733" s="184" t="s">
        <v>4381</v>
      </c>
      <c r="E733" s="184" t="s">
        <v>18</v>
      </c>
      <c r="F733" s="185">
        <v>6</v>
      </c>
      <c r="G733" s="185">
        <v>1</v>
      </c>
      <c r="H733" s="185">
        <v>0</v>
      </c>
      <c r="I733" s="184" t="s">
        <v>3163</v>
      </c>
      <c r="J733" s="184"/>
      <c r="K733" s="183" t="s">
        <v>5202</v>
      </c>
      <c r="L733" s="183"/>
      <c r="M733" s="183" t="s">
        <v>3163</v>
      </c>
      <c r="N733" s="183" t="s">
        <v>3163</v>
      </c>
      <c r="O733" s="183"/>
      <c r="P733" s="183" t="s">
        <v>5252</v>
      </c>
      <c r="Q733" s="183" t="s">
        <v>4509</v>
      </c>
      <c r="R733" s="183">
        <f t="shared" si="112"/>
        <v>0</v>
      </c>
      <c r="S733" s="183">
        <f t="shared" si="113"/>
        <v>0</v>
      </c>
      <c r="T733" s="183">
        <f t="shared" si="114"/>
        <v>0</v>
      </c>
      <c r="U733" s="183">
        <f t="shared" si="115"/>
        <v>0</v>
      </c>
      <c r="V733" s="183">
        <f t="shared" si="116"/>
        <v>0</v>
      </c>
      <c r="W733" s="183">
        <f t="shared" si="117"/>
        <v>0</v>
      </c>
      <c r="X733" s="183">
        <f t="shared" si="118"/>
        <v>0</v>
      </c>
      <c r="Y733" s="183">
        <f t="shared" si="119"/>
        <v>0</v>
      </c>
      <c r="Z733" s="183">
        <f t="shared" si="120"/>
        <v>0</v>
      </c>
      <c r="AA733" s="183">
        <f t="shared" si="121"/>
        <v>0</v>
      </c>
      <c r="AB733" s="183" t="str">
        <f t="shared" si="122"/>
        <v/>
      </c>
      <c r="AC733" s="183" t="str">
        <f t="shared" si="123"/>
        <v/>
      </c>
      <c r="AD733" s="183" t="str">
        <f t="shared" si="124"/>
        <v/>
      </c>
      <c r="AE733" s="183" t="str">
        <f t="shared" si="125"/>
        <v/>
      </c>
    </row>
    <row r="734" spans="1:31" ht="33.950000000000003" customHeight="1" x14ac:dyDescent="0.25">
      <c r="A734" s="184" t="s">
        <v>5268</v>
      </c>
      <c r="B734" s="185">
        <v>37</v>
      </c>
      <c r="C734" s="184" t="s">
        <v>5253</v>
      </c>
      <c r="D734" s="184" t="s">
        <v>4381</v>
      </c>
      <c r="E734" s="184" t="s">
        <v>18</v>
      </c>
      <c r="F734" s="185">
        <v>7</v>
      </c>
      <c r="G734" s="185">
        <v>1</v>
      </c>
      <c r="H734" s="185">
        <v>0</v>
      </c>
      <c r="I734" s="184" t="s">
        <v>3102</v>
      </c>
      <c r="J734" s="184"/>
      <c r="K734" s="183" t="s">
        <v>4511</v>
      </c>
      <c r="L734" s="183"/>
      <c r="M734" s="183" t="s">
        <v>3102</v>
      </c>
      <c r="N734" s="183" t="s">
        <v>3102</v>
      </c>
      <c r="O734" s="183"/>
      <c r="P734" s="183" t="s">
        <v>5252</v>
      </c>
      <c r="Q734" s="183" t="s">
        <v>4509</v>
      </c>
      <c r="R734" s="183">
        <f t="shared" si="112"/>
        <v>0</v>
      </c>
      <c r="S734" s="183">
        <f t="shared" si="113"/>
        <v>0</v>
      </c>
      <c r="T734" s="183">
        <f t="shared" si="114"/>
        <v>0</v>
      </c>
      <c r="U734" s="183">
        <f t="shared" si="115"/>
        <v>0</v>
      </c>
      <c r="V734" s="183">
        <f t="shared" si="116"/>
        <v>0</v>
      </c>
      <c r="W734" s="183">
        <f t="shared" si="117"/>
        <v>0</v>
      </c>
      <c r="X734" s="183">
        <f t="shared" si="118"/>
        <v>0</v>
      </c>
      <c r="Y734" s="183">
        <f t="shared" si="119"/>
        <v>0</v>
      </c>
      <c r="Z734" s="183">
        <f t="shared" si="120"/>
        <v>0</v>
      </c>
      <c r="AA734" s="183">
        <f t="shared" si="121"/>
        <v>0</v>
      </c>
      <c r="AB734" s="183" t="str">
        <f t="shared" si="122"/>
        <v/>
      </c>
      <c r="AC734" s="183" t="str">
        <f t="shared" si="123"/>
        <v/>
      </c>
      <c r="AD734" s="183" t="str">
        <f t="shared" si="124"/>
        <v/>
      </c>
      <c r="AE734" s="183" t="str">
        <f t="shared" si="125"/>
        <v/>
      </c>
    </row>
    <row r="735" spans="1:31" ht="33.950000000000003" customHeight="1" x14ac:dyDescent="0.25">
      <c r="A735" s="184" t="s">
        <v>5268</v>
      </c>
      <c r="B735" s="185">
        <v>37</v>
      </c>
      <c r="C735" s="184" t="s">
        <v>5253</v>
      </c>
      <c r="D735" s="184" t="s">
        <v>4381</v>
      </c>
      <c r="E735" s="184" t="s">
        <v>18</v>
      </c>
      <c r="F735" s="185">
        <v>8</v>
      </c>
      <c r="G735" s="185">
        <v>1</v>
      </c>
      <c r="H735" s="185">
        <v>0</v>
      </c>
      <c r="I735" s="184" t="s">
        <v>3123</v>
      </c>
      <c r="J735" s="184"/>
      <c r="K735" s="183" t="s">
        <v>4510</v>
      </c>
      <c r="L735" s="183"/>
      <c r="M735" s="183" t="s">
        <v>3123</v>
      </c>
      <c r="N735" s="183" t="s">
        <v>3123</v>
      </c>
      <c r="O735" s="183"/>
      <c r="P735" s="183" t="s">
        <v>5252</v>
      </c>
      <c r="Q735" s="183" t="s">
        <v>4509</v>
      </c>
      <c r="R735" s="183">
        <f t="shared" si="112"/>
        <v>0</v>
      </c>
      <c r="S735" s="183">
        <f t="shared" si="113"/>
        <v>0</v>
      </c>
      <c r="T735" s="183">
        <f t="shared" si="114"/>
        <v>0</v>
      </c>
      <c r="U735" s="183">
        <f t="shared" si="115"/>
        <v>0</v>
      </c>
      <c r="V735" s="183">
        <f t="shared" si="116"/>
        <v>0</v>
      </c>
      <c r="W735" s="183">
        <f t="shared" si="117"/>
        <v>0</v>
      </c>
      <c r="X735" s="183">
        <f t="shared" si="118"/>
        <v>0</v>
      </c>
      <c r="Y735" s="183">
        <f t="shared" si="119"/>
        <v>0</v>
      </c>
      <c r="Z735" s="183">
        <f t="shared" si="120"/>
        <v>0</v>
      </c>
      <c r="AA735" s="183">
        <f t="shared" si="121"/>
        <v>0</v>
      </c>
      <c r="AB735" s="183" t="str">
        <f t="shared" si="122"/>
        <v/>
      </c>
      <c r="AC735" s="183" t="str">
        <f t="shared" si="123"/>
        <v/>
      </c>
      <c r="AD735" s="183" t="str">
        <f t="shared" si="124"/>
        <v/>
      </c>
      <c r="AE735" s="183" t="str">
        <f t="shared" si="125"/>
        <v/>
      </c>
    </row>
    <row r="736" spans="1:31" ht="33.950000000000003" customHeight="1" x14ac:dyDescent="0.25">
      <c r="A736" s="184" t="s">
        <v>5268</v>
      </c>
      <c r="B736" s="185">
        <v>37</v>
      </c>
      <c r="C736" s="184" t="s">
        <v>5253</v>
      </c>
      <c r="D736" s="184" t="s">
        <v>4378</v>
      </c>
      <c r="E736" s="184" t="s">
        <v>18</v>
      </c>
      <c r="F736" s="185">
        <v>1</v>
      </c>
      <c r="G736" s="185">
        <v>0</v>
      </c>
      <c r="H736" s="185">
        <v>1</v>
      </c>
      <c r="I736" s="184"/>
      <c r="J736" s="184" t="s">
        <v>5277</v>
      </c>
      <c r="K736" s="183"/>
      <c r="L736" s="183" t="s">
        <v>5278</v>
      </c>
      <c r="M736" s="183" t="s">
        <v>5277</v>
      </c>
      <c r="N736" s="183" t="s">
        <v>3153</v>
      </c>
      <c r="O736" s="183"/>
      <c r="P736" s="183" t="s">
        <v>5252</v>
      </c>
      <c r="Q736" s="183" t="s">
        <v>4495</v>
      </c>
      <c r="R736" s="183">
        <f t="shared" si="112"/>
        <v>0</v>
      </c>
      <c r="S736" s="183">
        <f t="shared" si="113"/>
        <v>0</v>
      </c>
      <c r="T736" s="183">
        <f t="shared" si="114"/>
        <v>0</v>
      </c>
      <c r="U736" s="183">
        <f t="shared" si="115"/>
        <v>0</v>
      </c>
      <c r="V736" s="183">
        <f t="shared" si="116"/>
        <v>0</v>
      </c>
      <c r="W736" s="183">
        <f t="shared" si="117"/>
        <v>0</v>
      </c>
      <c r="X736" s="183">
        <f t="shared" si="118"/>
        <v>0</v>
      </c>
      <c r="Y736" s="183">
        <f t="shared" si="119"/>
        <v>0</v>
      </c>
      <c r="Z736" s="183">
        <f t="shared" si="120"/>
        <v>0</v>
      </c>
      <c r="AA736" s="183">
        <f t="shared" si="121"/>
        <v>0</v>
      </c>
      <c r="AB736" s="183" t="str">
        <f t="shared" si="122"/>
        <v/>
      </c>
      <c r="AC736" s="183" t="str">
        <f t="shared" si="123"/>
        <v/>
      </c>
      <c r="AD736" s="183" t="str">
        <f t="shared" si="124"/>
        <v/>
      </c>
      <c r="AE736" s="183" t="str">
        <f t="shared" si="125"/>
        <v/>
      </c>
    </row>
    <row r="737" spans="1:31" ht="33.950000000000003" customHeight="1" x14ac:dyDescent="0.25">
      <c r="A737" s="184" t="s">
        <v>5268</v>
      </c>
      <c r="B737" s="185">
        <v>37</v>
      </c>
      <c r="C737" s="184" t="s">
        <v>5253</v>
      </c>
      <c r="D737" s="184" t="s">
        <v>4378</v>
      </c>
      <c r="E737" s="184" t="s">
        <v>18</v>
      </c>
      <c r="F737" s="185">
        <v>2</v>
      </c>
      <c r="G737" s="185">
        <v>0</v>
      </c>
      <c r="H737" s="185">
        <v>1</v>
      </c>
      <c r="I737" s="184"/>
      <c r="J737" s="184" t="s">
        <v>5275</v>
      </c>
      <c r="K737" s="183"/>
      <c r="L737" s="183" t="s">
        <v>5276</v>
      </c>
      <c r="M737" s="183" t="s">
        <v>5275</v>
      </c>
      <c r="N737" s="183" t="s">
        <v>5274</v>
      </c>
      <c r="O737" s="183"/>
      <c r="P737" s="183" t="s">
        <v>5252</v>
      </c>
      <c r="Q737" s="183" t="s">
        <v>4495</v>
      </c>
      <c r="R737" s="183">
        <f t="shared" si="112"/>
        <v>0</v>
      </c>
      <c r="S737" s="183">
        <f t="shared" si="113"/>
        <v>0</v>
      </c>
      <c r="T737" s="183">
        <f t="shared" si="114"/>
        <v>0</v>
      </c>
      <c r="U737" s="183">
        <f t="shared" si="115"/>
        <v>0</v>
      </c>
      <c r="V737" s="183">
        <f t="shared" si="116"/>
        <v>0</v>
      </c>
      <c r="W737" s="183">
        <f t="shared" si="117"/>
        <v>0</v>
      </c>
      <c r="X737" s="183">
        <f t="shared" si="118"/>
        <v>0</v>
      </c>
      <c r="Y737" s="183">
        <f t="shared" si="119"/>
        <v>0</v>
      </c>
      <c r="Z737" s="183">
        <f t="shared" si="120"/>
        <v>0</v>
      </c>
      <c r="AA737" s="183">
        <f t="shared" si="121"/>
        <v>0</v>
      </c>
      <c r="AB737" s="183" t="str">
        <f t="shared" si="122"/>
        <v/>
      </c>
      <c r="AC737" s="183" t="str">
        <f t="shared" si="123"/>
        <v/>
      </c>
      <c r="AD737" s="183" t="str">
        <f t="shared" si="124"/>
        <v/>
      </c>
      <c r="AE737" s="183" t="str">
        <f t="shared" si="125"/>
        <v/>
      </c>
    </row>
    <row r="738" spans="1:31" ht="33.950000000000003" customHeight="1" x14ac:dyDescent="0.25">
      <c r="A738" s="184" t="s">
        <v>5268</v>
      </c>
      <c r="B738" s="185">
        <v>37</v>
      </c>
      <c r="C738" s="184" t="s">
        <v>5253</v>
      </c>
      <c r="D738" s="184" t="s">
        <v>4378</v>
      </c>
      <c r="E738" s="184" t="s">
        <v>18</v>
      </c>
      <c r="F738" s="185">
        <v>3</v>
      </c>
      <c r="G738" s="185">
        <v>0</v>
      </c>
      <c r="H738" s="185">
        <v>1</v>
      </c>
      <c r="I738" s="184"/>
      <c r="J738" s="184" t="s">
        <v>3252</v>
      </c>
      <c r="K738" s="183"/>
      <c r="L738" s="183" t="s">
        <v>5273</v>
      </c>
      <c r="M738" s="183" t="s">
        <v>3252</v>
      </c>
      <c r="N738" s="183" t="s">
        <v>3252</v>
      </c>
      <c r="O738" s="183"/>
      <c r="P738" s="183" t="s">
        <v>5252</v>
      </c>
      <c r="Q738" s="183" t="s">
        <v>4495</v>
      </c>
      <c r="R738" s="183">
        <f t="shared" si="112"/>
        <v>0</v>
      </c>
      <c r="S738" s="183">
        <f t="shared" si="113"/>
        <v>0</v>
      </c>
      <c r="T738" s="183">
        <f t="shared" si="114"/>
        <v>0</v>
      </c>
      <c r="U738" s="183">
        <f t="shared" si="115"/>
        <v>0</v>
      </c>
      <c r="V738" s="183">
        <f t="shared" si="116"/>
        <v>0</v>
      </c>
      <c r="W738" s="183">
        <f t="shared" si="117"/>
        <v>0</v>
      </c>
      <c r="X738" s="183">
        <f t="shared" si="118"/>
        <v>0</v>
      </c>
      <c r="Y738" s="183">
        <f t="shared" si="119"/>
        <v>0</v>
      </c>
      <c r="Z738" s="183">
        <f t="shared" si="120"/>
        <v>0</v>
      </c>
      <c r="AA738" s="183">
        <f t="shared" si="121"/>
        <v>0</v>
      </c>
      <c r="AB738" s="183" t="str">
        <f t="shared" si="122"/>
        <v/>
      </c>
      <c r="AC738" s="183" t="str">
        <f t="shared" si="123"/>
        <v/>
      </c>
      <c r="AD738" s="183" t="str">
        <f t="shared" si="124"/>
        <v/>
      </c>
      <c r="AE738" s="183" t="str">
        <f t="shared" si="125"/>
        <v/>
      </c>
    </row>
    <row r="739" spans="1:31" ht="33.950000000000003" customHeight="1" x14ac:dyDescent="0.25">
      <c r="A739" s="184" t="s">
        <v>5268</v>
      </c>
      <c r="B739" s="185">
        <v>37</v>
      </c>
      <c r="C739" s="184" t="s">
        <v>5253</v>
      </c>
      <c r="D739" s="184" t="s">
        <v>4378</v>
      </c>
      <c r="E739" s="184" t="s">
        <v>18</v>
      </c>
      <c r="F739" s="185">
        <v>4</v>
      </c>
      <c r="G739" s="185">
        <v>0</v>
      </c>
      <c r="H739" s="185">
        <v>1</v>
      </c>
      <c r="I739" s="184"/>
      <c r="J739" s="184" t="s">
        <v>5271</v>
      </c>
      <c r="K739" s="183"/>
      <c r="L739" s="183" t="s">
        <v>5272</v>
      </c>
      <c r="M739" s="183" t="s">
        <v>5271</v>
      </c>
      <c r="N739" s="183"/>
      <c r="O739" s="183"/>
      <c r="P739" s="183" t="s">
        <v>5252</v>
      </c>
      <c r="Q739" s="183" t="s">
        <v>4495</v>
      </c>
      <c r="R739" s="183">
        <f t="shared" si="112"/>
        <v>0</v>
      </c>
      <c r="S739" s="183">
        <f t="shared" si="113"/>
        <v>0</v>
      </c>
      <c r="T739" s="183">
        <f t="shared" si="114"/>
        <v>0</v>
      </c>
      <c r="U739" s="183">
        <f t="shared" si="115"/>
        <v>0</v>
      </c>
      <c r="V739" s="183">
        <f t="shared" si="116"/>
        <v>0</v>
      </c>
      <c r="W739" s="183">
        <f t="shared" si="117"/>
        <v>0</v>
      </c>
      <c r="X739" s="183">
        <f t="shared" si="118"/>
        <v>0</v>
      </c>
      <c r="Y739" s="183">
        <f t="shared" si="119"/>
        <v>0</v>
      </c>
      <c r="Z739" s="183">
        <f t="shared" si="120"/>
        <v>0</v>
      </c>
      <c r="AA739" s="183">
        <f t="shared" si="121"/>
        <v>0</v>
      </c>
      <c r="AB739" s="183" t="str">
        <f t="shared" si="122"/>
        <v/>
      </c>
      <c r="AC739" s="183" t="str">
        <f t="shared" si="123"/>
        <v/>
      </c>
      <c r="AD739" s="183" t="str">
        <f t="shared" si="124"/>
        <v/>
      </c>
      <c r="AE739" s="183" t="str">
        <f t="shared" si="125"/>
        <v/>
      </c>
    </row>
    <row r="740" spans="1:31" ht="33.950000000000003" customHeight="1" x14ac:dyDescent="0.25">
      <c r="A740" s="184" t="s">
        <v>5268</v>
      </c>
      <c r="B740" s="185">
        <v>37</v>
      </c>
      <c r="C740" s="184" t="s">
        <v>5253</v>
      </c>
      <c r="D740" s="184" t="s">
        <v>4378</v>
      </c>
      <c r="E740" s="184" t="s">
        <v>18</v>
      </c>
      <c r="F740" s="185">
        <v>5</v>
      </c>
      <c r="G740" s="185">
        <v>0</v>
      </c>
      <c r="H740" s="185">
        <v>1</v>
      </c>
      <c r="I740" s="184"/>
      <c r="J740" s="184" t="s">
        <v>5269</v>
      </c>
      <c r="K740" s="183"/>
      <c r="L740" s="183" t="s">
        <v>5270</v>
      </c>
      <c r="M740" s="183" t="s">
        <v>5269</v>
      </c>
      <c r="N740" s="183" t="s">
        <v>5269</v>
      </c>
      <c r="O740" s="183"/>
      <c r="P740" s="183" t="s">
        <v>5252</v>
      </c>
      <c r="Q740" s="183" t="s">
        <v>4495</v>
      </c>
      <c r="R740" s="183">
        <f t="shared" si="112"/>
        <v>0</v>
      </c>
      <c r="S740" s="183">
        <f t="shared" si="113"/>
        <v>0</v>
      </c>
      <c r="T740" s="183">
        <f t="shared" si="114"/>
        <v>0</v>
      </c>
      <c r="U740" s="183">
        <f t="shared" si="115"/>
        <v>0</v>
      </c>
      <c r="V740" s="183">
        <f t="shared" si="116"/>
        <v>0</v>
      </c>
      <c r="W740" s="183">
        <f t="shared" si="117"/>
        <v>0</v>
      </c>
      <c r="X740" s="183">
        <f t="shared" si="118"/>
        <v>0</v>
      </c>
      <c r="Y740" s="183">
        <f t="shared" si="119"/>
        <v>0</v>
      </c>
      <c r="Z740" s="183">
        <f t="shared" si="120"/>
        <v>0</v>
      </c>
      <c r="AA740" s="183">
        <f t="shared" si="121"/>
        <v>0</v>
      </c>
      <c r="AB740" s="183" t="str">
        <f t="shared" si="122"/>
        <v/>
      </c>
      <c r="AC740" s="183" t="str">
        <f t="shared" si="123"/>
        <v/>
      </c>
      <c r="AD740" s="183" t="str">
        <f t="shared" si="124"/>
        <v/>
      </c>
      <c r="AE740" s="183" t="str">
        <f t="shared" si="125"/>
        <v/>
      </c>
    </row>
    <row r="741" spans="1:31" ht="33.950000000000003" customHeight="1" x14ac:dyDescent="0.25">
      <c r="A741" s="184" t="s">
        <v>5268</v>
      </c>
      <c r="B741" s="185">
        <v>37</v>
      </c>
      <c r="C741" s="184" t="s">
        <v>5253</v>
      </c>
      <c r="D741" s="184" t="s">
        <v>4378</v>
      </c>
      <c r="E741" s="184" t="s">
        <v>18</v>
      </c>
      <c r="F741" s="185">
        <v>6</v>
      </c>
      <c r="G741" s="185">
        <v>0</v>
      </c>
      <c r="H741" s="185">
        <v>1</v>
      </c>
      <c r="I741" s="184"/>
      <c r="J741" s="184" t="s">
        <v>3587</v>
      </c>
      <c r="K741" s="183"/>
      <c r="L741" s="183" t="s">
        <v>4500</v>
      </c>
      <c r="M741" s="183" t="s">
        <v>3587</v>
      </c>
      <c r="N741" s="183" t="s">
        <v>3587</v>
      </c>
      <c r="O741" s="183"/>
      <c r="P741" s="183" t="s">
        <v>5252</v>
      </c>
      <c r="Q741" s="183" t="s">
        <v>4495</v>
      </c>
      <c r="R741" s="183">
        <f t="shared" si="112"/>
        <v>0</v>
      </c>
      <c r="S741" s="183">
        <f t="shared" si="113"/>
        <v>0</v>
      </c>
      <c r="T741" s="183">
        <f t="shared" si="114"/>
        <v>0</v>
      </c>
      <c r="U741" s="183">
        <f t="shared" si="115"/>
        <v>0</v>
      </c>
      <c r="V741" s="183">
        <f t="shared" si="116"/>
        <v>0</v>
      </c>
      <c r="W741" s="183">
        <f t="shared" si="117"/>
        <v>0</v>
      </c>
      <c r="X741" s="183">
        <f t="shared" si="118"/>
        <v>0</v>
      </c>
      <c r="Y741" s="183">
        <f t="shared" si="119"/>
        <v>0</v>
      </c>
      <c r="Z741" s="183">
        <f t="shared" si="120"/>
        <v>0</v>
      </c>
      <c r="AA741" s="183">
        <f t="shared" si="121"/>
        <v>0</v>
      </c>
      <c r="AB741" s="183" t="str">
        <f t="shared" si="122"/>
        <v/>
      </c>
      <c r="AC741" s="183" t="str">
        <f t="shared" si="123"/>
        <v/>
      </c>
      <c r="AD741" s="183" t="str">
        <f t="shared" si="124"/>
        <v/>
      </c>
      <c r="AE741" s="183" t="str">
        <f t="shared" si="125"/>
        <v/>
      </c>
    </row>
    <row r="742" spans="1:31" ht="33.950000000000003" customHeight="1" x14ac:dyDescent="0.25">
      <c r="A742" s="184" t="s">
        <v>5268</v>
      </c>
      <c r="B742" s="185">
        <v>37</v>
      </c>
      <c r="C742" s="184" t="s">
        <v>5253</v>
      </c>
      <c r="D742" s="184" t="s">
        <v>4378</v>
      </c>
      <c r="E742" s="184" t="s">
        <v>18</v>
      </c>
      <c r="F742" s="185">
        <v>7</v>
      </c>
      <c r="G742" s="185">
        <v>0</v>
      </c>
      <c r="H742" s="185">
        <v>1</v>
      </c>
      <c r="I742" s="184"/>
      <c r="J742" s="184" t="s">
        <v>4496</v>
      </c>
      <c r="K742" s="183"/>
      <c r="L742" s="183" t="s">
        <v>4497</v>
      </c>
      <c r="M742" s="183" t="s">
        <v>4496</v>
      </c>
      <c r="N742" s="183" t="s">
        <v>4496</v>
      </c>
      <c r="O742" s="183"/>
      <c r="P742" s="183" t="s">
        <v>5252</v>
      </c>
      <c r="Q742" s="183" t="s">
        <v>4495</v>
      </c>
      <c r="R742" s="183">
        <f t="shared" si="112"/>
        <v>0</v>
      </c>
      <c r="S742" s="183">
        <f t="shared" si="113"/>
        <v>0</v>
      </c>
      <c r="T742" s="183">
        <f t="shared" si="114"/>
        <v>0</v>
      </c>
      <c r="U742" s="183">
        <f t="shared" si="115"/>
        <v>0</v>
      </c>
      <c r="V742" s="183">
        <f t="shared" si="116"/>
        <v>0</v>
      </c>
      <c r="W742" s="183">
        <f t="shared" si="117"/>
        <v>0</v>
      </c>
      <c r="X742" s="183">
        <f t="shared" si="118"/>
        <v>0</v>
      </c>
      <c r="Y742" s="183">
        <f t="shared" si="119"/>
        <v>0</v>
      </c>
      <c r="Z742" s="183">
        <f t="shared" si="120"/>
        <v>0</v>
      </c>
      <c r="AA742" s="183">
        <f t="shared" si="121"/>
        <v>0</v>
      </c>
      <c r="AB742" s="183" t="str">
        <f t="shared" si="122"/>
        <v/>
      </c>
      <c r="AC742" s="183" t="str">
        <f t="shared" si="123"/>
        <v/>
      </c>
      <c r="AD742" s="183" t="str">
        <f t="shared" si="124"/>
        <v/>
      </c>
      <c r="AE742" s="183" t="str">
        <f t="shared" si="125"/>
        <v/>
      </c>
    </row>
    <row r="743" spans="1:31" ht="33.950000000000003" customHeight="1" x14ac:dyDescent="0.25">
      <c r="A743" s="184" t="s">
        <v>5261</v>
      </c>
      <c r="B743" s="185">
        <v>38</v>
      </c>
      <c r="C743" s="184" t="s">
        <v>5253</v>
      </c>
      <c r="D743" s="184" t="s">
        <v>4381</v>
      </c>
      <c r="E743" s="184" t="s">
        <v>18</v>
      </c>
      <c r="F743" s="185">
        <v>1</v>
      </c>
      <c r="G743" s="185">
        <v>1</v>
      </c>
      <c r="H743" s="185">
        <v>0</v>
      </c>
      <c r="I743" s="184" t="s">
        <v>5264</v>
      </c>
      <c r="J743" s="184"/>
      <c r="K743" s="183" t="s">
        <v>5267</v>
      </c>
      <c r="L743" s="183"/>
      <c r="M743" s="183" t="s">
        <v>5264</v>
      </c>
      <c r="N743" s="183"/>
      <c r="O743" s="183"/>
      <c r="P743" s="183" t="s">
        <v>5252</v>
      </c>
      <c r="Q743" s="183" t="s">
        <v>4509</v>
      </c>
      <c r="R743" s="183">
        <f t="shared" si="112"/>
        <v>0</v>
      </c>
      <c r="S743" s="183">
        <f t="shared" si="113"/>
        <v>0</v>
      </c>
      <c r="T743" s="183">
        <f t="shared" si="114"/>
        <v>0</v>
      </c>
      <c r="U743" s="183">
        <f t="shared" si="115"/>
        <v>0</v>
      </c>
      <c r="V743" s="183">
        <f t="shared" si="116"/>
        <v>0</v>
      </c>
      <c r="W743" s="183">
        <f t="shared" si="117"/>
        <v>0</v>
      </c>
      <c r="X743" s="183">
        <f t="shared" si="118"/>
        <v>0</v>
      </c>
      <c r="Y743" s="183">
        <f t="shared" si="119"/>
        <v>0</v>
      </c>
      <c r="Z743" s="183">
        <f t="shared" si="120"/>
        <v>0</v>
      </c>
      <c r="AA743" s="183">
        <f t="shared" si="121"/>
        <v>0</v>
      </c>
      <c r="AB743" s="183" t="str">
        <f t="shared" si="122"/>
        <v/>
      </c>
      <c r="AC743" s="183" t="str">
        <f t="shared" si="123"/>
        <v/>
      </c>
      <c r="AD743" s="183" t="str">
        <f t="shared" si="124"/>
        <v/>
      </c>
      <c r="AE743" s="183" t="str">
        <f t="shared" si="125"/>
        <v/>
      </c>
    </row>
    <row r="744" spans="1:31" ht="33.950000000000003" customHeight="1" x14ac:dyDescent="0.25">
      <c r="A744" s="184" t="s">
        <v>5261</v>
      </c>
      <c r="B744" s="185">
        <v>38</v>
      </c>
      <c r="C744" s="184" t="s">
        <v>5253</v>
      </c>
      <c r="D744" s="184" t="s">
        <v>4381</v>
      </c>
      <c r="E744" s="184" t="s">
        <v>18</v>
      </c>
      <c r="F744" s="185">
        <v>2</v>
      </c>
      <c r="G744" s="185">
        <v>1</v>
      </c>
      <c r="H744" s="185">
        <v>0</v>
      </c>
      <c r="I744" s="184" t="s">
        <v>5262</v>
      </c>
      <c r="J744" s="184"/>
      <c r="K744" s="183" t="s">
        <v>5266</v>
      </c>
      <c r="L744" s="183"/>
      <c r="M744" s="183" t="s">
        <v>5262</v>
      </c>
      <c r="N744" s="183" t="s">
        <v>3281</v>
      </c>
      <c r="O744" s="183"/>
      <c r="P744" s="183" t="s">
        <v>5252</v>
      </c>
      <c r="Q744" s="183" t="s">
        <v>4509</v>
      </c>
      <c r="R744" s="183">
        <f t="shared" si="112"/>
        <v>0</v>
      </c>
      <c r="S744" s="183">
        <f t="shared" si="113"/>
        <v>0</v>
      </c>
      <c r="T744" s="183">
        <f t="shared" si="114"/>
        <v>0</v>
      </c>
      <c r="U744" s="183">
        <f t="shared" si="115"/>
        <v>0</v>
      </c>
      <c r="V744" s="183">
        <f t="shared" si="116"/>
        <v>0</v>
      </c>
      <c r="W744" s="183">
        <f t="shared" si="117"/>
        <v>0</v>
      </c>
      <c r="X744" s="183">
        <f t="shared" si="118"/>
        <v>0</v>
      </c>
      <c r="Y744" s="183">
        <f t="shared" si="119"/>
        <v>0</v>
      </c>
      <c r="Z744" s="183">
        <f t="shared" si="120"/>
        <v>0</v>
      </c>
      <c r="AA744" s="183">
        <f t="shared" si="121"/>
        <v>0</v>
      </c>
      <c r="AB744" s="183" t="str">
        <f t="shared" si="122"/>
        <v/>
      </c>
      <c r="AC744" s="183" t="str">
        <f t="shared" si="123"/>
        <v/>
      </c>
      <c r="AD744" s="183" t="str">
        <f t="shared" si="124"/>
        <v/>
      </c>
      <c r="AE744" s="183" t="str">
        <f t="shared" si="125"/>
        <v/>
      </c>
    </row>
    <row r="745" spans="1:31" ht="33.950000000000003" customHeight="1" x14ac:dyDescent="0.25">
      <c r="A745" s="184" t="s">
        <v>5261</v>
      </c>
      <c r="B745" s="185">
        <v>38</v>
      </c>
      <c r="C745" s="184" t="s">
        <v>5253</v>
      </c>
      <c r="D745" s="184" t="s">
        <v>4381</v>
      </c>
      <c r="E745" s="184" t="s">
        <v>18</v>
      </c>
      <c r="F745" s="185">
        <v>3</v>
      </c>
      <c r="G745" s="185">
        <v>1</v>
      </c>
      <c r="H745" s="185">
        <v>0</v>
      </c>
      <c r="I745" s="184" t="s">
        <v>3181</v>
      </c>
      <c r="J745" s="184"/>
      <c r="K745" s="183" t="s">
        <v>5218</v>
      </c>
      <c r="L745" s="183"/>
      <c r="M745" s="183" t="s">
        <v>3181</v>
      </c>
      <c r="N745" s="183" t="s">
        <v>3181</v>
      </c>
      <c r="O745" s="183"/>
      <c r="P745" s="183" t="s">
        <v>5252</v>
      </c>
      <c r="Q745" s="183" t="s">
        <v>4509</v>
      </c>
      <c r="R745" s="183">
        <f t="shared" si="112"/>
        <v>0</v>
      </c>
      <c r="S745" s="183">
        <f t="shared" si="113"/>
        <v>0</v>
      </c>
      <c r="T745" s="183">
        <f t="shared" si="114"/>
        <v>0</v>
      </c>
      <c r="U745" s="183">
        <f t="shared" si="115"/>
        <v>0</v>
      </c>
      <c r="V745" s="183">
        <f t="shared" si="116"/>
        <v>0</v>
      </c>
      <c r="W745" s="183">
        <f t="shared" si="117"/>
        <v>0</v>
      </c>
      <c r="X745" s="183">
        <f t="shared" si="118"/>
        <v>0</v>
      </c>
      <c r="Y745" s="183">
        <f t="shared" si="119"/>
        <v>0</v>
      </c>
      <c r="Z745" s="183">
        <f t="shared" si="120"/>
        <v>0</v>
      </c>
      <c r="AA745" s="183">
        <f t="shared" si="121"/>
        <v>0</v>
      </c>
      <c r="AB745" s="183" t="str">
        <f t="shared" si="122"/>
        <v/>
      </c>
      <c r="AC745" s="183" t="str">
        <f t="shared" si="123"/>
        <v/>
      </c>
      <c r="AD745" s="183" t="str">
        <f t="shared" si="124"/>
        <v/>
      </c>
      <c r="AE745" s="183" t="str">
        <f t="shared" si="125"/>
        <v/>
      </c>
    </row>
    <row r="746" spans="1:31" ht="33.950000000000003" customHeight="1" x14ac:dyDescent="0.25">
      <c r="A746" s="184" t="s">
        <v>5261</v>
      </c>
      <c r="B746" s="185">
        <v>38</v>
      </c>
      <c r="C746" s="184" t="s">
        <v>5253</v>
      </c>
      <c r="D746" s="184" t="s">
        <v>4381</v>
      </c>
      <c r="E746" s="184" t="s">
        <v>18</v>
      </c>
      <c r="F746" s="185">
        <v>4</v>
      </c>
      <c r="G746" s="185">
        <v>1</v>
      </c>
      <c r="H746" s="185">
        <v>0</v>
      </c>
      <c r="I746" s="184" t="s">
        <v>3163</v>
      </c>
      <c r="J746" s="184"/>
      <c r="K746" s="183" t="s">
        <v>5202</v>
      </c>
      <c r="L746" s="183"/>
      <c r="M746" s="183" t="s">
        <v>3163</v>
      </c>
      <c r="N746" s="183" t="s">
        <v>3163</v>
      </c>
      <c r="O746" s="183"/>
      <c r="P746" s="183" t="s">
        <v>5252</v>
      </c>
      <c r="Q746" s="183" t="s">
        <v>4509</v>
      </c>
      <c r="R746" s="183">
        <f t="shared" si="112"/>
        <v>0</v>
      </c>
      <c r="S746" s="183">
        <f t="shared" si="113"/>
        <v>0</v>
      </c>
      <c r="T746" s="183">
        <f t="shared" si="114"/>
        <v>0</v>
      </c>
      <c r="U746" s="183">
        <f t="shared" si="115"/>
        <v>0</v>
      </c>
      <c r="V746" s="183">
        <f t="shared" si="116"/>
        <v>0</v>
      </c>
      <c r="W746" s="183">
        <f t="shared" si="117"/>
        <v>0</v>
      </c>
      <c r="X746" s="183">
        <f t="shared" si="118"/>
        <v>0</v>
      </c>
      <c r="Y746" s="183">
        <f t="shared" si="119"/>
        <v>0</v>
      </c>
      <c r="Z746" s="183">
        <f t="shared" si="120"/>
        <v>0</v>
      </c>
      <c r="AA746" s="183">
        <f t="shared" si="121"/>
        <v>0</v>
      </c>
      <c r="AB746" s="183" t="str">
        <f t="shared" si="122"/>
        <v/>
      </c>
      <c r="AC746" s="183" t="str">
        <f t="shared" si="123"/>
        <v/>
      </c>
      <c r="AD746" s="183" t="str">
        <f t="shared" si="124"/>
        <v/>
      </c>
      <c r="AE746" s="183" t="str">
        <f t="shared" si="125"/>
        <v/>
      </c>
    </row>
    <row r="747" spans="1:31" ht="33.950000000000003" customHeight="1" x14ac:dyDescent="0.25">
      <c r="A747" s="184" t="s">
        <v>5261</v>
      </c>
      <c r="B747" s="185">
        <v>38</v>
      </c>
      <c r="C747" s="184" t="s">
        <v>5253</v>
      </c>
      <c r="D747" s="184" t="s">
        <v>4381</v>
      </c>
      <c r="E747" s="184" t="s">
        <v>18</v>
      </c>
      <c r="F747" s="185">
        <v>5</v>
      </c>
      <c r="G747" s="185">
        <v>1</v>
      </c>
      <c r="H747" s="185">
        <v>0</v>
      </c>
      <c r="I747" s="184" t="s">
        <v>3143</v>
      </c>
      <c r="J747" s="184"/>
      <c r="K747" s="183" t="s">
        <v>4544</v>
      </c>
      <c r="L747" s="183"/>
      <c r="M747" s="183" t="s">
        <v>3143</v>
      </c>
      <c r="N747" s="183" t="s">
        <v>3143</v>
      </c>
      <c r="O747" s="183"/>
      <c r="P747" s="183" t="s">
        <v>5252</v>
      </c>
      <c r="Q747" s="183" t="s">
        <v>4509</v>
      </c>
      <c r="R747" s="183">
        <f t="shared" si="112"/>
        <v>0</v>
      </c>
      <c r="S747" s="183">
        <f t="shared" si="113"/>
        <v>0</v>
      </c>
      <c r="T747" s="183">
        <f t="shared" si="114"/>
        <v>0</v>
      </c>
      <c r="U747" s="183">
        <f t="shared" si="115"/>
        <v>0</v>
      </c>
      <c r="V747" s="183">
        <f t="shared" si="116"/>
        <v>0</v>
      </c>
      <c r="W747" s="183">
        <f t="shared" si="117"/>
        <v>0</v>
      </c>
      <c r="X747" s="183">
        <f t="shared" si="118"/>
        <v>0</v>
      </c>
      <c r="Y747" s="183">
        <f t="shared" si="119"/>
        <v>0</v>
      </c>
      <c r="Z747" s="183">
        <f t="shared" si="120"/>
        <v>0</v>
      </c>
      <c r="AA747" s="183">
        <f t="shared" si="121"/>
        <v>0</v>
      </c>
      <c r="AB747" s="183" t="str">
        <f t="shared" si="122"/>
        <v/>
      </c>
      <c r="AC747" s="183" t="str">
        <f t="shared" si="123"/>
        <v/>
      </c>
      <c r="AD747" s="183" t="str">
        <f t="shared" si="124"/>
        <v/>
      </c>
      <c r="AE747" s="183" t="str">
        <f t="shared" si="125"/>
        <v/>
      </c>
    </row>
    <row r="748" spans="1:31" ht="33.950000000000003" customHeight="1" x14ac:dyDescent="0.25">
      <c r="A748" s="184" t="s">
        <v>5261</v>
      </c>
      <c r="B748" s="185">
        <v>38</v>
      </c>
      <c r="C748" s="184" t="s">
        <v>5253</v>
      </c>
      <c r="D748" s="184" t="s">
        <v>4381</v>
      </c>
      <c r="E748" s="184" t="s">
        <v>18</v>
      </c>
      <c r="F748" s="185">
        <v>6</v>
      </c>
      <c r="G748" s="185">
        <v>1</v>
      </c>
      <c r="H748" s="185">
        <v>0</v>
      </c>
      <c r="I748" s="184" t="s">
        <v>2650</v>
      </c>
      <c r="J748" s="184"/>
      <c r="K748" s="183" t="s">
        <v>4680</v>
      </c>
      <c r="L748" s="183"/>
      <c r="M748" s="183" t="s">
        <v>2650</v>
      </c>
      <c r="N748" s="183" t="s">
        <v>2650</v>
      </c>
      <c r="O748" s="183"/>
      <c r="P748" s="183" t="s">
        <v>5252</v>
      </c>
      <c r="Q748" s="183" t="s">
        <v>4509</v>
      </c>
      <c r="R748" s="183">
        <f t="shared" si="112"/>
        <v>0</v>
      </c>
      <c r="S748" s="183">
        <f t="shared" si="113"/>
        <v>0</v>
      </c>
      <c r="T748" s="183">
        <f t="shared" si="114"/>
        <v>0</v>
      </c>
      <c r="U748" s="183">
        <f t="shared" si="115"/>
        <v>0</v>
      </c>
      <c r="V748" s="183">
        <f t="shared" si="116"/>
        <v>0</v>
      </c>
      <c r="W748" s="183">
        <f t="shared" si="117"/>
        <v>0</v>
      </c>
      <c r="X748" s="183">
        <f t="shared" si="118"/>
        <v>0</v>
      </c>
      <c r="Y748" s="183">
        <f t="shared" si="119"/>
        <v>0</v>
      </c>
      <c r="Z748" s="183">
        <f t="shared" si="120"/>
        <v>0</v>
      </c>
      <c r="AA748" s="183">
        <f t="shared" si="121"/>
        <v>0</v>
      </c>
      <c r="AB748" s="183" t="str">
        <f t="shared" si="122"/>
        <v/>
      </c>
      <c r="AC748" s="183" t="str">
        <f t="shared" si="123"/>
        <v/>
      </c>
      <c r="AD748" s="183" t="str">
        <f t="shared" si="124"/>
        <v/>
      </c>
      <c r="AE748" s="183" t="str">
        <f t="shared" si="125"/>
        <v/>
      </c>
    </row>
    <row r="749" spans="1:31" ht="33.950000000000003" customHeight="1" x14ac:dyDescent="0.25">
      <c r="A749" s="184" t="s">
        <v>5261</v>
      </c>
      <c r="B749" s="185">
        <v>38</v>
      </c>
      <c r="C749" s="184" t="s">
        <v>5253</v>
      </c>
      <c r="D749" s="184" t="s">
        <v>4381</v>
      </c>
      <c r="E749" s="184" t="s">
        <v>18</v>
      </c>
      <c r="F749" s="185">
        <v>7</v>
      </c>
      <c r="G749" s="185">
        <v>1</v>
      </c>
      <c r="H749" s="185">
        <v>0</v>
      </c>
      <c r="I749" s="184" t="s">
        <v>3102</v>
      </c>
      <c r="J749" s="184"/>
      <c r="K749" s="183" t="s">
        <v>4511</v>
      </c>
      <c r="L749" s="183"/>
      <c r="M749" s="183" t="s">
        <v>3102</v>
      </c>
      <c r="N749" s="183" t="s">
        <v>3102</v>
      </c>
      <c r="O749" s="183"/>
      <c r="P749" s="183" t="s">
        <v>5252</v>
      </c>
      <c r="Q749" s="183" t="s">
        <v>4509</v>
      </c>
      <c r="R749" s="183">
        <f t="shared" si="112"/>
        <v>0</v>
      </c>
      <c r="S749" s="183">
        <f t="shared" si="113"/>
        <v>0</v>
      </c>
      <c r="T749" s="183">
        <f t="shared" si="114"/>
        <v>0</v>
      </c>
      <c r="U749" s="183">
        <f t="shared" si="115"/>
        <v>0</v>
      </c>
      <c r="V749" s="183">
        <f t="shared" si="116"/>
        <v>0</v>
      </c>
      <c r="W749" s="183">
        <f t="shared" si="117"/>
        <v>0</v>
      </c>
      <c r="X749" s="183">
        <f t="shared" si="118"/>
        <v>0</v>
      </c>
      <c r="Y749" s="183">
        <f t="shared" si="119"/>
        <v>0</v>
      </c>
      <c r="Z749" s="183">
        <f t="shared" si="120"/>
        <v>0</v>
      </c>
      <c r="AA749" s="183">
        <f t="shared" si="121"/>
        <v>0</v>
      </c>
      <c r="AB749" s="183" t="str">
        <f t="shared" si="122"/>
        <v/>
      </c>
      <c r="AC749" s="183" t="str">
        <f t="shared" si="123"/>
        <v/>
      </c>
      <c r="AD749" s="183" t="str">
        <f t="shared" si="124"/>
        <v/>
      </c>
      <c r="AE749" s="183" t="str">
        <f t="shared" si="125"/>
        <v/>
      </c>
    </row>
    <row r="750" spans="1:31" ht="33.950000000000003" customHeight="1" x14ac:dyDescent="0.25">
      <c r="A750" s="184" t="s">
        <v>5261</v>
      </c>
      <c r="B750" s="185">
        <v>38</v>
      </c>
      <c r="C750" s="184" t="s">
        <v>5253</v>
      </c>
      <c r="D750" s="184" t="s">
        <v>4381</v>
      </c>
      <c r="E750" s="184" t="s">
        <v>18</v>
      </c>
      <c r="F750" s="185">
        <v>8</v>
      </c>
      <c r="G750" s="185">
        <v>1</v>
      </c>
      <c r="H750" s="185">
        <v>0</v>
      </c>
      <c r="I750" s="184" t="s">
        <v>3123</v>
      </c>
      <c r="J750" s="184"/>
      <c r="K750" s="183" t="s">
        <v>4510</v>
      </c>
      <c r="L750" s="183"/>
      <c r="M750" s="183" t="s">
        <v>3123</v>
      </c>
      <c r="N750" s="183" t="s">
        <v>3123</v>
      </c>
      <c r="O750" s="183"/>
      <c r="P750" s="183" t="s">
        <v>5252</v>
      </c>
      <c r="Q750" s="183" t="s">
        <v>4509</v>
      </c>
      <c r="R750" s="183">
        <f t="shared" si="112"/>
        <v>0</v>
      </c>
      <c r="S750" s="183">
        <f t="shared" si="113"/>
        <v>0</v>
      </c>
      <c r="T750" s="183">
        <f t="shared" si="114"/>
        <v>0</v>
      </c>
      <c r="U750" s="183">
        <f t="shared" si="115"/>
        <v>0</v>
      </c>
      <c r="V750" s="183">
        <f t="shared" si="116"/>
        <v>0</v>
      </c>
      <c r="W750" s="183">
        <f t="shared" si="117"/>
        <v>0</v>
      </c>
      <c r="X750" s="183">
        <f t="shared" si="118"/>
        <v>0</v>
      </c>
      <c r="Y750" s="183">
        <f t="shared" si="119"/>
        <v>0</v>
      </c>
      <c r="Z750" s="183">
        <f t="shared" si="120"/>
        <v>0</v>
      </c>
      <c r="AA750" s="183">
        <f t="shared" si="121"/>
        <v>0</v>
      </c>
      <c r="AB750" s="183" t="str">
        <f t="shared" si="122"/>
        <v/>
      </c>
      <c r="AC750" s="183" t="str">
        <f t="shared" si="123"/>
        <v/>
      </c>
      <c r="AD750" s="183" t="str">
        <f t="shared" si="124"/>
        <v/>
      </c>
      <c r="AE750" s="183" t="str">
        <f t="shared" si="125"/>
        <v/>
      </c>
    </row>
    <row r="751" spans="1:31" ht="33.950000000000003" customHeight="1" x14ac:dyDescent="0.25">
      <c r="A751" s="184" t="s">
        <v>5261</v>
      </c>
      <c r="B751" s="185">
        <v>38</v>
      </c>
      <c r="C751" s="184" t="s">
        <v>5253</v>
      </c>
      <c r="D751" s="184" t="s">
        <v>4378</v>
      </c>
      <c r="E751" s="184" t="s">
        <v>18</v>
      </c>
      <c r="F751" s="185">
        <v>1</v>
      </c>
      <c r="G751" s="185">
        <v>0</v>
      </c>
      <c r="H751" s="185">
        <v>1</v>
      </c>
      <c r="I751" s="184"/>
      <c r="J751" s="184" t="s">
        <v>5264</v>
      </c>
      <c r="K751" s="183"/>
      <c r="L751" s="183" t="s">
        <v>5265</v>
      </c>
      <c r="M751" s="183" t="s">
        <v>5264</v>
      </c>
      <c r="N751" s="183"/>
      <c r="O751" s="183"/>
      <c r="P751" s="183" t="s">
        <v>5252</v>
      </c>
      <c r="Q751" s="183" t="s">
        <v>4495</v>
      </c>
      <c r="R751" s="183">
        <f t="shared" si="112"/>
        <v>0</v>
      </c>
      <c r="S751" s="183">
        <f t="shared" si="113"/>
        <v>0</v>
      </c>
      <c r="T751" s="183">
        <f t="shared" si="114"/>
        <v>0</v>
      </c>
      <c r="U751" s="183">
        <f t="shared" si="115"/>
        <v>0</v>
      </c>
      <c r="V751" s="183">
        <f t="shared" si="116"/>
        <v>0</v>
      </c>
      <c r="W751" s="183">
        <f t="shared" si="117"/>
        <v>0</v>
      </c>
      <c r="X751" s="183">
        <f t="shared" si="118"/>
        <v>0</v>
      </c>
      <c r="Y751" s="183">
        <f t="shared" si="119"/>
        <v>0</v>
      </c>
      <c r="Z751" s="183">
        <f t="shared" si="120"/>
        <v>0</v>
      </c>
      <c r="AA751" s="183">
        <f t="shared" si="121"/>
        <v>0</v>
      </c>
      <c r="AB751" s="183" t="str">
        <f t="shared" si="122"/>
        <v/>
      </c>
      <c r="AC751" s="183" t="str">
        <f t="shared" si="123"/>
        <v/>
      </c>
      <c r="AD751" s="183" t="str">
        <f t="shared" si="124"/>
        <v/>
      </c>
      <c r="AE751" s="183" t="str">
        <f t="shared" si="125"/>
        <v/>
      </c>
    </row>
    <row r="752" spans="1:31" ht="33.950000000000003" customHeight="1" x14ac:dyDescent="0.25">
      <c r="A752" s="184" t="s">
        <v>5261</v>
      </c>
      <c r="B752" s="185">
        <v>38</v>
      </c>
      <c r="C752" s="184" t="s">
        <v>5253</v>
      </c>
      <c r="D752" s="184" t="s">
        <v>4378</v>
      </c>
      <c r="E752" s="184" t="s">
        <v>18</v>
      </c>
      <c r="F752" s="185">
        <v>2</v>
      </c>
      <c r="G752" s="185">
        <v>0</v>
      </c>
      <c r="H752" s="185">
        <v>1</v>
      </c>
      <c r="I752" s="184"/>
      <c r="J752" s="184" t="s">
        <v>5262</v>
      </c>
      <c r="K752" s="183"/>
      <c r="L752" s="183" t="s">
        <v>5263</v>
      </c>
      <c r="M752" s="183" t="s">
        <v>5262</v>
      </c>
      <c r="N752" s="183" t="s">
        <v>3281</v>
      </c>
      <c r="O752" s="183"/>
      <c r="P752" s="183" t="s">
        <v>5252</v>
      </c>
      <c r="Q752" s="183" t="s">
        <v>4495</v>
      </c>
      <c r="R752" s="183">
        <f t="shared" si="112"/>
        <v>0</v>
      </c>
      <c r="S752" s="183">
        <f t="shared" si="113"/>
        <v>0</v>
      </c>
      <c r="T752" s="183">
        <f t="shared" si="114"/>
        <v>0</v>
      </c>
      <c r="U752" s="183">
        <f t="shared" si="115"/>
        <v>0</v>
      </c>
      <c r="V752" s="183">
        <f t="shared" si="116"/>
        <v>0</v>
      </c>
      <c r="W752" s="183">
        <f t="shared" si="117"/>
        <v>0</v>
      </c>
      <c r="X752" s="183">
        <f t="shared" si="118"/>
        <v>0</v>
      </c>
      <c r="Y752" s="183">
        <f t="shared" si="119"/>
        <v>0</v>
      </c>
      <c r="Z752" s="183">
        <f t="shared" si="120"/>
        <v>0</v>
      </c>
      <c r="AA752" s="183">
        <f t="shared" si="121"/>
        <v>0</v>
      </c>
      <c r="AB752" s="183" t="str">
        <f t="shared" si="122"/>
        <v/>
      </c>
      <c r="AC752" s="183" t="str">
        <f t="shared" si="123"/>
        <v/>
      </c>
      <c r="AD752" s="183" t="str">
        <f t="shared" si="124"/>
        <v/>
      </c>
      <c r="AE752" s="183" t="str">
        <f t="shared" si="125"/>
        <v/>
      </c>
    </row>
    <row r="753" spans="1:31" ht="33.950000000000003" customHeight="1" x14ac:dyDescent="0.25">
      <c r="A753" s="184" t="s">
        <v>5261</v>
      </c>
      <c r="B753" s="185">
        <v>38</v>
      </c>
      <c r="C753" s="184" t="s">
        <v>5253</v>
      </c>
      <c r="D753" s="184" t="s">
        <v>4378</v>
      </c>
      <c r="E753" s="184" t="s">
        <v>18</v>
      </c>
      <c r="F753" s="185">
        <v>3</v>
      </c>
      <c r="G753" s="185">
        <v>0</v>
      </c>
      <c r="H753" s="185">
        <v>1</v>
      </c>
      <c r="I753" s="184"/>
      <c r="J753" s="184" t="s">
        <v>3181</v>
      </c>
      <c r="K753" s="183"/>
      <c r="L753" s="183" t="s">
        <v>5207</v>
      </c>
      <c r="M753" s="183" t="s">
        <v>3181</v>
      </c>
      <c r="N753" s="183" t="s">
        <v>3181</v>
      </c>
      <c r="O753" s="183"/>
      <c r="P753" s="183" t="s">
        <v>5252</v>
      </c>
      <c r="Q753" s="183" t="s">
        <v>4495</v>
      </c>
      <c r="R753" s="183">
        <f t="shared" si="112"/>
        <v>0</v>
      </c>
      <c r="S753" s="183">
        <f t="shared" si="113"/>
        <v>0</v>
      </c>
      <c r="T753" s="183">
        <f t="shared" si="114"/>
        <v>0</v>
      </c>
      <c r="U753" s="183">
        <f t="shared" si="115"/>
        <v>0</v>
      </c>
      <c r="V753" s="183">
        <f t="shared" si="116"/>
        <v>0</v>
      </c>
      <c r="W753" s="183">
        <f t="shared" si="117"/>
        <v>0</v>
      </c>
      <c r="X753" s="183">
        <f t="shared" si="118"/>
        <v>0</v>
      </c>
      <c r="Y753" s="183">
        <f t="shared" si="119"/>
        <v>0</v>
      </c>
      <c r="Z753" s="183">
        <f t="shared" si="120"/>
        <v>0</v>
      </c>
      <c r="AA753" s="183">
        <f t="shared" si="121"/>
        <v>0</v>
      </c>
      <c r="AB753" s="183" t="str">
        <f t="shared" si="122"/>
        <v/>
      </c>
      <c r="AC753" s="183" t="str">
        <f t="shared" si="123"/>
        <v/>
      </c>
      <c r="AD753" s="183" t="str">
        <f t="shared" si="124"/>
        <v/>
      </c>
      <c r="AE753" s="183" t="str">
        <f t="shared" si="125"/>
        <v/>
      </c>
    </row>
    <row r="754" spans="1:31" ht="33.950000000000003" customHeight="1" x14ac:dyDescent="0.25">
      <c r="A754" s="184" t="s">
        <v>5261</v>
      </c>
      <c r="B754" s="185">
        <v>38</v>
      </c>
      <c r="C754" s="184" t="s">
        <v>5253</v>
      </c>
      <c r="D754" s="184" t="s">
        <v>4378</v>
      </c>
      <c r="E754" s="184" t="s">
        <v>18</v>
      </c>
      <c r="F754" s="185">
        <v>4</v>
      </c>
      <c r="G754" s="185">
        <v>0</v>
      </c>
      <c r="H754" s="185">
        <v>1</v>
      </c>
      <c r="I754" s="184"/>
      <c r="J754" s="184" t="s">
        <v>3163</v>
      </c>
      <c r="K754" s="183"/>
      <c r="L754" s="183" t="s">
        <v>5197</v>
      </c>
      <c r="M754" s="183" t="s">
        <v>3163</v>
      </c>
      <c r="N754" s="183" t="s">
        <v>3163</v>
      </c>
      <c r="O754" s="183"/>
      <c r="P754" s="183" t="s">
        <v>5252</v>
      </c>
      <c r="Q754" s="183" t="s">
        <v>4495</v>
      </c>
      <c r="R754" s="183">
        <f t="shared" si="112"/>
        <v>0</v>
      </c>
      <c r="S754" s="183">
        <f t="shared" si="113"/>
        <v>0</v>
      </c>
      <c r="T754" s="183">
        <f t="shared" si="114"/>
        <v>0</v>
      </c>
      <c r="U754" s="183">
        <f t="shared" si="115"/>
        <v>0</v>
      </c>
      <c r="V754" s="183">
        <f t="shared" si="116"/>
        <v>0</v>
      </c>
      <c r="W754" s="183">
        <f t="shared" si="117"/>
        <v>0</v>
      </c>
      <c r="X754" s="183">
        <f t="shared" si="118"/>
        <v>0</v>
      </c>
      <c r="Y754" s="183">
        <f t="shared" si="119"/>
        <v>0</v>
      </c>
      <c r="Z754" s="183">
        <f t="shared" si="120"/>
        <v>0</v>
      </c>
      <c r="AA754" s="183">
        <f t="shared" si="121"/>
        <v>0</v>
      </c>
      <c r="AB754" s="183" t="str">
        <f t="shared" si="122"/>
        <v/>
      </c>
      <c r="AC754" s="183" t="str">
        <f t="shared" si="123"/>
        <v/>
      </c>
      <c r="AD754" s="183" t="str">
        <f t="shared" si="124"/>
        <v/>
      </c>
      <c r="AE754" s="183" t="str">
        <f t="shared" si="125"/>
        <v/>
      </c>
    </row>
    <row r="755" spans="1:31" ht="33.950000000000003" customHeight="1" x14ac:dyDescent="0.25">
      <c r="A755" s="184" t="s">
        <v>5261</v>
      </c>
      <c r="B755" s="185">
        <v>38</v>
      </c>
      <c r="C755" s="184" t="s">
        <v>5253</v>
      </c>
      <c r="D755" s="184" t="s">
        <v>4378</v>
      </c>
      <c r="E755" s="184" t="s">
        <v>18</v>
      </c>
      <c r="F755" s="185">
        <v>5</v>
      </c>
      <c r="G755" s="185">
        <v>0</v>
      </c>
      <c r="H755" s="185">
        <v>1</v>
      </c>
      <c r="I755" s="184"/>
      <c r="J755" s="184" t="s">
        <v>3143</v>
      </c>
      <c r="K755" s="183"/>
      <c r="L755" s="183" t="s">
        <v>4639</v>
      </c>
      <c r="M755" s="183" t="s">
        <v>3143</v>
      </c>
      <c r="N755" s="183" t="s">
        <v>3143</v>
      </c>
      <c r="O755" s="183"/>
      <c r="P755" s="183" t="s">
        <v>5252</v>
      </c>
      <c r="Q755" s="183" t="s">
        <v>4495</v>
      </c>
      <c r="R755" s="183">
        <f t="shared" si="112"/>
        <v>0</v>
      </c>
      <c r="S755" s="183">
        <f t="shared" si="113"/>
        <v>0</v>
      </c>
      <c r="T755" s="183">
        <f t="shared" si="114"/>
        <v>0</v>
      </c>
      <c r="U755" s="183">
        <f t="shared" si="115"/>
        <v>0</v>
      </c>
      <c r="V755" s="183">
        <f t="shared" si="116"/>
        <v>0</v>
      </c>
      <c r="W755" s="183">
        <f t="shared" si="117"/>
        <v>0</v>
      </c>
      <c r="X755" s="183">
        <f t="shared" si="118"/>
        <v>0</v>
      </c>
      <c r="Y755" s="183">
        <f t="shared" si="119"/>
        <v>0</v>
      </c>
      <c r="Z755" s="183">
        <f t="shared" si="120"/>
        <v>0</v>
      </c>
      <c r="AA755" s="183">
        <f t="shared" si="121"/>
        <v>0</v>
      </c>
      <c r="AB755" s="183" t="str">
        <f t="shared" si="122"/>
        <v/>
      </c>
      <c r="AC755" s="183" t="str">
        <f t="shared" si="123"/>
        <v/>
      </c>
      <c r="AD755" s="183" t="str">
        <f t="shared" si="124"/>
        <v/>
      </c>
      <c r="AE755" s="183" t="str">
        <f t="shared" si="125"/>
        <v/>
      </c>
    </row>
    <row r="756" spans="1:31" ht="33.950000000000003" customHeight="1" x14ac:dyDescent="0.25">
      <c r="A756" s="184" t="s">
        <v>5261</v>
      </c>
      <c r="B756" s="185">
        <v>38</v>
      </c>
      <c r="C756" s="184" t="s">
        <v>5253</v>
      </c>
      <c r="D756" s="184" t="s">
        <v>4378</v>
      </c>
      <c r="E756" s="184" t="s">
        <v>18</v>
      </c>
      <c r="F756" s="185">
        <v>6</v>
      </c>
      <c r="G756" s="185">
        <v>0</v>
      </c>
      <c r="H756" s="185">
        <v>1</v>
      </c>
      <c r="I756" s="184"/>
      <c r="J756" s="184" t="s">
        <v>3587</v>
      </c>
      <c r="K756" s="183"/>
      <c r="L756" s="183" t="s">
        <v>4500</v>
      </c>
      <c r="M756" s="183" t="s">
        <v>3587</v>
      </c>
      <c r="N756" s="183" t="s">
        <v>3587</v>
      </c>
      <c r="O756" s="183"/>
      <c r="P756" s="183" t="s">
        <v>5252</v>
      </c>
      <c r="Q756" s="183" t="s">
        <v>4495</v>
      </c>
      <c r="R756" s="183">
        <f t="shared" si="112"/>
        <v>0</v>
      </c>
      <c r="S756" s="183">
        <f t="shared" si="113"/>
        <v>0</v>
      </c>
      <c r="T756" s="183">
        <f t="shared" si="114"/>
        <v>0</v>
      </c>
      <c r="U756" s="183">
        <f t="shared" si="115"/>
        <v>0</v>
      </c>
      <c r="V756" s="183">
        <f t="shared" si="116"/>
        <v>0</v>
      </c>
      <c r="W756" s="183">
        <f t="shared" si="117"/>
        <v>0</v>
      </c>
      <c r="X756" s="183">
        <f t="shared" si="118"/>
        <v>0</v>
      </c>
      <c r="Y756" s="183">
        <f t="shared" si="119"/>
        <v>0</v>
      </c>
      <c r="Z756" s="183">
        <f t="shared" si="120"/>
        <v>0</v>
      </c>
      <c r="AA756" s="183">
        <f t="shared" si="121"/>
        <v>0</v>
      </c>
      <c r="AB756" s="183" t="str">
        <f t="shared" si="122"/>
        <v/>
      </c>
      <c r="AC756" s="183" t="str">
        <f t="shared" si="123"/>
        <v/>
      </c>
      <c r="AD756" s="183" t="str">
        <f t="shared" si="124"/>
        <v/>
      </c>
      <c r="AE756" s="183" t="str">
        <f t="shared" si="125"/>
        <v/>
      </c>
    </row>
    <row r="757" spans="1:31" ht="33.950000000000003" customHeight="1" x14ac:dyDescent="0.25">
      <c r="A757" s="184" t="s">
        <v>5261</v>
      </c>
      <c r="B757" s="185">
        <v>38</v>
      </c>
      <c r="C757" s="184" t="s">
        <v>5253</v>
      </c>
      <c r="D757" s="184" t="s">
        <v>4378</v>
      </c>
      <c r="E757" s="184" t="s">
        <v>18</v>
      </c>
      <c r="F757" s="185">
        <v>7</v>
      </c>
      <c r="G757" s="185">
        <v>0</v>
      </c>
      <c r="H757" s="185">
        <v>1</v>
      </c>
      <c r="I757" s="184"/>
      <c r="J757" s="184" t="s">
        <v>4496</v>
      </c>
      <c r="K757" s="183"/>
      <c r="L757" s="183" t="s">
        <v>4497</v>
      </c>
      <c r="M757" s="183" t="s">
        <v>4496</v>
      </c>
      <c r="N757" s="183" t="s">
        <v>4496</v>
      </c>
      <c r="O757" s="183"/>
      <c r="P757" s="183" t="s">
        <v>5252</v>
      </c>
      <c r="Q757" s="183" t="s">
        <v>4495</v>
      </c>
      <c r="R757" s="183">
        <f t="shared" si="112"/>
        <v>0</v>
      </c>
      <c r="S757" s="183">
        <f t="shared" si="113"/>
        <v>0</v>
      </c>
      <c r="T757" s="183">
        <f t="shared" si="114"/>
        <v>0</v>
      </c>
      <c r="U757" s="183">
        <f t="shared" si="115"/>
        <v>0</v>
      </c>
      <c r="V757" s="183">
        <f t="shared" si="116"/>
        <v>0</v>
      </c>
      <c r="W757" s="183">
        <f t="shared" si="117"/>
        <v>0</v>
      </c>
      <c r="X757" s="183">
        <f t="shared" si="118"/>
        <v>0</v>
      </c>
      <c r="Y757" s="183">
        <f t="shared" si="119"/>
        <v>0</v>
      </c>
      <c r="Z757" s="183">
        <f t="shared" si="120"/>
        <v>0</v>
      </c>
      <c r="AA757" s="183">
        <f t="shared" si="121"/>
        <v>0</v>
      </c>
      <c r="AB757" s="183" t="str">
        <f t="shared" si="122"/>
        <v/>
      </c>
      <c r="AC757" s="183" t="str">
        <f t="shared" si="123"/>
        <v/>
      </c>
      <c r="AD757" s="183" t="str">
        <f t="shared" si="124"/>
        <v/>
      </c>
      <c r="AE757" s="183" t="str">
        <f t="shared" si="125"/>
        <v/>
      </c>
    </row>
    <row r="758" spans="1:31" ht="33.950000000000003" customHeight="1" x14ac:dyDescent="0.25">
      <c r="A758" s="184" t="s">
        <v>5255</v>
      </c>
      <c r="B758" s="185">
        <v>39</v>
      </c>
      <c r="C758" s="184" t="s">
        <v>5253</v>
      </c>
      <c r="D758" s="184" t="s">
        <v>4381</v>
      </c>
      <c r="E758" s="184" t="s">
        <v>18</v>
      </c>
      <c r="F758" s="185">
        <v>1</v>
      </c>
      <c r="G758" s="185">
        <v>1</v>
      </c>
      <c r="H758" s="185">
        <v>0</v>
      </c>
      <c r="I758" s="184" t="s">
        <v>2005</v>
      </c>
      <c r="J758" s="184"/>
      <c r="K758" s="183" t="s">
        <v>5260</v>
      </c>
      <c r="L758" s="183"/>
      <c r="M758" s="183" t="s">
        <v>2005</v>
      </c>
      <c r="N758" s="183" t="s">
        <v>3204</v>
      </c>
      <c r="O758" s="183"/>
      <c r="P758" s="183" t="s">
        <v>5252</v>
      </c>
      <c r="Q758" s="183" t="s">
        <v>4509</v>
      </c>
      <c r="R758" s="183">
        <f t="shared" si="112"/>
        <v>0</v>
      </c>
      <c r="S758" s="183">
        <f t="shared" si="113"/>
        <v>0</v>
      </c>
      <c r="T758" s="183">
        <f t="shared" si="114"/>
        <v>0</v>
      </c>
      <c r="U758" s="183">
        <f t="shared" si="115"/>
        <v>0</v>
      </c>
      <c r="V758" s="183">
        <f t="shared" si="116"/>
        <v>0</v>
      </c>
      <c r="W758" s="183">
        <f t="shared" si="117"/>
        <v>0</v>
      </c>
      <c r="X758" s="183">
        <f t="shared" si="118"/>
        <v>0</v>
      </c>
      <c r="Y758" s="183">
        <f t="shared" si="119"/>
        <v>0</v>
      </c>
      <c r="Z758" s="183">
        <f t="shared" si="120"/>
        <v>0</v>
      </c>
      <c r="AA758" s="183">
        <f t="shared" si="121"/>
        <v>0</v>
      </c>
      <c r="AB758" s="183" t="str">
        <f t="shared" si="122"/>
        <v/>
      </c>
      <c r="AC758" s="183" t="str">
        <f t="shared" si="123"/>
        <v/>
      </c>
      <c r="AD758" s="183" t="str">
        <f t="shared" si="124"/>
        <v/>
      </c>
      <c r="AE758" s="183" t="str">
        <f t="shared" si="125"/>
        <v/>
      </c>
    </row>
    <row r="759" spans="1:31" ht="33.950000000000003" customHeight="1" x14ac:dyDescent="0.25">
      <c r="A759" s="184" t="s">
        <v>5255</v>
      </c>
      <c r="B759" s="185">
        <v>39</v>
      </c>
      <c r="C759" s="184" t="s">
        <v>5253</v>
      </c>
      <c r="D759" s="184" t="s">
        <v>4381</v>
      </c>
      <c r="E759" s="184" t="s">
        <v>18</v>
      </c>
      <c r="F759" s="185">
        <v>2</v>
      </c>
      <c r="G759" s="185">
        <v>1</v>
      </c>
      <c r="H759" s="185">
        <v>0</v>
      </c>
      <c r="I759" s="184" t="s">
        <v>5256</v>
      </c>
      <c r="J759" s="184"/>
      <c r="K759" s="183" t="s">
        <v>5259</v>
      </c>
      <c r="L759" s="183"/>
      <c r="M759" s="183" t="s">
        <v>5256</v>
      </c>
      <c r="N759" s="183" t="s">
        <v>4630</v>
      </c>
      <c r="O759" s="183"/>
      <c r="P759" s="183" t="s">
        <v>5252</v>
      </c>
      <c r="Q759" s="183" t="s">
        <v>4509</v>
      </c>
      <c r="R759" s="183">
        <f t="shared" si="112"/>
        <v>0</v>
      </c>
      <c r="S759" s="183">
        <f t="shared" si="113"/>
        <v>0</v>
      </c>
      <c r="T759" s="183">
        <f t="shared" si="114"/>
        <v>0</v>
      </c>
      <c r="U759" s="183">
        <f t="shared" si="115"/>
        <v>0</v>
      </c>
      <c r="V759" s="183">
        <f t="shared" si="116"/>
        <v>0</v>
      </c>
      <c r="W759" s="183">
        <f t="shared" si="117"/>
        <v>0</v>
      </c>
      <c r="X759" s="183">
        <f t="shared" si="118"/>
        <v>0</v>
      </c>
      <c r="Y759" s="183">
        <f t="shared" si="119"/>
        <v>0</v>
      </c>
      <c r="Z759" s="183">
        <f t="shared" si="120"/>
        <v>0</v>
      </c>
      <c r="AA759" s="183">
        <f t="shared" si="121"/>
        <v>0</v>
      </c>
      <c r="AB759" s="183" t="str">
        <f t="shared" si="122"/>
        <v/>
      </c>
      <c r="AC759" s="183" t="str">
        <f t="shared" si="123"/>
        <v/>
      </c>
      <c r="AD759" s="183" t="str">
        <f t="shared" si="124"/>
        <v/>
      </c>
      <c r="AE759" s="183" t="str">
        <f t="shared" si="125"/>
        <v/>
      </c>
    </row>
    <row r="760" spans="1:31" ht="33.950000000000003" customHeight="1" x14ac:dyDescent="0.25">
      <c r="A760" s="184" t="s">
        <v>5255</v>
      </c>
      <c r="B760" s="185">
        <v>39</v>
      </c>
      <c r="C760" s="184" t="s">
        <v>5253</v>
      </c>
      <c r="D760" s="184" t="s">
        <v>4381</v>
      </c>
      <c r="E760" s="184" t="s">
        <v>18</v>
      </c>
      <c r="F760" s="185">
        <v>3</v>
      </c>
      <c r="G760" s="185">
        <v>1</v>
      </c>
      <c r="H760" s="185">
        <v>0</v>
      </c>
      <c r="I760" s="184" t="s">
        <v>4617</v>
      </c>
      <c r="J760" s="184"/>
      <c r="K760" s="183" t="s">
        <v>4625</v>
      </c>
      <c r="L760" s="183"/>
      <c r="M760" s="183" t="s">
        <v>4617</v>
      </c>
      <c r="N760" s="183" t="s">
        <v>3252</v>
      </c>
      <c r="O760" s="183"/>
      <c r="P760" s="183" t="s">
        <v>5252</v>
      </c>
      <c r="Q760" s="183" t="s">
        <v>4509</v>
      </c>
      <c r="R760" s="183">
        <f t="shared" si="112"/>
        <v>0</v>
      </c>
      <c r="S760" s="183">
        <f t="shared" si="113"/>
        <v>0</v>
      </c>
      <c r="T760" s="183">
        <f t="shared" si="114"/>
        <v>0</v>
      </c>
      <c r="U760" s="183">
        <f t="shared" si="115"/>
        <v>0</v>
      </c>
      <c r="V760" s="183">
        <f t="shared" si="116"/>
        <v>0</v>
      </c>
      <c r="W760" s="183">
        <f t="shared" si="117"/>
        <v>0</v>
      </c>
      <c r="X760" s="183">
        <f t="shared" si="118"/>
        <v>0</v>
      </c>
      <c r="Y760" s="183">
        <f t="shared" si="119"/>
        <v>0</v>
      </c>
      <c r="Z760" s="183">
        <f t="shared" si="120"/>
        <v>0</v>
      </c>
      <c r="AA760" s="183">
        <f t="shared" si="121"/>
        <v>0</v>
      </c>
      <c r="AB760" s="183" t="str">
        <f t="shared" si="122"/>
        <v/>
      </c>
      <c r="AC760" s="183" t="str">
        <f t="shared" si="123"/>
        <v/>
      </c>
      <c r="AD760" s="183" t="str">
        <f t="shared" si="124"/>
        <v/>
      </c>
      <c r="AE760" s="183" t="str">
        <f t="shared" si="125"/>
        <v/>
      </c>
    </row>
    <row r="761" spans="1:31" ht="33.950000000000003" customHeight="1" x14ac:dyDescent="0.25">
      <c r="A761" s="184" t="s">
        <v>5255</v>
      </c>
      <c r="B761" s="185">
        <v>39</v>
      </c>
      <c r="C761" s="184" t="s">
        <v>5253</v>
      </c>
      <c r="D761" s="184" t="s">
        <v>4381</v>
      </c>
      <c r="E761" s="184" t="s">
        <v>18</v>
      </c>
      <c r="F761" s="185">
        <v>4</v>
      </c>
      <c r="G761" s="185">
        <v>1</v>
      </c>
      <c r="H761" s="185">
        <v>0</v>
      </c>
      <c r="I761" s="184" t="s">
        <v>3328</v>
      </c>
      <c r="J761" s="184"/>
      <c r="K761" s="183" t="s">
        <v>4575</v>
      </c>
      <c r="L761" s="183"/>
      <c r="M761" s="183" t="s">
        <v>3328</v>
      </c>
      <c r="N761" s="183" t="s">
        <v>3328</v>
      </c>
      <c r="O761" s="183"/>
      <c r="P761" s="183" t="s">
        <v>5252</v>
      </c>
      <c r="Q761" s="183" t="s">
        <v>4509</v>
      </c>
      <c r="R761" s="183">
        <f t="shared" si="112"/>
        <v>0</v>
      </c>
      <c r="S761" s="183">
        <f t="shared" si="113"/>
        <v>0</v>
      </c>
      <c r="T761" s="183">
        <f t="shared" si="114"/>
        <v>0</v>
      </c>
      <c r="U761" s="183">
        <f t="shared" si="115"/>
        <v>0</v>
      </c>
      <c r="V761" s="183">
        <f t="shared" si="116"/>
        <v>0</v>
      </c>
      <c r="W761" s="183">
        <f t="shared" si="117"/>
        <v>0</v>
      </c>
      <c r="X761" s="183">
        <f t="shared" si="118"/>
        <v>0</v>
      </c>
      <c r="Y761" s="183">
        <f t="shared" si="119"/>
        <v>0</v>
      </c>
      <c r="Z761" s="183">
        <f t="shared" si="120"/>
        <v>0</v>
      </c>
      <c r="AA761" s="183">
        <f t="shared" si="121"/>
        <v>0</v>
      </c>
      <c r="AB761" s="183" t="str">
        <f t="shared" si="122"/>
        <v/>
      </c>
      <c r="AC761" s="183" t="str">
        <f t="shared" si="123"/>
        <v/>
      </c>
      <c r="AD761" s="183" t="str">
        <f t="shared" si="124"/>
        <v/>
      </c>
      <c r="AE761" s="183" t="str">
        <f t="shared" si="125"/>
        <v/>
      </c>
    </row>
    <row r="762" spans="1:31" ht="33.950000000000003" customHeight="1" x14ac:dyDescent="0.25">
      <c r="A762" s="184" t="s">
        <v>5255</v>
      </c>
      <c r="B762" s="185">
        <v>39</v>
      </c>
      <c r="C762" s="184" t="s">
        <v>5253</v>
      </c>
      <c r="D762" s="184" t="s">
        <v>4381</v>
      </c>
      <c r="E762" s="184" t="s">
        <v>18</v>
      </c>
      <c r="F762" s="185">
        <v>5</v>
      </c>
      <c r="G762" s="185">
        <v>1</v>
      </c>
      <c r="H762" s="185">
        <v>0</v>
      </c>
      <c r="I762" s="184" t="s">
        <v>977</v>
      </c>
      <c r="J762" s="184"/>
      <c r="K762" s="183" t="s">
        <v>4572</v>
      </c>
      <c r="L762" s="183"/>
      <c r="M762" s="183" t="s">
        <v>977</v>
      </c>
      <c r="N762" s="183" t="s">
        <v>977</v>
      </c>
      <c r="O762" s="183"/>
      <c r="P762" s="183" t="s">
        <v>5252</v>
      </c>
      <c r="Q762" s="183" t="s">
        <v>4509</v>
      </c>
      <c r="R762" s="183">
        <f t="shared" si="112"/>
        <v>0</v>
      </c>
      <c r="S762" s="183">
        <f t="shared" si="113"/>
        <v>0</v>
      </c>
      <c r="T762" s="183">
        <f t="shared" si="114"/>
        <v>0</v>
      </c>
      <c r="U762" s="183">
        <f t="shared" si="115"/>
        <v>0</v>
      </c>
      <c r="V762" s="183">
        <f t="shared" si="116"/>
        <v>0</v>
      </c>
      <c r="W762" s="183">
        <f t="shared" si="117"/>
        <v>0</v>
      </c>
      <c r="X762" s="183">
        <f t="shared" si="118"/>
        <v>0</v>
      </c>
      <c r="Y762" s="183">
        <f t="shared" si="119"/>
        <v>0</v>
      </c>
      <c r="Z762" s="183">
        <f t="shared" si="120"/>
        <v>0</v>
      </c>
      <c r="AA762" s="183">
        <f t="shared" si="121"/>
        <v>0</v>
      </c>
      <c r="AB762" s="183" t="str">
        <f t="shared" si="122"/>
        <v/>
      </c>
      <c r="AC762" s="183" t="str">
        <f t="shared" si="123"/>
        <v/>
      </c>
      <c r="AD762" s="183" t="str">
        <f t="shared" si="124"/>
        <v/>
      </c>
      <c r="AE762" s="183" t="str">
        <f t="shared" si="125"/>
        <v/>
      </c>
    </row>
    <row r="763" spans="1:31" ht="33.950000000000003" customHeight="1" x14ac:dyDescent="0.25">
      <c r="A763" s="184" t="s">
        <v>5255</v>
      </c>
      <c r="B763" s="185">
        <v>39</v>
      </c>
      <c r="C763" s="184" t="s">
        <v>5253</v>
      </c>
      <c r="D763" s="184" t="s">
        <v>4381</v>
      </c>
      <c r="E763" s="184" t="s">
        <v>18</v>
      </c>
      <c r="F763" s="185">
        <v>6</v>
      </c>
      <c r="G763" s="185">
        <v>1</v>
      </c>
      <c r="H763" s="185">
        <v>0</v>
      </c>
      <c r="I763" s="184" t="s">
        <v>4640</v>
      </c>
      <c r="J763" s="184"/>
      <c r="K763" s="183" t="s">
        <v>4649</v>
      </c>
      <c r="L763" s="183"/>
      <c r="M763" s="183" t="s">
        <v>4640</v>
      </c>
      <c r="N763" s="183" t="s">
        <v>3193</v>
      </c>
      <c r="O763" s="183"/>
      <c r="P763" s="183" t="s">
        <v>5252</v>
      </c>
      <c r="Q763" s="183" t="s">
        <v>4509</v>
      </c>
      <c r="R763" s="183">
        <f t="shared" si="112"/>
        <v>0</v>
      </c>
      <c r="S763" s="183">
        <f t="shared" si="113"/>
        <v>0</v>
      </c>
      <c r="T763" s="183">
        <f t="shared" si="114"/>
        <v>0</v>
      </c>
      <c r="U763" s="183">
        <f t="shared" si="115"/>
        <v>0</v>
      </c>
      <c r="V763" s="183">
        <f t="shared" si="116"/>
        <v>0</v>
      </c>
      <c r="W763" s="183">
        <f t="shared" si="117"/>
        <v>0</v>
      </c>
      <c r="X763" s="183">
        <f t="shared" si="118"/>
        <v>0</v>
      </c>
      <c r="Y763" s="183">
        <f t="shared" si="119"/>
        <v>0</v>
      </c>
      <c r="Z763" s="183">
        <f t="shared" si="120"/>
        <v>0</v>
      </c>
      <c r="AA763" s="183">
        <f t="shared" si="121"/>
        <v>0</v>
      </c>
      <c r="AB763" s="183" t="str">
        <f t="shared" si="122"/>
        <v/>
      </c>
      <c r="AC763" s="183" t="str">
        <f t="shared" si="123"/>
        <v/>
      </c>
      <c r="AD763" s="183" t="str">
        <f t="shared" si="124"/>
        <v/>
      </c>
      <c r="AE763" s="183" t="str">
        <f t="shared" si="125"/>
        <v/>
      </c>
    </row>
    <row r="764" spans="1:31" ht="33.950000000000003" customHeight="1" x14ac:dyDescent="0.25">
      <c r="A764" s="184" t="s">
        <v>5255</v>
      </c>
      <c r="B764" s="185">
        <v>39</v>
      </c>
      <c r="C764" s="184" t="s">
        <v>5253</v>
      </c>
      <c r="D764" s="184" t="s">
        <v>4381</v>
      </c>
      <c r="E764" s="184" t="s">
        <v>18</v>
      </c>
      <c r="F764" s="185">
        <v>7</v>
      </c>
      <c r="G764" s="185">
        <v>1</v>
      </c>
      <c r="H764" s="185">
        <v>0</v>
      </c>
      <c r="I764" s="184" t="s">
        <v>3102</v>
      </c>
      <c r="J764" s="184"/>
      <c r="K764" s="183" t="s">
        <v>4511</v>
      </c>
      <c r="L764" s="183"/>
      <c r="M764" s="183" t="s">
        <v>3102</v>
      </c>
      <c r="N764" s="183" t="s">
        <v>3102</v>
      </c>
      <c r="O764" s="183"/>
      <c r="P764" s="183" t="s">
        <v>5252</v>
      </c>
      <c r="Q764" s="183" t="s">
        <v>4509</v>
      </c>
      <c r="R764" s="183">
        <f t="shared" ref="R764:R827" si="126">IF(AND($A764=$B$20,$D764="PRO",$E764="POS"),1,0)</f>
        <v>0</v>
      </c>
      <c r="S764" s="183">
        <f t="shared" ref="S764:S827" si="127">IF(AND($A764=$B$20,$D764="CFA",$E764="POS"),1,0)</f>
        <v>0</v>
      </c>
      <c r="T764" s="183">
        <f t="shared" ref="T764:T827" si="128">IF($R764=0,0,IF(OR(AND($M764&lt;&gt;"",ISNUMBER(SEARCH($M764,$B$5))),AND($N764&lt;&gt;"",ISNUMBER(SEARCH($N764,$B$5))),AND($O764&lt;&gt;"",ISNUMBER(SEARCH($O764,$B$5)))),1,0))</f>
        <v>0</v>
      </c>
      <c r="U764" s="183">
        <f t="shared" ref="U764:U827" si="129">IF($R764=0,0,IF(OR(AND($M764&lt;&gt;"",ISNUMBER(SEARCH($M764,$B$5&amp;" "&amp;$B$10))),AND($N764&lt;&gt;"",ISNUMBER(SEARCH($N764,$B$5&amp;" "&amp;$B$10))),AND($O764&lt;&gt;"",ISNUMBER(SEARCH($O764,$B$5&amp;" "&amp;$B$10)))),1,0))</f>
        <v>0</v>
      </c>
      <c r="V764" s="183">
        <f t="shared" ref="V764:V827" si="130">IF($S764=0,0,IF(OR(AND($M764&lt;&gt;"",ISNUMBER(SEARCH($M764,$D$5))),AND($N764&lt;&gt;"",ISNUMBER(SEARCH($N764,$D$5))),AND($O764&lt;&gt;"",ISNUMBER(SEARCH($O764,$D$5)))),1,0))</f>
        <v>0</v>
      </c>
      <c r="W764" s="183">
        <f t="shared" ref="W764:W827" si="131">IF($S764=0,0,IF(OR(AND($M764&lt;&gt;"",ISNUMBER(SEARCH($M764,$D$5&amp;" "&amp;$D$10))),AND($N764&lt;&gt;"",ISNUMBER(SEARCH($N764,$D$5&amp;" "&amp;$D$10))),AND($O764&lt;&gt;"",ISNUMBER(SEARCH($O764,$D$5&amp;" "&amp;$D$10)))),1,0))</f>
        <v>0</v>
      </c>
      <c r="X764" s="183">
        <f t="shared" ref="X764:X827" si="132">IF($T764=1,$G764,0)</f>
        <v>0</v>
      </c>
      <c r="Y764" s="183">
        <f t="shared" ref="Y764:Y827" si="133">IF($U764=1,$G764,0)</f>
        <v>0</v>
      </c>
      <c r="Z764" s="183">
        <f t="shared" ref="Z764:Z827" si="134">IF($V764=1,$H764,0)</f>
        <v>0</v>
      </c>
      <c r="AA764" s="183">
        <f t="shared" ref="AA764:AA827" si="135">IF($W764=1,$H764,0)</f>
        <v>0</v>
      </c>
      <c r="AB764" s="183" t="str">
        <f t="shared" ref="AB764:AB827" si="136">IF(AND($R764=1,$T764=0),$F764+ROW()/100000,"")</f>
        <v/>
      </c>
      <c r="AC764" s="183" t="str">
        <f t="shared" ref="AC764:AC827" si="137">IF(AND($R764=1,$U764=0),$F764+ROW()/100000,"")</f>
        <v/>
      </c>
      <c r="AD764" s="183" t="str">
        <f t="shared" ref="AD764:AD827" si="138">IF(AND($S764=1,$V764=0),$F764+ROW()/100000,"")</f>
        <v/>
      </c>
      <c r="AE764" s="183" t="str">
        <f t="shared" ref="AE764:AE827" si="139">IF(AND($S764=1,$W764=0),$F764+ROW()/100000,"")</f>
        <v/>
      </c>
    </row>
    <row r="765" spans="1:31" ht="33.950000000000003" customHeight="1" x14ac:dyDescent="0.25">
      <c r="A765" s="184" t="s">
        <v>5255</v>
      </c>
      <c r="B765" s="185">
        <v>39</v>
      </c>
      <c r="C765" s="184" t="s">
        <v>5253</v>
      </c>
      <c r="D765" s="184" t="s">
        <v>4381</v>
      </c>
      <c r="E765" s="184" t="s">
        <v>18</v>
      </c>
      <c r="F765" s="185">
        <v>8</v>
      </c>
      <c r="G765" s="185">
        <v>1</v>
      </c>
      <c r="H765" s="185">
        <v>0</v>
      </c>
      <c r="I765" s="184" t="s">
        <v>3123</v>
      </c>
      <c r="J765" s="184"/>
      <c r="K765" s="183" t="s">
        <v>4510</v>
      </c>
      <c r="L765" s="183"/>
      <c r="M765" s="183" t="s">
        <v>3123</v>
      </c>
      <c r="N765" s="183" t="s">
        <v>3123</v>
      </c>
      <c r="O765" s="183"/>
      <c r="P765" s="183" t="s">
        <v>5252</v>
      </c>
      <c r="Q765" s="183" t="s">
        <v>4509</v>
      </c>
      <c r="R765" s="183">
        <f t="shared" si="126"/>
        <v>0</v>
      </c>
      <c r="S765" s="183">
        <f t="shared" si="127"/>
        <v>0</v>
      </c>
      <c r="T765" s="183">
        <f t="shared" si="128"/>
        <v>0</v>
      </c>
      <c r="U765" s="183">
        <f t="shared" si="129"/>
        <v>0</v>
      </c>
      <c r="V765" s="183">
        <f t="shared" si="130"/>
        <v>0</v>
      </c>
      <c r="W765" s="183">
        <f t="shared" si="131"/>
        <v>0</v>
      </c>
      <c r="X765" s="183">
        <f t="shared" si="132"/>
        <v>0</v>
      </c>
      <c r="Y765" s="183">
        <f t="shared" si="133"/>
        <v>0</v>
      </c>
      <c r="Z765" s="183">
        <f t="shared" si="134"/>
        <v>0</v>
      </c>
      <c r="AA765" s="183">
        <f t="shared" si="135"/>
        <v>0</v>
      </c>
      <c r="AB765" s="183" t="str">
        <f t="shared" si="136"/>
        <v/>
      </c>
      <c r="AC765" s="183" t="str">
        <f t="shared" si="137"/>
        <v/>
      </c>
      <c r="AD765" s="183" t="str">
        <f t="shared" si="138"/>
        <v/>
      </c>
      <c r="AE765" s="183" t="str">
        <f t="shared" si="139"/>
        <v/>
      </c>
    </row>
    <row r="766" spans="1:31" ht="33.950000000000003" customHeight="1" x14ac:dyDescent="0.25">
      <c r="A766" s="184" t="s">
        <v>5255</v>
      </c>
      <c r="B766" s="185">
        <v>39</v>
      </c>
      <c r="C766" s="184" t="s">
        <v>5253</v>
      </c>
      <c r="D766" s="184" t="s">
        <v>4378</v>
      </c>
      <c r="E766" s="184" t="s">
        <v>18</v>
      </c>
      <c r="F766" s="185">
        <v>1</v>
      </c>
      <c r="G766" s="185">
        <v>0</v>
      </c>
      <c r="H766" s="185">
        <v>1</v>
      </c>
      <c r="I766" s="184"/>
      <c r="J766" s="184" t="s">
        <v>2005</v>
      </c>
      <c r="K766" s="183"/>
      <c r="L766" s="183" t="s">
        <v>5258</v>
      </c>
      <c r="M766" s="183" t="s">
        <v>2005</v>
      </c>
      <c r="N766" s="183" t="s">
        <v>3204</v>
      </c>
      <c r="O766" s="183"/>
      <c r="P766" s="183" t="s">
        <v>5252</v>
      </c>
      <c r="Q766" s="183" t="s">
        <v>4495</v>
      </c>
      <c r="R766" s="183">
        <f t="shared" si="126"/>
        <v>0</v>
      </c>
      <c r="S766" s="183">
        <f t="shared" si="127"/>
        <v>0</v>
      </c>
      <c r="T766" s="183">
        <f t="shared" si="128"/>
        <v>0</v>
      </c>
      <c r="U766" s="183">
        <f t="shared" si="129"/>
        <v>0</v>
      </c>
      <c r="V766" s="183">
        <f t="shared" si="130"/>
        <v>0</v>
      </c>
      <c r="W766" s="183">
        <f t="shared" si="131"/>
        <v>0</v>
      </c>
      <c r="X766" s="183">
        <f t="shared" si="132"/>
        <v>0</v>
      </c>
      <c r="Y766" s="183">
        <f t="shared" si="133"/>
        <v>0</v>
      </c>
      <c r="Z766" s="183">
        <f t="shared" si="134"/>
        <v>0</v>
      </c>
      <c r="AA766" s="183">
        <f t="shared" si="135"/>
        <v>0</v>
      </c>
      <c r="AB766" s="183" t="str">
        <f t="shared" si="136"/>
        <v/>
      </c>
      <c r="AC766" s="183" t="str">
        <f t="shared" si="137"/>
        <v/>
      </c>
      <c r="AD766" s="183" t="str">
        <f t="shared" si="138"/>
        <v/>
      </c>
      <c r="AE766" s="183" t="str">
        <f t="shared" si="139"/>
        <v/>
      </c>
    </row>
    <row r="767" spans="1:31" ht="33.950000000000003" customHeight="1" x14ac:dyDescent="0.25">
      <c r="A767" s="184" t="s">
        <v>5255</v>
      </c>
      <c r="B767" s="185">
        <v>39</v>
      </c>
      <c r="C767" s="184" t="s">
        <v>5253</v>
      </c>
      <c r="D767" s="184" t="s">
        <v>4378</v>
      </c>
      <c r="E767" s="184" t="s">
        <v>18</v>
      </c>
      <c r="F767" s="185">
        <v>2</v>
      </c>
      <c r="G767" s="185">
        <v>0</v>
      </c>
      <c r="H767" s="185">
        <v>1</v>
      </c>
      <c r="I767" s="184"/>
      <c r="J767" s="184" t="s">
        <v>5256</v>
      </c>
      <c r="K767" s="183"/>
      <c r="L767" s="183" t="s">
        <v>5257</v>
      </c>
      <c r="M767" s="183" t="s">
        <v>5256</v>
      </c>
      <c r="N767" s="183" t="s">
        <v>4630</v>
      </c>
      <c r="O767" s="183"/>
      <c r="P767" s="183" t="s">
        <v>5252</v>
      </c>
      <c r="Q767" s="183" t="s">
        <v>4495</v>
      </c>
      <c r="R767" s="183">
        <f t="shared" si="126"/>
        <v>0</v>
      </c>
      <c r="S767" s="183">
        <f t="shared" si="127"/>
        <v>0</v>
      </c>
      <c r="T767" s="183">
        <f t="shared" si="128"/>
        <v>0</v>
      </c>
      <c r="U767" s="183">
        <f t="shared" si="129"/>
        <v>0</v>
      </c>
      <c r="V767" s="183">
        <f t="shared" si="130"/>
        <v>0</v>
      </c>
      <c r="W767" s="183">
        <f t="shared" si="131"/>
        <v>0</v>
      </c>
      <c r="X767" s="183">
        <f t="shared" si="132"/>
        <v>0</v>
      </c>
      <c r="Y767" s="183">
        <f t="shared" si="133"/>
        <v>0</v>
      </c>
      <c r="Z767" s="183">
        <f t="shared" si="134"/>
        <v>0</v>
      </c>
      <c r="AA767" s="183">
        <f t="shared" si="135"/>
        <v>0</v>
      </c>
      <c r="AB767" s="183" t="str">
        <f t="shared" si="136"/>
        <v/>
      </c>
      <c r="AC767" s="183" t="str">
        <f t="shared" si="137"/>
        <v/>
      </c>
      <c r="AD767" s="183" t="str">
        <f t="shared" si="138"/>
        <v/>
      </c>
      <c r="AE767" s="183" t="str">
        <f t="shared" si="139"/>
        <v/>
      </c>
    </row>
    <row r="768" spans="1:31" ht="33.950000000000003" customHeight="1" x14ac:dyDescent="0.25">
      <c r="A768" s="184" t="s">
        <v>5255</v>
      </c>
      <c r="B768" s="185">
        <v>39</v>
      </c>
      <c r="C768" s="184" t="s">
        <v>5253</v>
      </c>
      <c r="D768" s="184" t="s">
        <v>4378</v>
      </c>
      <c r="E768" s="184" t="s">
        <v>18</v>
      </c>
      <c r="F768" s="185">
        <v>3</v>
      </c>
      <c r="G768" s="185">
        <v>0</v>
      </c>
      <c r="H768" s="185">
        <v>1</v>
      </c>
      <c r="I768" s="184"/>
      <c r="J768" s="184" t="s">
        <v>4617</v>
      </c>
      <c r="K768" s="183"/>
      <c r="L768" s="183" t="s">
        <v>4618</v>
      </c>
      <c r="M768" s="183" t="s">
        <v>4617</v>
      </c>
      <c r="N768" s="183" t="s">
        <v>3252</v>
      </c>
      <c r="O768" s="183"/>
      <c r="P768" s="183" t="s">
        <v>5252</v>
      </c>
      <c r="Q768" s="183" t="s">
        <v>4495</v>
      </c>
      <c r="R768" s="183">
        <f t="shared" si="126"/>
        <v>0</v>
      </c>
      <c r="S768" s="183">
        <f t="shared" si="127"/>
        <v>0</v>
      </c>
      <c r="T768" s="183">
        <f t="shared" si="128"/>
        <v>0</v>
      </c>
      <c r="U768" s="183">
        <f t="shared" si="129"/>
        <v>0</v>
      </c>
      <c r="V768" s="183">
        <f t="shared" si="130"/>
        <v>0</v>
      </c>
      <c r="W768" s="183">
        <f t="shared" si="131"/>
        <v>0</v>
      </c>
      <c r="X768" s="183">
        <f t="shared" si="132"/>
        <v>0</v>
      </c>
      <c r="Y768" s="183">
        <f t="shared" si="133"/>
        <v>0</v>
      </c>
      <c r="Z768" s="183">
        <f t="shared" si="134"/>
        <v>0</v>
      </c>
      <c r="AA768" s="183">
        <f t="shared" si="135"/>
        <v>0</v>
      </c>
      <c r="AB768" s="183" t="str">
        <f t="shared" si="136"/>
        <v/>
      </c>
      <c r="AC768" s="183" t="str">
        <f t="shared" si="137"/>
        <v/>
      </c>
      <c r="AD768" s="183" t="str">
        <f t="shared" si="138"/>
        <v/>
      </c>
      <c r="AE768" s="183" t="str">
        <f t="shared" si="139"/>
        <v/>
      </c>
    </row>
    <row r="769" spans="1:31" ht="33.950000000000003" customHeight="1" x14ac:dyDescent="0.25">
      <c r="A769" s="184" t="s">
        <v>5255</v>
      </c>
      <c r="B769" s="185">
        <v>39</v>
      </c>
      <c r="C769" s="184" t="s">
        <v>5253</v>
      </c>
      <c r="D769" s="184" t="s">
        <v>4378</v>
      </c>
      <c r="E769" s="184" t="s">
        <v>18</v>
      </c>
      <c r="F769" s="185">
        <v>4</v>
      </c>
      <c r="G769" s="185">
        <v>0</v>
      </c>
      <c r="H769" s="185">
        <v>1</v>
      </c>
      <c r="I769" s="184"/>
      <c r="J769" s="184" t="s">
        <v>3328</v>
      </c>
      <c r="K769" s="183"/>
      <c r="L769" s="183" t="s">
        <v>4567</v>
      </c>
      <c r="M769" s="183" t="s">
        <v>3328</v>
      </c>
      <c r="N769" s="183" t="s">
        <v>3328</v>
      </c>
      <c r="O769" s="183"/>
      <c r="P769" s="183" t="s">
        <v>5252</v>
      </c>
      <c r="Q769" s="183" t="s">
        <v>4495</v>
      </c>
      <c r="R769" s="183">
        <f t="shared" si="126"/>
        <v>0</v>
      </c>
      <c r="S769" s="183">
        <f t="shared" si="127"/>
        <v>0</v>
      </c>
      <c r="T769" s="183">
        <f t="shared" si="128"/>
        <v>0</v>
      </c>
      <c r="U769" s="183">
        <f t="shared" si="129"/>
        <v>0</v>
      </c>
      <c r="V769" s="183">
        <f t="shared" si="130"/>
        <v>0</v>
      </c>
      <c r="W769" s="183">
        <f t="shared" si="131"/>
        <v>0</v>
      </c>
      <c r="X769" s="183">
        <f t="shared" si="132"/>
        <v>0</v>
      </c>
      <c r="Y769" s="183">
        <f t="shared" si="133"/>
        <v>0</v>
      </c>
      <c r="Z769" s="183">
        <f t="shared" si="134"/>
        <v>0</v>
      </c>
      <c r="AA769" s="183">
        <f t="shared" si="135"/>
        <v>0</v>
      </c>
      <c r="AB769" s="183" t="str">
        <f t="shared" si="136"/>
        <v/>
      </c>
      <c r="AC769" s="183" t="str">
        <f t="shared" si="137"/>
        <v/>
      </c>
      <c r="AD769" s="183" t="str">
        <f t="shared" si="138"/>
        <v/>
      </c>
      <c r="AE769" s="183" t="str">
        <f t="shared" si="139"/>
        <v/>
      </c>
    </row>
    <row r="770" spans="1:31" ht="33.950000000000003" customHeight="1" x14ac:dyDescent="0.25">
      <c r="A770" s="184" t="s">
        <v>5255</v>
      </c>
      <c r="B770" s="185">
        <v>39</v>
      </c>
      <c r="C770" s="184" t="s">
        <v>5253</v>
      </c>
      <c r="D770" s="184" t="s">
        <v>4378</v>
      </c>
      <c r="E770" s="184" t="s">
        <v>18</v>
      </c>
      <c r="F770" s="185">
        <v>5</v>
      </c>
      <c r="G770" s="185">
        <v>0</v>
      </c>
      <c r="H770" s="185">
        <v>1</v>
      </c>
      <c r="I770" s="184"/>
      <c r="J770" s="184" t="s">
        <v>977</v>
      </c>
      <c r="K770" s="183"/>
      <c r="L770" s="183" t="s">
        <v>5118</v>
      </c>
      <c r="M770" s="183" t="s">
        <v>977</v>
      </c>
      <c r="N770" s="183" t="s">
        <v>977</v>
      </c>
      <c r="O770" s="183"/>
      <c r="P770" s="183" t="s">
        <v>5252</v>
      </c>
      <c r="Q770" s="183" t="s">
        <v>4495</v>
      </c>
      <c r="R770" s="183">
        <f t="shared" si="126"/>
        <v>0</v>
      </c>
      <c r="S770" s="183">
        <f t="shared" si="127"/>
        <v>0</v>
      </c>
      <c r="T770" s="183">
        <f t="shared" si="128"/>
        <v>0</v>
      </c>
      <c r="U770" s="183">
        <f t="shared" si="129"/>
        <v>0</v>
      </c>
      <c r="V770" s="183">
        <f t="shared" si="130"/>
        <v>0</v>
      </c>
      <c r="W770" s="183">
        <f t="shared" si="131"/>
        <v>0</v>
      </c>
      <c r="X770" s="183">
        <f t="shared" si="132"/>
        <v>0</v>
      </c>
      <c r="Y770" s="183">
        <f t="shared" si="133"/>
        <v>0</v>
      </c>
      <c r="Z770" s="183">
        <f t="shared" si="134"/>
        <v>0</v>
      </c>
      <c r="AA770" s="183">
        <f t="shared" si="135"/>
        <v>0</v>
      </c>
      <c r="AB770" s="183" t="str">
        <f t="shared" si="136"/>
        <v/>
      </c>
      <c r="AC770" s="183" t="str">
        <f t="shared" si="137"/>
        <v/>
      </c>
      <c r="AD770" s="183" t="str">
        <f t="shared" si="138"/>
        <v/>
      </c>
      <c r="AE770" s="183" t="str">
        <f t="shared" si="139"/>
        <v/>
      </c>
    </row>
    <row r="771" spans="1:31" ht="33.950000000000003" customHeight="1" x14ac:dyDescent="0.25">
      <c r="A771" s="184" t="s">
        <v>5255</v>
      </c>
      <c r="B771" s="185">
        <v>39</v>
      </c>
      <c r="C771" s="184" t="s">
        <v>5253</v>
      </c>
      <c r="D771" s="184" t="s">
        <v>4378</v>
      </c>
      <c r="E771" s="184" t="s">
        <v>18</v>
      </c>
      <c r="F771" s="185">
        <v>6</v>
      </c>
      <c r="G771" s="185">
        <v>0</v>
      </c>
      <c r="H771" s="185">
        <v>1</v>
      </c>
      <c r="I771" s="184"/>
      <c r="J771" s="184" t="s">
        <v>3587</v>
      </c>
      <c r="K771" s="183"/>
      <c r="L771" s="183" t="s">
        <v>4500</v>
      </c>
      <c r="M771" s="183" t="s">
        <v>3587</v>
      </c>
      <c r="N771" s="183" t="s">
        <v>3587</v>
      </c>
      <c r="O771" s="183"/>
      <c r="P771" s="183" t="s">
        <v>5252</v>
      </c>
      <c r="Q771" s="183" t="s">
        <v>4495</v>
      </c>
      <c r="R771" s="183">
        <f t="shared" si="126"/>
        <v>0</v>
      </c>
      <c r="S771" s="183">
        <f t="shared" si="127"/>
        <v>0</v>
      </c>
      <c r="T771" s="183">
        <f t="shared" si="128"/>
        <v>0</v>
      </c>
      <c r="U771" s="183">
        <f t="shared" si="129"/>
        <v>0</v>
      </c>
      <c r="V771" s="183">
        <f t="shared" si="130"/>
        <v>0</v>
      </c>
      <c r="W771" s="183">
        <f t="shared" si="131"/>
        <v>0</v>
      </c>
      <c r="X771" s="183">
        <f t="shared" si="132"/>
        <v>0</v>
      </c>
      <c r="Y771" s="183">
        <f t="shared" si="133"/>
        <v>0</v>
      </c>
      <c r="Z771" s="183">
        <f t="shared" si="134"/>
        <v>0</v>
      </c>
      <c r="AA771" s="183">
        <f t="shared" si="135"/>
        <v>0</v>
      </c>
      <c r="AB771" s="183" t="str">
        <f t="shared" si="136"/>
        <v/>
      </c>
      <c r="AC771" s="183" t="str">
        <f t="shared" si="137"/>
        <v/>
      </c>
      <c r="AD771" s="183" t="str">
        <f t="shared" si="138"/>
        <v/>
      </c>
      <c r="AE771" s="183" t="str">
        <f t="shared" si="139"/>
        <v/>
      </c>
    </row>
    <row r="772" spans="1:31" ht="33.950000000000003" customHeight="1" x14ac:dyDescent="0.25">
      <c r="A772" s="184" t="s">
        <v>5255</v>
      </c>
      <c r="B772" s="185">
        <v>39</v>
      </c>
      <c r="C772" s="184" t="s">
        <v>5253</v>
      </c>
      <c r="D772" s="184" t="s">
        <v>4378</v>
      </c>
      <c r="E772" s="184" t="s">
        <v>18</v>
      </c>
      <c r="F772" s="185">
        <v>7</v>
      </c>
      <c r="G772" s="185">
        <v>0</v>
      </c>
      <c r="H772" s="185">
        <v>1</v>
      </c>
      <c r="I772" s="184"/>
      <c r="J772" s="184" t="s">
        <v>4496</v>
      </c>
      <c r="K772" s="183"/>
      <c r="L772" s="183" t="s">
        <v>4497</v>
      </c>
      <c r="M772" s="183" t="s">
        <v>4496</v>
      </c>
      <c r="N772" s="183" t="s">
        <v>4496</v>
      </c>
      <c r="O772" s="183"/>
      <c r="P772" s="183" t="s">
        <v>5252</v>
      </c>
      <c r="Q772" s="183" t="s">
        <v>4495</v>
      </c>
      <c r="R772" s="183">
        <f t="shared" si="126"/>
        <v>0</v>
      </c>
      <c r="S772" s="183">
        <f t="shared" si="127"/>
        <v>0</v>
      </c>
      <c r="T772" s="183">
        <f t="shared" si="128"/>
        <v>0</v>
      </c>
      <c r="U772" s="183">
        <f t="shared" si="129"/>
        <v>0</v>
      </c>
      <c r="V772" s="183">
        <f t="shared" si="130"/>
        <v>0</v>
      </c>
      <c r="W772" s="183">
        <f t="shared" si="131"/>
        <v>0</v>
      </c>
      <c r="X772" s="183">
        <f t="shared" si="132"/>
        <v>0</v>
      </c>
      <c r="Y772" s="183">
        <f t="shared" si="133"/>
        <v>0</v>
      </c>
      <c r="Z772" s="183">
        <f t="shared" si="134"/>
        <v>0</v>
      </c>
      <c r="AA772" s="183">
        <f t="shared" si="135"/>
        <v>0</v>
      </c>
      <c r="AB772" s="183" t="str">
        <f t="shared" si="136"/>
        <v/>
      </c>
      <c r="AC772" s="183" t="str">
        <f t="shared" si="137"/>
        <v/>
      </c>
      <c r="AD772" s="183" t="str">
        <f t="shared" si="138"/>
        <v/>
      </c>
      <c r="AE772" s="183" t="str">
        <f t="shared" si="139"/>
        <v/>
      </c>
    </row>
    <row r="773" spans="1:31" ht="33.950000000000003" customHeight="1" x14ac:dyDescent="0.25">
      <c r="A773" s="184" t="s">
        <v>5254</v>
      </c>
      <c r="B773" s="185">
        <v>40</v>
      </c>
      <c r="C773" s="184" t="s">
        <v>5253</v>
      </c>
      <c r="D773" s="184" t="s">
        <v>4381</v>
      </c>
      <c r="E773" s="184" t="s">
        <v>18</v>
      </c>
      <c r="F773" s="185">
        <v>1</v>
      </c>
      <c r="G773" s="185">
        <v>1</v>
      </c>
      <c r="H773" s="185">
        <v>0</v>
      </c>
      <c r="I773" s="184" t="s">
        <v>5144</v>
      </c>
      <c r="J773" s="184"/>
      <c r="K773" s="183" t="s">
        <v>5148</v>
      </c>
      <c r="L773" s="183"/>
      <c r="M773" s="183" t="s">
        <v>5144</v>
      </c>
      <c r="N773" s="183" t="s">
        <v>5143</v>
      </c>
      <c r="O773" s="183"/>
      <c r="P773" s="183" t="s">
        <v>5252</v>
      </c>
      <c r="Q773" s="183" t="s">
        <v>4509</v>
      </c>
      <c r="R773" s="183">
        <f t="shared" si="126"/>
        <v>0</v>
      </c>
      <c r="S773" s="183">
        <f t="shared" si="127"/>
        <v>0</v>
      </c>
      <c r="T773" s="183">
        <f t="shared" si="128"/>
        <v>0</v>
      </c>
      <c r="U773" s="183">
        <f t="shared" si="129"/>
        <v>0</v>
      </c>
      <c r="V773" s="183">
        <f t="shared" si="130"/>
        <v>0</v>
      </c>
      <c r="W773" s="183">
        <f t="shared" si="131"/>
        <v>0</v>
      </c>
      <c r="X773" s="183">
        <f t="shared" si="132"/>
        <v>0</v>
      </c>
      <c r="Y773" s="183">
        <f t="shared" si="133"/>
        <v>0</v>
      </c>
      <c r="Z773" s="183">
        <f t="shared" si="134"/>
        <v>0</v>
      </c>
      <c r="AA773" s="183">
        <f t="shared" si="135"/>
        <v>0</v>
      </c>
      <c r="AB773" s="183" t="str">
        <f t="shared" si="136"/>
        <v/>
      </c>
      <c r="AC773" s="183" t="str">
        <f t="shared" si="137"/>
        <v/>
      </c>
      <c r="AD773" s="183" t="str">
        <f t="shared" si="138"/>
        <v/>
      </c>
      <c r="AE773" s="183" t="str">
        <f t="shared" si="139"/>
        <v/>
      </c>
    </row>
    <row r="774" spans="1:31" ht="33.950000000000003" customHeight="1" x14ac:dyDescent="0.25">
      <c r="A774" s="184" t="s">
        <v>5254</v>
      </c>
      <c r="B774" s="185">
        <v>40</v>
      </c>
      <c r="C774" s="184" t="s">
        <v>5253</v>
      </c>
      <c r="D774" s="184" t="s">
        <v>4381</v>
      </c>
      <c r="E774" s="184" t="s">
        <v>18</v>
      </c>
      <c r="F774" s="185">
        <v>2</v>
      </c>
      <c r="G774" s="185">
        <v>1</v>
      </c>
      <c r="H774" s="185">
        <v>0</v>
      </c>
      <c r="I774" s="184" t="s">
        <v>3522</v>
      </c>
      <c r="J774" s="184"/>
      <c r="K774" s="183" t="s">
        <v>4515</v>
      </c>
      <c r="L774" s="183"/>
      <c r="M774" s="183" t="s">
        <v>3522</v>
      </c>
      <c r="N774" s="183" t="s">
        <v>3522</v>
      </c>
      <c r="O774" s="183"/>
      <c r="P774" s="183" t="s">
        <v>5252</v>
      </c>
      <c r="Q774" s="183" t="s">
        <v>4509</v>
      </c>
      <c r="R774" s="183">
        <f t="shared" si="126"/>
        <v>0</v>
      </c>
      <c r="S774" s="183">
        <f t="shared" si="127"/>
        <v>0</v>
      </c>
      <c r="T774" s="183">
        <f t="shared" si="128"/>
        <v>0</v>
      </c>
      <c r="U774" s="183">
        <f t="shared" si="129"/>
        <v>0</v>
      </c>
      <c r="V774" s="183">
        <f t="shared" si="130"/>
        <v>0</v>
      </c>
      <c r="W774" s="183">
        <f t="shared" si="131"/>
        <v>0</v>
      </c>
      <c r="X774" s="183">
        <f t="shared" si="132"/>
        <v>0</v>
      </c>
      <c r="Y774" s="183">
        <f t="shared" si="133"/>
        <v>0</v>
      </c>
      <c r="Z774" s="183">
        <f t="shared" si="134"/>
        <v>0</v>
      </c>
      <c r="AA774" s="183">
        <f t="shared" si="135"/>
        <v>0</v>
      </c>
      <c r="AB774" s="183" t="str">
        <f t="shared" si="136"/>
        <v/>
      </c>
      <c r="AC774" s="183" t="str">
        <f t="shared" si="137"/>
        <v/>
      </c>
      <c r="AD774" s="183" t="str">
        <f t="shared" si="138"/>
        <v/>
      </c>
      <c r="AE774" s="183" t="str">
        <f t="shared" si="139"/>
        <v/>
      </c>
    </row>
    <row r="775" spans="1:31" ht="33.950000000000003" customHeight="1" x14ac:dyDescent="0.25">
      <c r="A775" s="184" t="s">
        <v>5254</v>
      </c>
      <c r="B775" s="185">
        <v>40</v>
      </c>
      <c r="C775" s="184" t="s">
        <v>5253</v>
      </c>
      <c r="D775" s="184" t="s">
        <v>4381</v>
      </c>
      <c r="E775" s="184" t="s">
        <v>18</v>
      </c>
      <c r="F775" s="185">
        <v>3</v>
      </c>
      <c r="G775" s="185">
        <v>1</v>
      </c>
      <c r="H775" s="185">
        <v>0</v>
      </c>
      <c r="I775" s="184" t="s">
        <v>3594</v>
      </c>
      <c r="J775" s="184"/>
      <c r="K775" s="183" t="s">
        <v>5042</v>
      </c>
      <c r="L775" s="183"/>
      <c r="M775" s="183" t="s">
        <v>3594</v>
      </c>
      <c r="N775" s="183" t="s">
        <v>3594</v>
      </c>
      <c r="O775" s="183"/>
      <c r="P775" s="183" t="s">
        <v>5252</v>
      </c>
      <c r="Q775" s="183" t="s">
        <v>4509</v>
      </c>
      <c r="R775" s="183">
        <f t="shared" si="126"/>
        <v>0</v>
      </c>
      <c r="S775" s="183">
        <f t="shared" si="127"/>
        <v>0</v>
      </c>
      <c r="T775" s="183">
        <f t="shared" si="128"/>
        <v>0</v>
      </c>
      <c r="U775" s="183">
        <f t="shared" si="129"/>
        <v>0</v>
      </c>
      <c r="V775" s="183">
        <f t="shared" si="130"/>
        <v>0</v>
      </c>
      <c r="W775" s="183">
        <f t="shared" si="131"/>
        <v>0</v>
      </c>
      <c r="X775" s="183">
        <f t="shared" si="132"/>
        <v>0</v>
      </c>
      <c r="Y775" s="183">
        <f t="shared" si="133"/>
        <v>0</v>
      </c>
      <c r="Z775" s="183">
        <f t="shared" si="134"/>
        <v>0</v>
      </c>
      <c r="AA775" s="183">
        <f t="shared" si="135"/>
        <v>0</v>
      </c>
      <c r="AB775" s="183" t="str">
        <f t="shared" si="136"/>
        <v/>
      </c>
      <c r="AC775" s="183" t="str">
        <f t="shared" si="137"/>
        <v/>
      </c>
      <c r="AD775" s="183" t="str">
        <f t="shared" si="138"/>
        <v/>
      </c>
      <c r="AE775" s="183" t="str">
        <f t="shared" si="139"/>
        <v/>
      </c>
    </row>
    <row r="776" spans="1:31" ht="33.950000000000003" customHeight="1" x14ac:dyDescent="0.25">
      <c r="A776" s="184" t="s">
        <v>5254</v>
      </c>
      <c r="B776" s="185">
        <v>40</v>
      </c>
      <c r="C776" s="184" t="s">
        <v>5253</v>
      </c>
      <c r="D776" s="184" t="s">
        <v>4381</v>
      </c>
      <c r="E776" s="184" t="s">
        <v>18</v>
      </c>
      <c r="F776" s="185">
        <v>4</v>
      </c>
      <c r="G776" s="185">
        <v>1</v>
      </c>
      <c r="H776" s="185">
        <v>0</v>
      </c>
      <c r="I776" s="184" t="s">
        <v>2312</v>
      </c>
      <c r="J776" s="184"/>
      <c r="K776" s="183" t="s">
        <v>5175</v>
      </c>
      <c r="L776" s="183"/>
      <c r="M776" s="183" t="s">
        <v>2312</v>
      </c>
      <c r="N776" s="183" t="s">
        <v>3117</v>
      </c>
      <c r="O776" s="183"/>
      <c r="P776" s="183" t="s">
        <v>5252</v>
      </c>
      <c r="Q776" s="183" t="s">
        <v>4509</v>
      </c>
      <c r="R776" s="183">
        <f t="shared" si="126"/>
        <v>0</v>
      </c>
      <c r="S776" s="183">
        <f t="shared" si="127"/>
        <v>0</v>
      </c>
      <c r="T776" s="183">
        <f t="shared" si="128"/>
        <v>0</v>
      </c>
      <c r="U776" s="183">
        <f t="shared" si="129"/>
        <v>0</v>
      </c>
      <c r="V776" s="183">
        <f t="shared" si="130"/>
        <v>0</v>
      </c>
      <c r="W776" s="183">
        <f t="shared" si="131"/>
        <v>0</v>
      </c>
      <c r="X776" s="183">
        <f t="shared" si="132"/>
        <v>0</v>
      </c>
      <c r="Y776" s="183">
        <f t="shared" si="133"/>
        <v>0</v>
      </c>
      <c r="Z776" s="183">
        <f t="shared" si="134"/>
        <v>0</v>
      </c>
      <c r="AA776" s="183">
        <f t="shared" si="135"/>
        <v>0</v>
      </c>
      <c r="AB776" s="183" t="str">
        <f t="shared" si="136"/>
        <v/>
      </c>
      <c r="AC776" s="183" t="str">
        <f t="shared" si="137"/>
        <v/>
      </c>
      <c r="AD776" s="183" t="str">
        <f t="shared" si="138"/>
        <v/>
      </c>
      <c r="AE776" s="183" t="str">
        <f t="shared" si="139"/>
        <v/>
      </c>
    </row>
    <row r="777" spans="1:31" ht="33.950000000000003" customHeight="1" x14ac:dyDescent="0.25">
      <c r="A777" s="184" t="s">
        <v>5254</v>
      </c>
      <c r="B777" s="185">
        <v>40</v>
      </c>
      <c r="C777" s="184" t="s">
        <v>5253</v>
      </c>
      <c r="D777" s="184" t="s">
        <v>4381</v>
      </c>
      <c r="E777" s="184" t="s">
        <v>18</v>
      </c>
      <c r="F777" s="185">
        <v>5</v>
      </c>
      <c r="G777" s="185">
        <v>1</v>
      </c>
      <c r="H777" s="185">
        <v>0</v>
      </c>
      <c r="I777" s="184" t="s">
        <v>3176</v>
      </c>
      <c r="J777" s="184"/>
      <c r="K777" s="183" t="s">
        <v>5125</v>
      </c>
      <c r="L777" s="183"/>
      <c r="M777" s="183" t="s">
        <v>3176</v>
      </c>
      <c r="N777" s="183" t="s">
        <v>3176</v>
      </c>
      <c r="O777" s="183"/>
      <c r="P777" s="183" t="s">
        <v>5252</v>
      </c>
      <c r="Q777" s="183" t="s">
        <v>4509</v>
      </c>
      <c r="R777" s="183">
        <f t="shared" si="126"/>
        <v>0</v>
      </c>
      <c r="S777" s="183">
        <f t="shared" si="127"/>
        <v>0</v>
      </c>
      <c r="T777" s="183">
        <f t="shared" si="128"/>
        <v>0</v>
      </c>
      <c r="U777" s="183">
        <f t="shared" si="129"/>
        <v>0</v>
      </c>
      <c r="V777" s="183">
        <f t="shared" si="130"/>
        <v>0</v>
      </c>
      <c r="W777" s="183">
        <f t="shared" si="131"/>
        <v>0</v>
      </c>
      <c r="X777" s="183">
        <f t="shared" si="132"/>
        <v>0</v>
      </c>
      <c r="Y777" s="183">
        <f t="shared" si="133"/>
        <v>0</v>
      </c>
      <c r="Z777" s="183">
        <f t="shared" si="134"/>
        <v>0</v>
      </c>
      <c r="AA777" s="183">
        <f t="shared" si="135"/>
        <v>0</v>
      </c>
      <c r="AB777" s="183" t="str">
        <f t="shared" si="136"/>
        <v/>
      </c>
      <c r="AC777" s="183" t="str">
        <f t="shared" si="137"/>
        <v/>
      </c>
      <c r="AD777" s="183" t="str">
        <f t="shared" si="138"/>
        <v/>
      </c>
      <c r="AE777" s="183" t="str">
        <f t="shared" si="139"/>
        <v/>
      </c>
    </row>
    <row r="778" spans="1:31" ht="33.950000000000003" customHeight="1" x14ac:dyDescent="0.25">
      <c r="A778" s="184" t="s">
        <v>5254</v>
      </c>
      <c r="B778" s="185">
        <v>40</v>
      </c>
      <c r="C778" s="184" t="s">
        <v>5253</v>
      </c>
      <c r="D778" s="184" t="s">
        <v>4381</v>
      </c>
      <c r="E778" s="184" t="s">
        <v>18</v>
      </c>
      <c r="F778" s="185">
        <v>6</v>
      </c>
      <c r="G778" s="185">
        <v>1</v>
      </c>
      <c r="H778" s="185">
        <v>0</v>
      </c>
      <c r="I778" s="184" t="s">
        <v>3472</v>
      </c>
      <c r="J778" s="184"/>
      <c r="K778" s="183" t="s">
        <v>4668</v>
      </c>
      <c r="L778" s="183"/>
      <c r="M778" s="183" t="s">
        <v>3472</v>
      </c>
      <c r="N778" s="183" t="s">
        <v>3472</v>
      </c>
      <c r="O778" s="183"/>
      <c r="P778" s="183" t="s">
        <v>5252</v>
      </c>
      <c r="Q778" s="183" t="s">
        <v>4509</v>
      </c>
      <c r="R778" s="183">
        <f t="shared" si="126"/>
        <v>0</v>
      </c>
      <c r="S778" s="183">
        <f t="shared" si="127"/>
        <v>0</v>
      </c>
      <c r="T778" s="183">
        <f t="shared" si="128"/>
        <v>0</v>
      </c>
      <c r="U778" s="183">
        <f t="shared" si="129"/>
        <v>0</v>
      </c>
      <c r="V778" s="183">
        <f t="shared" si="130"/>
        <v>0</v>
      </c>
      <c r="W778" s="183">
        <f t="shared" si="131"/>
        <v>0</v>
      </c>
      <c r="X778" s="183">
        <f t="shared" si="132"/>
        <v>0</v>
      </c>
      <c r="Y778" s="183">
        <f t="shared" si="133"/>
        <v>0</v>
      </c>
      <c r="Z778" s="183">
        <f t="shared" si="134"/>
        <v>0</v>
      </c>
      <c r="AA778" s="183">
        <f t="shared" si="135"/>
        <v>0</v>
      </c>
      <c r="AB778" s="183" t="str">
        <f t="shared" si="136"/>
        <v/>
      </c>
      <c r="AC778" s="183" t="str">
        <f t="shared" si="137"/>
        <v/>
      </c>
      <c r="AD778" s="183" t="str">
        <f t="shared" si="138"/>
        <v/>
      </c>
      <c r="AE778" s="183" t="str">
        <f t="shared" si="139"/>
        <v/>
      </c>
    </row>
    <row r="779" spans="1:31" ht="33.950000000000003" customHeight="1" x14ac:dyDescent="0.25">
      <c r="A779" s="184" t="s">
        <v>5254</v>
      </c>
      <c r="B779" s="185">
        <v>40</v>
      </c>
      <c r="C779" s="184" t="s">
        <v>5253</v>
      </c>
      <c r="D779" s="184" t="s">
        <v>4381</v>
      </c>
      <c r="E779" s="184" t="s">
        <v>18</v>
      </c>
      <c r="F779" s="185">
        <v>7</v>
      </c>
      <c r="G779" s="185">
        <v>1</v>
      </c>
      <c r="H779" s="185">
        <v>0</v>
      </c>
      <c r="I779" s="184" t="s">
        <v>3102</v>
      </c>
      <c r="J779" s="184"/>
      <c r="K779" s="183" t="s">
        <v>4511</v>
      </c>
      <c r="L779" s="183"/>
      <c r="M779" s="183" t="s">
        <v>3102</v>
      </c>
      <c r="N779" s="183" t="s">
        <v>3102</v>
      </c>
      <c r="O779" s="183"/>
      <c r="P779" s="183" t="s">
        <v>5252</v>
      </c>
      <c r="Q779" s="183" t="s">
        <v>4509</v>
      </c>
      <c r="R779" s="183">
        <f t="shared" si="126"/>
        <v>0</v>
      </c>
      <c r="S779" s="183">
        <f t="shared" si="127"/>
        <v>0</v>
      </c>
      <c r="T779" s="183">
        <f t="shared" si="128"/>
        <v>0</v>
      </c>
      <c r="U779" s="183">
        <f t="shared" si="129"/>
        <v>0</v>
      </c>
      <c r="V779" s="183">
        <f t="shared" si="130"/>
        <v>0</v>
      </c>
      <c r="W779" s="183">
        <f t="shared" si="131"/>
        <v>0</v>
      </c>
      <c r="X779" s="183">
        <f t="shared" si="132"/>
        <v>0</v>
      </c>
      <c r="Y779" s="183">
        <f t="shared" si="133"/>
        <v>0</v>
      </c>
      <c r="Z779" s="183">
        <f t="shared" si="134"/>
        <v>0</v>
      </c>
      <c r="AA779" s="183">
        <f t="shared" si="135"/>
        <v>0</v>
      </c>
      <c r="AB779" s="183" t="str">
        <f t="shared" si="136"/>
        <v/>
      </c>
      <c r="AC779" s="183" t="str">
        <f t="shared" si="137"/>
        <v/>
      </c>
      <c r="AD779" s="183" t="str">
        <f t="shared" si="138"/>
        <v/>
      </c>
      <c r="AE779" s="183" t="str">
        <f t="shared" si="139"/>
        <v/>
      </c>
    </row>
    <row r="780" spans="1:31" ht="33.950000000000003" customHeight="1" x14ac:dyDescent="0.25">
      <c r="A780" s="184" t="s">
        <v>5254</v>
      </c>
      <c r="B780" s="185">
        <v>40</v>
      </c>
      <c r="C780" s="184" t="s">
        <v>5253</v>
      </c>
      <c r="D780" s="184" t="s">
        <v>4381</v>
      </c>
      <c r="E780" s="184" t="s">
        <v>18</v>
      </c>
      <c r="F780" s="185">
        <v>8</v>
      </c>
      <c r="G780" s="185">
        <v>1</v>
      </c>
      <c r="H780" s="185">
        <v>0</v>
      </c>
      <c r="I780" s="184" t="s">
        <v>3123</v>
      </c>
      <c r="J780" s="184"/>
      <c r="K780" s="183" t="s">
        <v>4510</v>
      </c>
      <c r="L780" s="183"/>
      <c r="M780" s="183" t="s">
        <v>3123</v>
      </c>
      <c r="N780" s="183" t="s">
        <v>3123</v>
      </c>
      <c r="O780" s="183"/>
      <c r="P780" s="183" t="s">
        <v>5252</v>
      </c>
      <c r="Q780" s="183" t="s">
        <v>4509</v>
      </c>
      <c r="R780" s="183">
        <f t="shared" si="126"/>
        <v>0</v>
      </c>
      <c r="S780" s="183">
        <f t="shared" si="127"/>
        <v>0</v>
      </c>
      <c r="T780" s="183">
        <f t="shared" si="128"/>
        <v>0</v>
      </c>
      <c r="U780" s="183">
        <f t="shared" si="129"/>
        <v>0</v>
      </c>
      <c r="V780" s="183">
        <f t="shared" si="130"/>
        <v>0</v>
      </c>
      <c r="W780" s="183">
        <f t="shared" si="131"/>
        <v>0</v>
      </c>
      <c r="X780" s="183">
        <f t="shared" si="132"/>
        <v>0</v>
      </c>
      <c r="Y780" s="183">
        <f t="shared" si="133"/>
        <v>0</v>
      </c>
      <c r="Z780" s="183">
        <f t="shared" si="134"/>
        <v>0</v>
      </c>
      <c r="AA780" s="183">
        <f t="shared" si="135"/>
        <v>0</v>
      </c>
      <c r="AB780" s="183" t="str">
        <f t="shared" si="136"/>
        <v/>
      </c>
      <c r="AC780" s="183" t="str">
        <f t="shared" si="137"/>
        <v/>
      </c>
      <c r="AD780" s="183" t="str">
        <f t="shared" si="138"/>
        <v/>
      </c>
      <c r="AE780" s="183" t="str">
        <f t="shared" si="139"/>
        <v/>
      </c>
    </row>
    <row r="781" spans="1:31" ht="33.950000000000003" customHeight="1" x14ac:dyDescent="0.25">
      <c r="A781" s="184" t="s">
        <v>5254</v>
      </c>
      <c r="B781" s="185">
        <v>40</v>
      </c>
      <c r="C781" s="184" t="s">
        <v>5253</v>
      </c>
      <c r="D781" s="184" t="s">
        <v>4378</v>
      </c>
      <c r="E781" s="184" t="s">
        <v>18</v>
      </c>
      <c r="F781" s="185">
        <v>1</v>
      </c>
      <c r="G781" s="185">
        <v>0</v>
      </c>
      <c r="H781" s="185">
        <v>1</v>
      </c>
      <c r="I781" s="184"/>
      <c r="J781" s="184" t="s">
        <v>5144</v>
      </c>
      <c r="K781" s="183"/>
      <c r="L781" s="183" t="s">
        <v>5145</v>
      </c>
      <c r="M781" s="183" t="s">
        <v>5144</v>
      </c>
      <c r="N781" s="183" t="s">
        <v>5143</v>
      </c>
      <c r="O781" s="183"/>
      <c r="P781" s="183" t="s">
        <v>5252</v>
      </c>
      <c r="Q781" s="183" t="s">
        <v>4495</v>
      </c>
      <c r="R781" s="183">
        <f t="shared" si="126"/>
        <v>0</v>
      </c>
      <c r="S781" s="183">
        <f t="shared" si="127"/>
        <v>0</v>
      </c>
      <c r="T781" s="183">
        <f t="shared" si="128"/>
        <v>0</v>
      </c>
      <c r="U781" s="183">
        <f t="shared" si="129"/>
        <v>0</v>
      </c>
      <c r="V781" s="183">
        <f t="shared" si="130"/>
        <v>0</v>
      </c>
      <c r="W781" s="183">
        <f t="shared" si="131"/>
        <v>0</v>
      </c>
      <c r="X781" s="183">
        <f t="shared" si="132"/>
        <v>0</v>
      </c>
      <c r="Y781" s="183">
        <f t="shared" si="133"/>
        <v>0</v>
      </c>
      <c r="Z781" s="183">
        <f t="shared" si="134"/>
        <v>0</v>
      </c>
      <c r="AA781" s="183">
        <f t="shared" si="135"/>
        <v>0</v>
      </c>
      <c r="AB781" s="183" t="str">
        <f t="shared" si="136"/>
        <v/>
      </c>
      <c r="AC781" s="183" t="str">
        <f t="shared" si="137"/>
        <v/>
      </c>
      <c r="AD781" s="183" t="str">
        <f t="shared" si="138"/>
        <v/>
      </c>
      <c r="AE781" s="183" t="str">
        <f t="shared" si="139"/>
        <v/>
      </c>
    </row>
    <row r="782" spans="1:31" ht="33.950000000000003" customHeight="1" x14ac:dyDescent="0.25">
      <c r="A782" s="184" t="s">
        <v>5254</v>
      </c>
      <c r="B782" s="185">
        <v>40</v>
      </c>
      <c r="C782" s="184" t="s">
        <v>5253</v>
      </c>
      <c r="D782" s="184" t="s">
        <v>4378</v>
      </c>
      <c r="E782" s="184" t="s">
        <v>18</v>
      </c>
      <c r="F782" s="185">
        <v>2</v>
      </c>
      <c r="G782" s="185">
        <v>0</v>
      </c>
      <c r="H782" s="185">
        <v>1</v>
      </c>
      <c r="I782" s="184"/>
      <c r="J782" s="184" t="s">
        <v>3522</v>
      </c>
      <c r="K782" s="183"/>
      <c r="L782" s="183" t="s">
        <v>4504</v>
      </c>
      <c r="M782" s="183" t="s">
        <v>3522</v>
      </c>
      <c r="N782" s="183" t="s">
        <v>3522</v>
      </c>
      <c r="O782" s="183"/>
      <c r="P782" s="183" t="s">
        <v>5252</v>
      </c>
      <c r="Q782" s="183" t="s">
        <v>4495</v>
      </c>
      <c r="R782" s="183">
        <f t="shared" si="126"/>
        <v>0</v>
      </c>
      <c r="S782" s="183">
        <f t="shared" si="127"/>
        <v>0</v>
      </c>
      <c r="T782" s="183">
        <f t="shared" si="128"/>
        <v>0</v>
      </c>
      <c r="U782" s="183">
        <f t="shared" si="129"/>
        <v>0</v>
      </c>
      <c r="V782" s="183">
        <f t="shared" si="130"/>
        <v>0</v>
      </c>
      <c r="W782" s="183">
        <f t="shared" si="131"/>
        <v>0</v>
      </c>
      <c r="X782" s="183">
        <f t="shared" si="132"/>
        <v>0</v>
      </c>
      <c r="Y782" s="183">
        <f t="shared" si="133"/>
        <v>0</v>
      </c>
      <c r="Z782" s="183">
        <f t="shared" si="134"/>
        <v>0</v>
      </c>
      <c r="AA782" s="183">
        <f t="shared" si="135"/>
        <v>0</v>
      </c>
      <c r="AB782" s="183" t="str">
        <f t="shared" si="136"/>
        <v/>
      </c>
      <c r="AC782" s="183" t="str">
        <f t="shared" si="137"/>
        <v/>
      </c>
      <c r="AD782" s="183" t="str">
        <f t="shared" si="138"/>
        <v/>
      </c>
      <c r="AE782" s="183" t="str">
        <f t="shared" si="139"/>
        <v/>
      </c>
    </row>
    <row r="783" spans="1:31" ht="33.950000000000003" customHeight="1" x14ac:dyDescent="0.25">
      <c r="A783" s="184" t="s">
        <v>5254</v>
      </c>
      <c r="B783" s="185">
        <v>40</v>
      </c>
      <c r="C783" s="184" t="s">
        <v>5253</v>
      </c>
      <c r="D783" s="184" t="s">
        <v>4378</v>
      </c>
      <c r="E783" s="184" t="s">
        <v>18</v>
      </c>
      <c r="F783" s="185">
        <v>3</v>
      </c>
      <c r="G783" s="185">
        <v>0</v>
      </c>
      <c r="H783" s="185">
        <v>1</v>
      </c>
      <c r="I783" s="184"/>
      <c r="J783" s="184" t="s">
        <v>3594</v>
      </c>
      <c r="K783" s="183"/>
      <c r="L783" s="183" t="s">
        <v>5087</v>
      </c>
      <c r="M783" s="183" t="s">
        <v>3594</v>
      </c>
      <c r="N783" s="183" t="s">
        <v>3594</v>
      </c>
      <c r="O783" s="183"/>
      <c r="P783" s="183" t="s">
        <v>5252</v>
      </c>
      <c r="Q783" s="183" t="s">
        <v>4495</v>
      </c>
      <c r="R783" s="183">
        <f t="shared" si="126"/>
        <v>0</v>
      </c>
      <c r="S783" s="183">
        <f t="shared" si="127"/>
        <v>0</v>
      </c>
      <c r="T783" s="183">
        <f t="shared" si="128"/>
        <v>0</v>
      </c>
      <c r="U783" s="183">
        <f t="shared" si="129"/>
        <v>0</v>
      </c>
      <c r="V783" s="183">
        <f t="shared" si="130"/>
        <v>0</v>
      </c>
      <c r="W783" s="183">
        <f t="shared" si="131"/>
        <v>0</v>
      </c>
      <c r="X783" s="183">
        <f t="shared" si="132"/>
        <v>0</v>
      </c>
      <c r="Y783" s="183">
        <f t="shared" si="133"/>
        <v>0</v>
      </c>
      <c r="Z783" s="183">
        <f t="shared" si="134"/>
        <v>0</v>
      </c>
      <c r="AA783" s="183">
        <f t="shared" si="135"/>
        <v>0</v>
      </c>
      <c r="AB783" s="183" t="str">
        <f t="shared" si="136"/>
        <v/>
      </c>
      <c r="AC783" s="183" t="str">
        <f t="shared" si="137"/>
        <v/>
      </c>
      <c r="AD783" s="183" t="str">
        <f t="shared" si="138"/>
        <v/>
      </c>
      <c r="AE783" s="183" t="str">
        <f t="shared" si="139"/>
        <v/>
      </c>
    </row>
    <row r="784" spans="1:31" ht="33.950000000000003" customHeight="1" x14ac:dyDescent="0.25">
      <c r="A784" s="184" t="s">
        <v>5254</v>
      </c>
      <c r="B784" s="185">
        <v>40</v>
      </c>
      <c r="C784" s="184" t="s">
        <v>5253</v>
      </c>
      <c r="D784" s="184" t="s">
        <v>4378</v>
      </c>
      <c r="E784" s="184" t="s">
        <v>18</v>
      </c>
      <c r="F784" s="185">
        <v>4</v>
      </c>
      <c r="G784" s="185">
        <v>0</v>
      </c>
      <c r="H784" s="185">
        <v>1</v>
      </c>
      <c r="I784" s="184"/>
      <c r="J784" s="184" t="s">
        <v>2312</v>
      </c>
      <c r="K784" s="183"/>
      <c r="L784" s="183" t="s">
        <v>5172</v>
      </c>
      <c r="M784" s="183" t="s">
        <v>2312</v>
      </c>
      <c r="N784" s="183" t="s">
        <v>3117</v>
      </c>
      <c r="O784" s="183"/>
      <c r="P784" s="183" t="s">
        <v>5252</v>
      </c>
      <c r="Q784" s="183" t="s">
        <v>4495</v>
      </c>
      <c r="R784" s="183">
        <f t="shared" si="126"/>
        <v>0</v>
      </c>
      <c r="S784" s="183">
        <f t="shared" si="127"/>
        <v>0</v>
      </c>
      <c r="T784" s="183">
        <f t="shared" si="128"/>
        <v>0</v>
      </c>
      <c r="U784" s="183">
        <f t="shared" si="129"/>
        <v>0</v>
      </c>
      <c r="V784" s="183">
        <f t="shared" si="130"/>
        <v>0</v>
      </c>
      <c r="W784" s="183">
        <f t="shared" si="131"/>
        <v>0</v>
      </c>
      <c r="X784" s="183">
        <f t="shared" si="132"/>
        <v>0</v>
      </c>
      <c r="Y784" s="183">
        <f t="shared" si="133"/>
        <v>0</v>
      </c>
      <c r="Z784" s="183">
        <f t="shared" si="134"/>
        <v>0</v>
      </c>
      <c r="AA784" s="183">
        <f t="shared" si="135"/>
        <v>0</v>
      </c>
      <c r="AB784" s="183" t="str">
        <f t="shared" si="136"/>
        <v/>
      </c>
      <c r="AC784" s="183" t="str">
        <f t="shared" si="137"/>
        <v/>
      </c>
      <c r="AD784" s="183" t="str">
        <f t="shared" si="138"/>
        <v/>
      </c>
      <c r="AE784" s="183" t="str">
        <f t="shared" si="139"/>
        <v/>
      </c>
    </row>
    <row r="785" spans="1:31" ht="33.950000000000003" customHeight="1" x14ac:dyDescent="0.25">
      <c r="A785" s="184" t="s">
        <v>5254</v>
      </c>
      <c r="B785" s="185">
        <v>40</v>
      </c>
      <c r="C785" s="184" t="s">
        <v>5253</v>
      </c>
      <c r="D785" s="184" t="s">
        <v>4378</v>
      </c>
      <c r="E785" s="184" t="s">
        <v>18</v>
      </c>
      <c r="F785" s="185">
        <v>5</v>
      </c>
      <c r="G785" s="185">
        <v>0</v>
      </c>
      <c r="H785" s="185">
        <v>1</v>
      </c>
      <c r="I785" s="184"/>
      <c r="J785" s="184" t="s">
        <v>3176</v>
      </c>
      <c r="K785" s="183"/>
      <c r="L785" s="183" t="s">
        <v>5119</v>
      </c>
      <c r="M785" s="183" t="s">
        <v>3176</v>
      </c>
      <c r="N785" s="183" t="s">
        <v>3176</v>
      </c>
      <c r="O785" s="183"/>
      <c r="P785" s="183" t="s">
        <v>5252</v>
      </c>
      <c r="Q785" s="183" t="s">
        <v>4495</v>
      </c>
      <c r="R785" s="183">
        <f t="shared" si="126"/>
        <v>0</v>
      </c>
      <c r="S785" s="183">
        <f t="shared" si="127"/>
        <v>0</v>
      </c>
      <c r="T785" s="183">
        <f t="shared" si="128"/>
        <v>0</v>
      </c>
      <c r="U785" s="183">
        <f t="shared" si="129"/>
        <v>0</v>
      </c>
      <c r="V785" s="183">
        <f t="shared" si="130"/>
        <v>0</v>
      </c>
      <c r="W785" s="183">
        <f t="shared" si="131"/>
        <v>0</v>
      </c>
      <c r="X785" s="183">
        <f t="shared" si="132"/>
        <v>0</v>
      </c>
      <c r="Y785" s="183">
        <f t="shared" si="133"/>
        <v>0</v>
      </c>
      <c r="Z785" s="183">
        <f t="shared" si="134"/>
        <v>0</v>
      </c>
      <c r="AA785" s="183">
        <f t="shared" si="135"/>
        <v>0</v>
      </c>
      <c r="AB785" s="183" t="str">
        <f t="shared" si="136"/>
        <v/>
      </c>
      <c r="AC785" s="183" t="str">
        <f t="shared" si="137"/>
        <v/>
      </c>
      <c r="AD785" s="183" t="str">
        <f t="shared" si="138"/>
        <v/>
      </c>
      <c r="AE785" s="183" t="str">
        <f t="shared" si="139"/>
        <v/>
      </c>
    </row>
    <row r="786" spans="1:31" ht="33.950000000000003" customHeight="1" x14ac:dyDescent="0.25">
      <c r="A786" s="184" t="s">
        <v>5254</v>
      </c>
      <c r="B786" s="185">
        <v>40</v>
      </c>
      <c r="C786" s="184" t="s">
        <v>5253</v>
      </c>
      <c r="D786" s="184" t="s">
        <v>4378</v>
      </c>
      <c r="E786" s="184" t="s">
        <v>18</v>
      </c>
      <c r="F786" s="185">
        <v>6</v>
      </c>
      <c r="G786" s="185">
        <v>0</v>
      </c>
      <c r="H786" s="185">
        <v>1</v>
      </c>
      <c r="I786" s="184"/>
      <c r="J786" s="184" t="s">
        <v>3587</v>
      </c>
      <c r="K786" s="183"/>
      <c r="L786" s="183" t="s">
        <v>4500</v>
      </c>
      <c r="M786" s="183" t="s">
        <v>3587</v>
      </c>
      <c r="N786" s="183" t="s">
        <v>3587</v>
      </c>
      <c r="O786" s="183"/>
      <c r="P786" s="183" t="s">
        <v>5252</v>
      </c>
      <c r="Q786" s="183" t="s">
        <v>4495</v>
      </c>
      <c r="R786" s="183">
        <f t="shared" si="126"/>
        <v>0</v>
      </c>
      <c r="S786" s="183">
        <f t="shared" si="127"/>
        <v>0</v>
      </c>
      <c r="T786" s="183">
        <f t="shared" si="128"/>
        <v>0</v>
      </c>
      <c r="U786" s="183">
        <f t="shared" si="129"/>
        <v>0</v>
      </c>
      <c r="V786" s="183">
        <f t="shared" si="130"/>
        <v>0</v>
      </c>
      <c r="W786" s="183">
        <f t="shared" si="131"/>
        <v>0</v>
      </c>
      <c r="X786" s="183">
        <f t="shared" si="132"/>
        <v>0</v>
      </c>
      <c r="Y786" s="183">
        <f t="shared" si="133"/>
        <v>0</v>
      </c>
      <c r="Z786" s="183">
        <f t="shared" si="134"/>
        <v>0</v>
      </c>
      <c r="AA786" s="183">
        <f t="shared" si="135"/>
        <v>0</v>
      </c>
      <c r="AB786" s="183" t="str">
        <f t="shared" si="136"/>
        <v/>
      </c>
      <c r="AC786" s="183" t="str">
        <f t="shared" si="137"/>
        <v/>
      </c>
      <c r="AD786" s="183" t="str">
        <f t="shared" si="138"/>
        <v/>
      </c>
      <c r="AE786" s="183" t="str">
        <f t="shared" si="139"/>
        <v/>
      </c>
    </row>
    <row r="787" spans="1:31" ht="33.950000000000003" customHeight="1" x14ac:dyDescent="0.25">
      <c r="A787" s="184" t="s">
        <v>5254</v>
      </c>
      <c r="B787" s="185">
        <v>40</v>
      </c>
      <c r="C787" s="184" t="s">
        <v>5253</v>
      </c>
      <c r="D787" s="184" t="s">
        <v>4378</v>
      </c>
      <c r="E787" s="184" t="s">
        <v>18</v>
      </c>
      <c r="F787" s="185">
        <v>7</v>
      </c>
      <c r="G787" s="185">
        <v>0</v>
      </c>
      <c r="H787" s="185">
        <v>1</v>
      </c>
      <c r="I787" s="184"/>
      <c r="J787" s="184" t="s">
        <v>4496</v>
      </c>
      <c r="K787" s="183"/>
      <c r="L787" s="183" t="s">
        <v>4497</v>
      </c>
      <c r="M787" s="183" t="s">
        <v>4496</v>
      </c>
      <c r="N787" s="183" t="s">
        <v>4496</v>
      </c>
      <c r="O787" s="183"/>
      <c r="P787" s="183" t="s">
        <v>5252</v>
      </c>
      <c r="Q787" s="183" t="s">
        <v>4495</v>
      </c>
      <c r="R787" s="183">
        <f t="shared" si="126"/>
        <v>0</v>
      </c>
      <c r="S787" s="183">
        <f t="shared" si="127"/>
        <v>0</v>
      </c>
      <c r="T787" s="183">
        <f t="shared" si="128"/>
        <v>0</v>
      </c>
      <c r="U787" s="183">
        <f t="shared" si="129"/>
        <v>0</v>
      </c>
      <c r="V787" s="183">
        <f t="shared" si="130"/>
        <v>0</v>
      </c>
      <c r="W787" s="183">
        <f t="shared" si="131"/>
        <v>0</v>
      </c>
      <c r="X787" s="183">
        <f t="shared" si="132"/>
        <v>0</v>
      </c>
      <c r="Y787" s="183">
        <f t="shared" si="133"/>
        <v>0</v>
      </c>
      <c r="Z787" s="183">
        <f t="shared" si="134"/>
        <v>0</v>
      </c>
      <c r="AA787" s="183">
        <f t="shared" si="135"/>
        <v>0</v>
      </c>
      <c r="AB787" s="183" t="str">
        <f t="shared" si="136"/>
        <v/>
      </c>
      <c r="AC787" s="183" t="str">
        <f t="shared" si="137"/>
        <v/>
      </c>
      <c r="AD787" s="183" t="str">
        <f t="shared" si="138"/>
        <v/>
      </c>
      <c r="AE787" s="183" t="str">
        <f t="shared" si="139"/>
        <v/>
      </c>
    </row>
    <row r="788" spans="1:31" ht="33.950000000000003" customHeight="1" x14ac:dyDescent="0.25">
      <c r="A788" s="184" t="s">
        <v>5242</v>
      </c>
      <c r="B788" s="185">
        <v>41</v>
      </c>
      <c r="C788" s="184" t="s">
        <v>5168</v>
      </c>
      <c r="D788" s="184" t="s">
        <v>4381</v>
      </c>
      <c r="E788" s="184" t="s">
        <v>18</v>
      </c>
      <c r="F788" s="185">
        <v>1</v>
      </c>
      <c r="G788" s="185">
        <v>1</v>
      </c>
      <c r="H788" s="185">
        <v>0</v>
      </c>
      <c r="I788" s="184" t="s">
        <v>5247</v>
      </c>
      <c r="J788" s="184"/>
      <c r="K788" s="183" t="s">
        <v>5251</v>
      </c>
      <c r="L788" s="183"/>
      <c r="M788" s="183" t="s">
        <v>5247</v>
      </c>
      <c r="N788" s="183" t="s">
        <v>3220</v>
      </c>
      <c r="O788" s="183"/>
      <c r="P788" s="183" t="s">
        <v>4210</v>
      </c>
      <c r="Q788" s="183" t="s">
        <v>4509</v>
      </c>
      <c r="R788" s="183">
        <f t="shared" si="126"/>
        <v>0</v>
      </c>
      <c r="S788" s="183">
        <f t="shared" si="127"/>
        <v>0</v>
      </c>
      <c r="T788" s="183">
        <f t="shared" si="128"/>
        <v>0</v>
      </c>
      <c r="U788" s="183">
        <f t="shared" si="129"/>
        <v>0</v>
      </c>
      <c r="V788" s="183">
        <f t="shared" si="130"/>
        <v>0</v>
      </c>
      <c r="W788" s="183">
        <f t="shared" si="131"/>
        <v>0</v>
      </c>
      <c r="X788" s="183">
        <f t="shared" si="132"/>
        <v>0</v>
      </c>
      <c r="Y788" s="183">
        <f t="shared" si="133"/>
        <v>0</v>
      </c>
      <c r="Z788" s="183">
        <f t="shared" si="134"/>
        <v>0</v>
      </c>
      <c r="AA788" s="183">
        <f t="shared" si="135"/>
        <v>0</v>
      </c>
      <c r="AB788" s="183" t="str">
        <f t="shared" si="136"/>
        <v/>
      </c>
      <c r="AC788" s="183" t="str">
        <f t="shared" si="137"/>
        <v/>
      </c>
      <c r="AD788" s="183" t="str">
        <f t="shared" si="138"/>
        <v/>
      </c>
      <c r="AE788" s="183" t="str">
        <f t="shared" si="139"/>
        <v/>
      </c>
    </row>
    <row r="789" spans="1:31" ht="33.950000000000003" customHeight="1" x14ac:dyDescent="0.25">
      <c r="A789" s="184" t="s">
        <v>5242</v>
      </c>
      <c r="B789" s="185">
        <v>41</v>
      </c>
      <c r="C789" s="184" t="s">
        <v>5168</v>
      </c>
      <c r="D789" s="184" t="s">
        <v>4381</v>
      </c>
      <c r="E789" s="184" t="s">
        <v>18</v>
      </c>
      <c r="F789" s="185">
        <v>2</v>
      </c>
      <c r="G789" s="185">
        <v>1</v>
      </c>
      <c r="H789" s="185">
        <v>0</v>
      </c>
      <c r="I789" s="184" t="s">
        <v>3163</v>
      </c>
      <c r="J789" s="184"/>
      <c r="K789" s="183" t="s">
        <v>5202</v>
      </c>
      <c r="L789" s="183"/>
      <c r="M789" s="183" t="s">
        <v>3163</v>
      </c>
      <c r="N789" s="183" t="s">
        <v>3163</v>
      </c>
      <c r="O789" s="183"/>
      <c r="P789" s="183" t="s">
        <v>4210</v>
      </c>
      <c r="Q789" s="183" t="s">
        <v>4509</v>
      </c>
      <c r="R789" s="183">
        <f t="shared" si="126"/>
        <v>0</v>
      </c>
      <c r="S789" s="183">
        <f t="shared" si="127"/>
        <v>0</v>
      </c>
      <c r="T789" s="183">
        <f t="shared" si="128"/>
        <v>0</v>
      </c>
      <c r="U789" s="183">
        <f t="shared" si="129"/>
        <v>0</v>
      </c>
      <c r="V789" s="183">
        <f t="shared" si="130"/>
        <v>0</v>
      </c>
      <c r="W789" s="183">
        <f t="shared" si="131"/>
        <v>0</v>
      </c>
      <c r="X789" s="183">
        <f t="shared" si="132"/>
        <v>0</v>
      </c>
      <c r="Y789" s="183">
        <f t="shared" si="133"/>
        <v>0</v>
      </c>
      <c r="Z789" s="183">
        <f t="shared" si="134"/>
        <v>0</v>
      </c>
      <c r="AA789" s="183">
        <f t="shared" si="135"/>
        <v>0</v>
      </c>
      <c r="AB789" s="183" t="str">
        <f t="shared" si="136"/>
        <v/>
      </c>
      <c r="AC789" s="183" t="str">
        <f t="shared" si="137"/>
        <v/>
      </c>
      <c r="AD789" s="183" t="str">
        <f t="shared" si="138"/>
        <v/>
      </c>
      <c r="AE789" s="183" t="str">
        <f t="shared" si="139"/>
        <v/>
      </c>
    </row>
    <row r="790" spans="1:31" ht="33.950000000000003" customHeight="1" x14ac:dyDescent="0.25">
      <c r="A790" s="184" t="s">
        <v>5242</v>
      </c>
      <c r="B790" s="185">
        <v>41</v>
      </c>
      <c r="C790" s="184" t="s">
        <v>5168</v>
      </c>
      <c r="D790" s="184" t="s">
        <v>4381</v>
      </c>
      <c r="E790" s="184" t="s">
        <v>18</v>
      </c>
      <c r="F790" s="185">
        <v>3</v>
      </c>
      <c r="G790" s="185">
        <v>1</v>
      </c>
      <c r="H790" s="185">
        <v>0</v>
      </c>
      <c r="I790" s="184" t="s">
        <v>5245</v>
      </c>
      <c r="J790" s="184"/>
      <c r="K790" s="183" t="s">
        <v>5250</v>
      </c>
      <c r="L790" s="183"/>
      <c r="M790" s="183" t="s">
        <v>5245</v>
      </c>
      <c r="N790" s="183" t="s">
        <v>5245</v>
      </c>
      <c r="O790" s="183"/>
      <c r="P790" s="183" t="s">
        <v>4210</v>
      </c>
      <c r="Q790" s="183" t="s">
        <v>4509</v>
      </c>
      <c r="R790" s="183">
        <f t="shared" si="126"/>
        <v>0</v>
      </c>
      <c r="S790" s="183">
        <f t="shared" si="127"/>
        <v>0</v>
      </c>
      <c r="T790" s="183">
        <f t="shared" si="128"/>
        <v>0</v>
      </c>
      <c r="U790" s="183">
        <f t="shared" si="129"/>
        <v>0</v>
      </c>
      <c r="V790" s="183">
        <f t="shared" si="130"/>
        <v>0</v>
      </c>
      <c r="W790" s="183">
        <f t="shared" si="131"/>
        <v>0</v>
      </c>
      <c r="X790" s="183">
        <f t="shared" si="132"/>
        <v>0</v>
      </c>
      <c r="Y790" s="183">
        <f t="shared" si="133"/>
        <v>0</v>
      </c>
      <c r="Z790" s="183">
        <f t="shared" si="134"/>
        <v>0</v>
      </c>
      <c r="AA790" s="183">
        <f t="shared" si="135"/>
        <v>0</v>
      </c>
      <c r="AB790" s="183" t="str">
        <f t="shared" si="136"/>
        <v/>
      </c>
      <c r="AC790" s="183" t="str">
        <f t="shared" si="137"/>
        <v/>
      </c>
      <c r="AD790" s="183" t="str">
        <f t="shared" si="138"/>
        <v/>
      </c>
      <c r="AE790" s="183" t="str">
        <f t="shared" si="139"/>
        <v/>
      </c>
    </row>
    <row r="791" spans="1:31" ht="33.950000000000003" customHeight="1" x14ac:dyDescent="0.25">
      <c r="A791" s="184" t="s">
        <v>5242</v>
      </c>
      <c r="B791" s="185">
        <v>41</v>
      </c>
      <c r="C791" s="184" t="s">
        <v>5168</v>
      </c>
      <c r="D791" s="184" t="s">
        <v>4381</v>
      </c>
      <c r="E791" s="184" t="s">
        <v>18</v>
      </c>
      <c r="F791" s="185">
        <v>4</v>
      </c>
      <c r="G791" s="185">
        <v>1</v>
      </c>
      <c r="H791" s="185">
        <v>0</v>
      </c>
      <c r="I791" s="184" t="s">
        <v>5243</v>
      </c>
      <c r="J791" s="184"/>
      <c r="K791" s="183" t="s">
        <v>5249</v>
      </c>
      <c r="L791" s="183"/>
      <c r="M791" s="183" t="s">
        <v>5243</v>
      </c>
      <c r="N791" s="183" t="s">
        <v>5243</v>
      </c>
      <c r="O791" s="183"/>
      <c r="P791" s="183" t="s">
        <v>4210</v>
      </c>
      <c r="Q791" s="183" t="s">
        <v>4509</v>
      </c>
      <c r="R791" s="183">
        <f t="shared" si="126"/>
        <v>0</v>
      </c>
      <c r="S791" s="183">
        <f t="shared" si="127"/>
        <v>0</v>
      </c>
      <c r="T791" s="183">
        <f t="shared" si="128"/>
        <v>0</v>
      </c>
      <c r="U791" s="183">
        <f t="shared" si="129"/>
        <v>0</v>
      </c>
      <c r="V791" s="183">
        <f t="shared" si="130"/>
        <v>0</v>
      </c>
      <c r="W791" s="183">
        <f t="shared" si="131"/>
        <v>0</v>
      </c>
      <c r="X791" s="183">
        <f t="shared" si="132"/>
        <v>0</v>
      </c>
      <c r="Y791" s="183">
        <f t="shared" si="133"/>
        <v>0</v>
      </c>
      <c r="Z791" s="183">
        <f t="shared" si="134"/>
        <v>0</v>
      </c>
      <c r="AA791" s="183">
        <f t="shared" si="135"/>
        <v>0</v>
      </c>
      <c r="AB791" s="183" t="str">
        <f t="shared" si="136"/>
        <v/>
      </c>
      <c r="AC791" s="183" t="str">
        <f t="shared" si="137"/>
        <v/>
      </c>
      <c r="AD791" s="183" t="str">
        <f t="shared" si="138"/>
        <v/>
      </c>
      <c r="AE791" s="183" t="str">
        <f t="shared" si="139"/>
        <v/>
      </c>
    </row>
    <row r="792" spans="1:31" ht="33.950000000000003" customHeight="1" x14ac:dyDescent="0.25">
      <c r="A792" s="184" t="s">
        <v>5242</v>
      </c>
      <c r="B792" s="185">
        <v>41</v>
      </c>
      <c r="C792" s="184" t="s">
        <v>5168</v>
      </c>
      <c r="D792" s="184" t="s">
        <v>4381</v>
      </c>
      <c r="E792" s="184" t="s">
        <v>18</v>
      </c>
      <c r="F792" s="185">
        <v>5</v>
      </c>
      <c r="G792" s="185">
        <v>1</v>
      </c>
      <c r="H792" s="185">
        <v>0</v>
      </c>
      <c r="I792" s="184" t="s">
        <v>5200</v>
      </c>
      <c r="J792" s="184"/>
      <c r="K792" s="183" t="s">
        <v>5205</v>
      </c>
      <c r="L792" s="183"/>
      <c r="M792" s="183" t="s">
        <v>5200</v>
      </c>
      <c r="N792" s="183" t="s">
        <v>5200</v>
      </c>
      <c r="O792" s="183"/>
      <c r="P792" s="183" t="s">
        <v>4210</v>
      </c>
      <c r="Q792" s="183" t="s">
        <v>4509</v>
      </c>
      <c r="R792" s="183">
        <f t="shared" si="126"/>
        <v>0</v>
      </c>
      <c r="S792" s="183">
        <f t="shared" si="127"/>
        <v>0</v>
      </c>
      <c r="T792" s="183">
        <f t="shared" si="128"/>
        <v>0</v>
      </c>
      <c r="U792" s="183">
        <f t="shared" si="129"/>
        <v>0</v>
      </c>
      <c r="V792" s="183">
        <f t="shared" si="130"/>
        <v>0</v>
      </c>
      <c r="W792" s="183">
        <f t="shared" si="131"/>
        <v>0</v>
      </c>
      <c r="X792" s="183">
        <f t="shared" si="132"/>
        <v>0</v>
      </c>
      <c r="Y792" s="183">
        <f t="shared" si="133"/>
        <v>0</v>
      </c>
      <c r="Z792" s="183">
        <f t="shared" si="134"/>
        <v>0</v>
      </c>
      <c r="AA792" s="183">
        <f t="shared" si="135"/>
        <v>0</v>
      </c>
      <c r="AB792" s="183" t="str">
        <f t="shared" si="136"/>
        <v/>
      </c>
      <c r="AC792" s="183" t="str">
        <f t="shared" si="137"/>
        <v/>
      </c>
      <c r="AD792" s="183" t="str">
        <f t="shared" si="138"/>
        <v/>
      </c>
      <c r="AE792" s="183" t="str">
        <f t="shared" si="139"/>
        <v/>
      </c>
    </row>
    <row r="793" spans="1:31" ht="33.950000000000003" customHeight="1" x14ac:dyDescent="0.25">
      <c r="A793" s="184" t="s">
        <v>5242</v>
      </c>
      <c r="B793" s="185">
        <v>41</v>
      </c>
      <c r="C793" s="184" t="s">
        <v>5168</v>
      </c>
      <c r="D793" s="184" t="s">
        <v>4381</v>
      </c>
      <c r="E793" s="184" t="s">
        <v>18</v>
      </c>
      <c r="F793" s="185">
        <v>6</v>
      </c>
      <c r="G793" s="185">
        <v>1</v>
      </c>
      <c r="H793" s="185">
        <v>0</v>
      </c>
      <c r="I793" s="184" t="s">
        <v>3153</v>
      </c>
      <c r="J793" s="184"/>
      <c r="K793" s="183" t="s">
        <v>5203</v>
      </c>
      <c r="L793" s="183"/>
      <c r="M793" s="183" t="s">
        <v>3153</v>
      </c>
      <c r="N793" s="183" t="s">
        <v>3153</v>
      </c>
      <c r="O793" s="183"/>
      <c r="P793" s="183" t="s">
        <v>4210</v>
      </c>
      <c r="Q793" s="183" t="s">
        <v>4509</v>
      </c>
      <c r="R793" s="183">
        <f t="shared" si="126"/>
        <v>0</v>
      </c>
      <c r="S793" s="183">
        <f t="shared" si="127"/>
        <v>0</v>
      </c>
      <c r="T793" s="183">
        <f t="shared" si="128"/>
        <v>0</v>
      </c>
      <c r="U793" s="183">
        <f t="shared" si="129"/>
        <v>0</v>
      </c>
      <c r="V793" s="183">
        <f t="shared" si="130"/>
        <v>0</v>
      </c>
      <c r="W793" s="183">
        <f t="shared" si="131"/>
        <v>0</v>
      </c>
      <c r="X793" s="183">
        <f t="shared" si="132"/>
        <v>0</v>
      </c>
      <c r="Y793" s="183">
        <f t="shared" si="133"/>
        <v>0</v>
      </c>
      <c r="Z793" s="183">
        <f t="shared" si="134"/>
        <v>0</v>
      </c>
      <c r="AA793" s="183">
        <f t="shared" si="135"/>
        <v>0</v>
      </c>
      <c r="AB793" s="183" t="str">
        <f t="shared" si="136"/>
        <v/>
      </c>
      <c r="AC793" s="183" t="str">
        <f t="shared" si="137"/>
        <v/>
      </c>
      <c r="AD793" s="183" t="str">
        <f t="shared" si="138"/>
        <v/>
      </c>
      <c r="AE793" s="183" t="str">
        <f t="shared" si="139"/>
        <v/>
      </c>
    </row>
    <row r="794" spans="1:31" ht="33.950000000000003" customHeight="1" x14ac:dyDescent="0.25">
      <c r="A794" s="184" t="s">
        <v>5242</v>
      </c>
      <c r="B794" s="185">
        <v>41</v>
      </c>
      <c r="C794" s="184" t="s">
        <v>5168</v>
      </c>
      <c r="D794" s="184" t="s">
        <v>4381</v>
      </c>
      <c r="E794" s="184" t="s">
        <v>18</v>
      </c>
      <c r="F794" s="185">
        <v>7</v>
      </c>
      <c r="G794" s="185">
        <v>1</v>
      </c>
      <c r="H794" s="185">
        <v>0</v>
      </c>
      <c r="I794" s="184" t="s">
        <v>3102</v>
      </c>
      <c r="J794" s="184"/>
      <c r="K794" s="183" t="s">
        <v>4511</v>
      </c>
      <c r="L794" s="183"/>
      <c r="M794" s="183" t="s">
        <v>3102</v>
      </c>
      <c r="N794" s="183" t="s">
        <v>3102</v>
      </c>
      <c r="O794" s="183"/>
      <c r="P794" s="183" t="s">
        <v>4210</v>
      </c>
      <c r="Q794" s="183" t="s">
        <v>4509</v>
      </c>
      <c r="R794" s="183">
        <f t="shared" si="126"/>
        <v>0</v>
      </c>
      <c r="S794" s="183">
        <f t="shared" si="127"/>
        <v>0</v>
      </c>
      <c r="T794" s="183">
        <f t="shared" si="128"/>
        <v>0</v>
      </c>
      <c r="U794" s="183">
        <f t="shared" si="129"/>
        <v>0</v>
      </c>
      <c r="V794" s="183">
        <f t="shared" si="130"/>
        <v>0</v>
      </c>
      <c r="W794" s="183">
        <f t="shared" si="131"/>
        <v>0</v>
      </c>
      <c r="X794" s="183">
        <f t="shared" si="132"/>
        <v>0</v>
      </c>
      <c r="Y794" s="183">
        <f t="shared" si="133"/>
        <v>0</v>
      </c>
      <c r="Z794" s="183">
        <f t="shared" si="134"/>
        <v>0</v>
      </c>
      <c r="AA794" s="183">
        <f t="shared" si="135"/>
        <v>0</v>
      </c>
      <c r="AB794" s="183" t="str">
        <f t="shared" si="136"/>
        <v/>
      </c>
      <c r="AC794" s="183" t="str">
        <f t="shared" si="137"/>
        <v/>
      </c>
      <c r="AD794" s="183" t="str">
        <f t="shared" si="138"/>
        <v/>
      </c>
      <c r="AE794" s="183" t="str">
        <f t="shared" si="139"/>
        <v/>
      </c>
    </row>
    <row r="795" spans="1:31" ht="33.950000000000003" customHeight="1" x14ac:dyDescent="0.25">
      <c r="A795" s="184" t="s">
        <v>5242</v>
      </c>
      <c r="B795" s="185">
        <v>41</v>
      </c>
      <c r="C795" s="184" t="s">
        <v>5168</v>
      </c>
      <c r="D795" s="184" t="s">
        <v>4381</v>
      </c>
      <c r="E795" s="184" t="s">
        <v>18</v>
      </c>
      <c r="F795" s="185">
        <v>8</v>
      </c>
      <c r="G795" s="185">
        <v>1</v>
      </c>
      <c r="H795" s="185">
        <v>0</v>
      </c>
      <c r="I795" s="184" t="s">
        <v>3123</v>
      </c>
      <c r="J795" s="184"/>
      <c r="K795" s="183" t="s">
        <v>4510</v>
      </c>
      <c r="L795" s="183"/>
      <c r="M795" s="183" t="s">
        <v>3123</v>
      </c>
      <c r="N795" s="183" t="s">
        <v>3123</v>
      </c>
      <c r="O795" s="183"/>
      <c r="P795" s="183" t="s">
        <v>4210</v>
      </c>
      <c r="Q795" s="183" t="s">
        <v>4509</v>
      </c>
      <c r="R795" s="183">
        <f t="shared" si="126"/>
        <v>0</v>
      </c>
      <c r="S795" s="183">
        <f t="shared" si="127"/>
        <v>0</v>
      </c>
      <c r="T795" s="183">
        <f t="shared" si="128"/>
        <v>0</v>
      </c>
      <c r="U795" s="183">
        <f t="shared" si="129"/>
        <v>0</v>
      </c>
      <c r="V795" s="183">
        <f t="shared" si="130"/>
        <v>0</v>
      </c>
      <c r="W795" s="183">
        <f t="shared" si="131"/>
        <v>0</v>
      </c>
      <c r="X795" s="183">
        <f t="shared" si="132"/>
        <v>0</v>
      </c>
      <c r="Y795" s="183">
        <f t="shared" si="133"/>
        <v>0</v>
      </c>
      <c r="Z795" s="183">
        <f t="shared" si="134"/>
        <v>0</v>
      </c>
      <c r="AA795" s="183">
        <f t="shared" si="135"/>
        <v>0</v>
      </c>
      <c r="AB795" s="183" t="str">
        <f t="shared" si="136"/>
        <v/>
      </c>
      <c r="AC795" s="183" t="str">
        <f t="shared" si="137"/>
        <v/>
      </c>
      <c r="AD795" s="183" t="str">
        <f t="shared" si="138"/>
        <v/>
      </c>
      <c r="AE795" s="183" t="str">
        <f t="shared" si="139"/>
        <v/>
      </c>
    </row>
    <row r="796" spans="1:31" ht="33.950000000000003" customHeight="1" x14ac:dyDescent="0.25">
      <c r="A796" s="184" t="s">
        <v>5242</v>
      </c>
      <c r="B796" s="185">
        <v>41</v>
      </c>
      <c r="C796" s="184" t="s">
        <v>5168</v>
      </c>
      <c r="D796" s="184" t="s">
        <v>4378</v>
      </c>
      <c r="E796" s="184" t="s">
        <v>18</v>
      </c>
      <c r="F796" s="185">
        <v>1</v>
      </c>
      <c r="G796" s="185">
        <v>0</v>
      </c>
      <c r="H796" s="185">
        <v>1</v>
      </c>
      <c r="I796" s="184"/>
      <c r="J796" s="184" t="s">
        <v>5247</v>
      </c>
      <c r="K796" s="183"/>
      <c r="L796" s="183" t="s">
        <v>5248</v>
      </c>
      <c r="M796" s="183" t="s">
        <v>5247</v>
      </c>
      <c r="N796" s="183" t="s">
        <v>3220</v>
      </c>
      <c r="O796" s="183"/>
      <c r="P796" s="183" t="s">
        <v>4210</v>
      </c>
      <c r="Q796" s="183" t="s">
        <v>4495</v>
      </c>
      <c r="R796" s="183">
        <f t="shared" si="126"/>
        <v>0</v>
      </c>
      <c r="S796" s="183">
        <f t="shared" si="127"/>
        <v>0</v>
      </c>
      <c r="T796" s="183">
        <f t="shared" si="128"/>
        <v>0</v>
      </c>
      <c r="U796" s="183">
        <f t="shared" si="129"/>
        <v>0</v>
      </c>
      <c r="V796" s="183">
        <f t="shared" si="130"/>
        <v>0</v>
      </c>
      <c r="W796" s="183">
        <f t="shared" si="131"/>
        <v>0</v>
      </c>
      <c r="X796" s="183">
        <f t="shared" si="132"/>
        <v>0</v>
      </c>
      <c r="Y796" s="183">
        <f t="shared" si="133"/>
        <v>0</v>
      </c>
      <c r="Z796" s="183">
        <f t="shared" si="134"/>
        <v>0</v>
      </c>
      <c r="AA796" s="183">
        <f t="shared" si="135"/>
        <v>0</v>
      </c>
      <c r="AB796" s="183" t="str">
        <f t="shared" si="136"/>
        <v/>
      </c>
      <c r="AC796" s="183" t="str">
        <f t="shared" si="137"/>
        <v/>
      </c>
      <c r="AD796" s="183" t="str">
        <f t="shared" si="138"/>
        <v/>
      </c>
      <c r="AE796" s="183" t="str">
        <f t="shared" si="139"/>
        <v/>
      </c>
    </row>
    <row r="797" spans="1:31" ht="33.950000000000003" customHeight="1" x14ac:dyDescent="0.25">
      <c r="A797" s="184" t="s">
        <v>5242</v>
      </c>
      <c r="B797" s="185">
        <v>41</v>
      </c>
      <c r="C797" s="184" t="s">
        <v>5168</v>
      </c>
      <c r="D797" s="184" t="s">
        <v>4378</v>
      </c>
      <c r="E797" s="184" t="s">
        <v>18</v>
      </c>
      <c r="F797" s="185">
        <v>2</v>
      </c>
      <c r="G797" s="185">
        <v>0</v>
      </c>
      <c r="H797" s="185">
        <v>1</v>
      </c>
      <c r="I797" s="184"/>
      <c r="J797" s="184" t="s">
        <v>3163</v>
      </c>
      <c r="K797" s="183"/>
      <c r="L797" s="183" t="s">
        <v>5197</v>
      </c>
      <c r="M797" s="183" t="s">
        <v>3163</v>
      </c>
      <c r="N797" s="183" t="s">
        <v>3163</v>
      </c>
      <c r="O797" s="183"/>
      <c r="P797" s="183" t="s">
        <v>4210</v>
      </c>
      <c r="Q797" s="183" t="s">
        <v>4495</v>
      </c>
      <c r="R797" s="183">
        <f t="shared" si="126"/>
        <v>0</v>
      </c>
      <c r="S797" s="183">
        <f t="shared" si="127"/>
        <v>0</v>
      </c>
      <c r="T797" s="183">
        <f t="shared" si="128"/>
        <v>0</v>
      </c>
      <c r="U797" s="183">
        <f t="shared" si="129"/>
        <v>0</v>
      </c>
      <c r="V797" s="183">
        <f t="shared" si="130"/>
        <v>0</v>
      </c>
      <c r="W797" s="183">
        <f t="shared" si="131"/>
        <v>0</v>
      </c>
      <c r="X797" s="183">
        <f t="shared" si="132"/>
        <v>0</v>
      </c>
      <c r="Y797" s="183">
        <f t="shared" si="133"/>
        <v>0</v>
      </c>
      <c r="Z797" s="183">
        <f t="shared" si="134"/>
        <v>0</v>
      </c>
      <c r="AA797" s="183">
        <f t="shared" si="135"/>
        <v>0</v>
      </c>
      <c r="AB797" s="183" t="str">
        <f t="shared" si="136"/>
        <v/>
      </c>
      <c r="AC797" s="183" t="str">
        <f t="shared" si="137"/>
        <v/>
      </c>
      <c r="AD797" s="183" t="str">
        <f t="shared" si="138"/>
        <v/>
      </c>
      <c r="AE797" s="183" t="str">
        <f t="shared" si="139"/>
        <v/>
      </c>
    </row>
    <row r="798" spans="1:31" ht="33.950000000000003" customHeight="1" x14ac:dyDescent="0.25">
      <c r="A798" s="184" t="s">
        <v>5242</v>
      </c>
      <c r="B798" s="185">
        <v>41</v>
      </c>
      <c r="C798" s="184" t="s">
        <v>5168</v>
      </c>
      <c r="D798" s="184" t="s">
        <v>4378</v>
      </c>
      <c r="E798" s="184" t="s">
        <v>18</v>
      </c>
      <c r="F798" s="185">
        <v>3</v>
      </c>
      <c r="G798" s="185">
        <v>0</v>
      </c>
      <c r="H798" s="185">
        <v>1</v>
      </c>
      <c r="I798" s="184"/>
      <c r="J798" s="184" t="s">
        <v>5245</v>
      </c>
      <c r="K798" s="183"/>
      <c r="L798" s="183" t="s">
        <v>5246</v>
      </c>
      <c r="M798" s="183" t="s">
        <v>5245</v>
      </c>
      <c r="N798" s="183" t="s">
        <v>5245</v>
      </c>
      <c r="O798" s="183"/>
      <c r="P798" s="183" t="s">
        <v>4210</v>
      </c>
      <c r="Q798" s="183" t="s">
        <v>4495</v>
      </c>
      <c r="R798" s="183">
        <f t="shared" si="126"/>
        <v>0</v>
      </c>
      <c r="S798" s="183">
        <f t="shared" si="127"/>
        <v>0</v>
      </c>
      <c r="T798" s="183">
        <f t="shared" si="128"/>
        <v>0</v>
      </c>
      <c r="U798" s="183">
        <f t="shared" si="129"/>
        <v>0</v>
      </c>
      <c r="V798" s="183">
        <f t="shared" si="130"/>
        <v>0</v>
      </c>
      <c r="W798" s="183">
        <f t="shared" si="131"/>
        <v>0</v>
      </c>
      <c r="X798" s="183">
        <f t="shared" si="132"/>
        <v>0</v>
      </c>
      <c r="Y798" s="183">
        <f t="shared" si="133"/>
        <v>0</v>
      </c>
      <c r="Z798" s="183">
        <f t="shared" si="134"/>
        <v>0</v>
      </c>
      <c r="AA798" s="183">
        <f t="shared" si="135"/>
        <v>0</v>
      </c>
      <c r="AB798" s="183" t="str">
        <f t="shared" si="136"/>
        <v/>
      </c>
      <c r="AC798" s="183" t="str">
        <f t="shared" si="137"/>
        <v/>
      </c>
      <c r="AD798" s="183" t="str">
        <f t="shared" si="138"/>
        <v/>
      </c>
      <c r="AE798" s="183" t="str">
        <f t="shared" si="139"/>
        <v/>
      </c>
    </row>
    <row r="799" spans="1:31" ht="33.950000000000003" customHeight="1" x14ac:dyDescent="0.25">
      <c r="A799" s="184" t="s">
        <v>5242</v>
      </c>
      <c r="B799" s="185">
        <v>41</v>
      </c>
      <c r="C799" s="184" t="s">
        <v>5168</v>
      </c>
      <c r="D799" s="184" t="s">
        <v>4378</v>
      </c>
      <c r="E799" s="184" t="s">
        <v>18</v>
      </c>
      <c r="F799" s="185">
        <v>4</v>
      </c>
      <c r="G799" s="185">
        <v>0</v>
      </c>
      <c r="H799" s="185">
        <v>1</v>
      </c>
      <c r="I799" s="184"/>
      <c r="J799" s="184" t="s">
        <v>5243</v>
      </c>
      <c r="K799" s="183"/>
      <c r="L799" s="183" t="s">
        <v>5244</v>
      </c>
      <c r="M799" s="183" t="s">
        <v>5243</v>
      </c>
      <c r="N799" s="183" t="s">
        <v>5243</v>
      </c>
      <c r="O799" s="183"/>
      <c r="P799" s="183" t="s">
        <v>4210</v>
      </c>
      <c r="Q799" s="183" t="s">
        <v>4495</v>
      </c>
      <c r="R799" s="183">
        <f t="shared" si="126"/>
        <v>0</v>
      </c>
      <c r="S799" s="183">
        <f t="shared" si="127"/>
        <v>0</v>
      </c>
      <c r="T799" s="183">
        <f t="shared" si="128"/>
        <v>0</v>
      </c>
      <c r="U799" s="183">
        <f t="shared" si="129"/>
        <v>0</v>
      </c>
      <c r="V799" s="183">
        <f t="shared" si="130"/>
        <v>0</v>
      </c>
      <c r="W799" s="183">
        <f t="shared" si="131"/>
        <v>0</v>
      </c>
      <c r="X799" s="183">
        <f t="shared" si="132"/>
        <v>0</v>
      </c>
      <c r="Y799" s="183">
        <f t="shared" si="133"/>
        <v>0</v>
      </c>
      <c r="Z799" s="183">
        <f t="shared" si="134"/>
        <v>0</v>
      </c>
      <c r="AA799" s="183">
        <f t="shared" si="135"/>
        <v>0</v>
      </c>
      <c r="AB799" s="183" t="str">
        <f t="shared" si="136"/>
        <v/>
      </c>
      <c r="AC799" s="183" t="str">
        <f t="shared" si="137"/>
        <v/>
      </c>
      <c r="AD799" s="183" t="str">
        <f t="shared" si="138"/>
        <v/>
      </c>
      <c r="AE799" s="183" t="str">
        <f t="shared" si="139"/>
        <v/>
      </c>
    </row>
    <row r="800" spans="1:31" ht="33.950000000000003" customHeight="1" x14ac:dyDescent="0.25">
      <c r="A800" s="184" t="s">
        <v>5242</v>
      </c>
      <c r="B800" s="185">
        <v>41</v>
      </c>
      <c r="C800" s="184" t="s">
        <v>5168</v>
      </c>
      <c r="D800" s="184" t="s">
        <v>4378</v>
      </c>
      <c r="E800" s="184" t="s">
        <v>18</v>
      </c>
      <c r="F800" s="185">
        <v>5</v>
      </c>
      <c r="G800" s="185">
        <v>0</v>
      </c>
      <c r="H800" s="185">
        <v>1</v>
      </c>
      <c r="I800" s="184"/>
      <c r="J800" s="184" t="s">
        <v>5200</v>
      </c>
      <c r="K800" s="183"/>
      <c r="L800" s="183" t="s">
        <v>5201</v>
      </c>
      <c r="M800" s="183" t="s">
        <v>5200</v>
      </c>
      <c r="N800" s="183" t="s">
        <v>5200</v>
      </c>
      <c r="O800" s="183"/>
      <c r="P800" s="183" t="s">
        <v>4210</v>
      </c>
      <c r="Q800" s="183" t="s">
        <v>4495</v>
      </c>
      <c r="R800" s="183">
        <f t="shared" si="126"/>
        <v>0</v>
      </c>
      <c r="S800" s="183">
        <f t="shared" si="127"/>
        <v>0</v>
      </c>
      <c r="T800" s="183">
        <f t="shared" si="128"/>
        <v>0</v>
      </c>
      <c r="U800" s="183">
        <f t="shared" si="129"/>
        <v>0</v>
      </c>
      <c r="V800" s="183">
        <f t="shared" si="130"/>
        <v>0</v>
      </c>
      <c r="W800" s="183">
        <f t="shared" si="131"/>
        <v>0</v>
      </c>
      <c r="X800" s="183">
        <f t="shared" si="132"/>
        <v>0</v>
      </c>
      <c r="Y800" s="183">
        <f t="shared" si="133"/>
        <v>0</v>
      </c>
      <c r="Z800" s="183">
        <f t="shared" si="134"/>
        <v>0</v>
      </c>
      <c r="AA800" s="183">
        <f t="shared" si="135"/>
        <v>0</v>
      </c>
      <c r="AB800" s="183" t="str">
        <f t="shared" si="136"/>
        <v/>
      </c>
      <c r="AC800" s="183" t="str">
        <f t="shared" si="137"/>
        <v/>
      </c>
      <c r="AD800" s="183" t="str">
        <f t="shared" si="138"/>
        <v/>
      </c>
      <c r="AE800" s="183" t="str">
        <f t="shared" si="139"/>
        <v/>
      </c>
    </row>
    <row r="801" spans="1:31" ht="33.950000000000003" customHeight="1" x14ac:dyDescent="0.25">
      <c r="A801" s="184" t="s">
        <v>5242</v>
      </c>
      <c r="B801" s="185">
        <v>41</v>
      </c>
      <c r="C801" s="184" t="s">
        <v>5168</v>
      </c>
      <c r="D801" s="184" t="s">
        <v>4378</v>
      </c>
      <c r="E801" s="184" t="s">
        <v>18</v>
      </c>
      <c r="F801" s="185">
        <v>6</v>
      </c>
      <c r="G801" s="185">
        <v>0</v>
      </c>
      <c r="H801" s="185">
        <v>1</v>
      </c>
      <c r="I801" s="184"/>
      <c r="J801" s="184" t="s">
        <v>3587</v>
      </c>
      <c r="K801" s="183"/>
      <c r="L801" s="183" t="s">
        <v>4500</v>
      </c>
      <c r="M801" s="183" t="s">
        <v>3587</v>
      </c>
      <c r="N801" s="183" t="s">
        <v>3587</v>
      </c>
      <c r="O801" s="183"/>
      <c r="P801" s="183" t="s">
        <v>4210</v>
      </c>
      <c r="Q801" s="183" t="s">
        <v>4495</v>
      </c>
      <c r="R801" s="183">
        <f t="shared" si="126"/>
        <v>0</v>
      </c>
      <c r="S801" s="183">
        <f t="shared" si="127"/>
        <v>0</v>
      </c>
      <c r="T801" s="183">
        <f t="shared" si="128"/>
        <v>0</v>
      </c>
      <c r="U801" s="183">
        <f t="shared" si="129"/>
        <v>0</v>
      </c>
      <c r="V801" s="183">
        <f t="shared" si="130"/>
        <v>0</v>
      </c>
      <c r="W801" s="183">
        <f t="shared" si="131"/>
        <v>0</v>
      </c>
      <c r="X801" s="183">
        <f t="shared" si="132"/>
        <v>0</v>
      </c>
      <c r="Y801" s="183">
        <f t="shared" si="133"/>
        <v>0</v>
      </c>
      <c r="Z801" s="183">
        <f t="shared" si="134"/>
        <v>0</v>
      </c>
      <c r="AA801" s="183">
        <f t="shared" si="135"/>
        <v>0</v>
      </c>
      <c r="AB801" s="183" t="str">
        <f t="shared" si="136"/>
        <v/>
      </c>
      <c r="AC801" s="183" t="str">
        <f t="shared" si="137"/>
        <v/>
      </c>
      <c r="AD801" s="183" t="str">
        <f t="shared" si="138"/>
        <v/>
      </c>
      <c r="AE801" s="183" t="str">
        <f t="shared" si="139"/>
        <v/>
      </c>
    </row>
    <row r="802" spans="1:31" ht="33.950000000000003" customHeight="1" x14ac:dyDescent="0.25">
      <c r="A802" s="184" t="s">
        <v>5242</v>
      </c>
      <c r="B802" s="185">
        <v>41</v>
      </c>
      <c r="C802" s="184" t="s">
        <v>5168</v>
      </c>
      <c r="D802" s="184" t="s">
        <v>4378</v>
      </c>
      <c r="E802" s="184" t="s">
        <v>18</v>
      </c>
      <c r="F802" s="185">
        <v>7</v>
      </c>
      <c r="G802" s="185">
        <v>0</v>
      </c>
      <c r="H802" s="185">
        <v>1</v>
      </c>
      <c r="I802" s="184"/>
      <c r="J802" s="184" t="s">
        <v>4496</v>
      </c>
      <c r="K802" s="183"/>
      <c r="L802" s="183" t="s">
        <v>4497</v>
      </c>
      <c r="M802" s="183" t="s">
        <v>4496</v>
      </c>
      <c r="N802" s="183" t="s">
        <v>4496</v>
      </c>
      <c r="O802" s="183"/>
      <c r="P802" s="183" t="s">
        <v>4210</v>
      </c>
      <c r="Q802" s="183" t="s">
        <v>4495</v>
      </c>
      <c r="R802" s="183">
        <f t="shared" si="126"/>
        <v>0</v>
      </c>
      <c r="S802" s="183">
        <f t="shared" si="127"/>
        <v>0</v>
      </c>
      <c r="T802" s="183">
        <f t="shared" si="128"/>
        <v>0</v>
      </c>
      <c r="U802" s="183">
        <f t="shared" si="129"/>
        <v>0</v>
      </c>
      <c r="V802" s="183">
        <f t="shared" si="130"/>
        <v>0</v>
      </c>
      <c r="W802" s="183">
        <f t="shared" si="131"/>
        <v>0</v>
      </c>
      <c r="X802" s="183">
        <f t="shared" si="132"/>
        <v>0</v>
      </c>
      <c r="Y802" s="183">
        <f t="shared" si="133"/>
        <v>0</v>
      </c>
      <c r="Z802" s="183">
        <f t="shared" si="134"/>
        <v>0</v>
      </c>
      <c r="AA802" s="183">
        <f t="shared" si="135"/>
        <v>0</v>
      </c>
      <c r="AB802" s="183" t="str">
        <f t="shared" si="136"/>
        <v/>
      </c>
      <c r="AC802" s="183" t="str">
        <f t="shared" si="137"/>
        <v/>
      </c>
      <c r="AD802" s="183" t="str">
        <f t="shared" si="138"/>
        <v/>
      </c>
      <c r="AE802" s="183" t="str">
        <f t="shared" si="139"/>
        <v/>
      </c>
    </row>
    <row r="803" spans="1:31" ht="33.950000000000003" customHeight="1" x14ac:dyDescent="0.25">
      <c r="A803" s="184" t="s">
        <v>5233</v>
      </c>
      <c r="B803" s="185">
        <v>42</v>
      </c>
      <c r="C803" s="184" t="s">
        <v>5168</v>
      </c>
      <c r="D803" s="184" t="s">
        <v>4381</v>
      </c>
      <c r="E803" s="184" t="s">
        <v>18</v>
      </c>
      <c r="F803" s="185">
        <v>1</v>
      </c>
      <c r="G803" s="185">
        <v>1</v>
      </c>
      <c r="H803" s="185">
        <v>0</v>
      </c>
      <c r="I803" s="184" t="s">
        <v>5237</v>
      </c>
      <c r="J803" s="184"/>
      <c r="K803" s="183" t="s">
        <v>5241</v>
      </c>
      <c r="L803" s="183"/>
      <c r="M803" s="183" t="s">
        <v>5237</v>
      </c>
      <c r="N803" s="183" t="s">
        <v>5237</v>
      </c>
      <c r="O803" s="183"/>
      <c r="P803" s="183" t="s">
        <v>4210</v>
      </c>
      <c r="Q803" s="183" t="s">
        <v>4509</v>
      </c>
      <c r="R803" s="183">
        <f t="shared" si="126"/>
        <v>0</v>
      </c>
      <c r="S803" s="183">
        <f t="shared" si="127"/>
        <v>0</v>
      </c>
      <c r="T803" s="183">
        <f t="shared" si="128"/>
        <v>0</v>
      </c>
      <c r="U803" s="183">
        <f t="shared" si="129"/>
        <v>0</v>
      </c>
      <c r="V803" s="183">
        <f t="shared" si="130"/>
        <v>0</v>
      </c>
      <c r="W803" s="183">
        <f t="shared" si="131"/>
        <v>0</v>
      </c>
      <c r="X803" s="183">
        <f t="shared" si="132"/>
        <v>0</v>
      </c>
      <c r="Y803" s="183">
        <f t="shared" si="133"/>
        <v>0</v>
      </c>
      <c r="Z803" s="183">
        <f t="shared" si="134"/>
        <v>0</v>
      </c>
      <c r="AA803" s="183">
        <f t="shared" si="135"/>
        <v>0</v>
      </c>
      <c r="AB803" s="183" t="str">
        <f t="shared" si="136"/>
        <v/>
      </c>
      <c r="AC803" s="183" t="str">
        <f t="shared" si="137"/>
        <v/>
      </c>
      <c r="AD803" s="183" t="str">
        <f t="shared" si="138"/>
        <v/>
      </c>
      <c r="AE803" s="183" t="str">
        <f t="shared" si="139"/>
        <v/>
      </c>
    </row>
    <row r="804" spans="1:31" ht="33.950000000000003" customHeight="1" x14ac:dyDescent="0.25">
      <c r="A804" s="184" t="s">
        <v>5233</v>
      </c>
      <c r="B804" s="185">
        <v>42</v>
      </c>
      <c r="C804" s="184" t="s">
        <v>5168</v>
      </c>
      <c r="D804" s="184" t="s">
        <v>4381</v>
      </c>
      <c r="E804" s="184" t="s">
        <v>18</v>
      </c>
      <c r="F804" s="185">
        <v>2</v>
      </c>
      <c r="G804" s="185">
        <v>1</v>
      </c>
      <c r="H804" s="185">
        <v>0</v>
      </c>
      <c r="I804" s="184" t="s">
        <v>5235</v>
      </c>
      <c r="J804" s="184"/>
      <c r="K804" s="183" t="s">
        <v>5240</v>
      </c>
      <c r="L804" s="183"/>
      <c r="M804" s="183" t="s">
        <v>5235</v>
      </c>
      <c r="N804" s="183" t="s">
        <v>3117</v>
      </c>
      <c r="O804" s="183"/>
      <c r="P804" s="183" t="s">
        <v>4210</v>
      </c>
      <c r="Q804" s="183" t="s">
        <v>4509</v>
      </c>
      <c r="R804" s="183">
        <f t="shared" si="126"/>
        <v>0</v>
      </c>
      <c r="S804" s="183">
        <f t="shared" si="127"/>
        <v>0</v>
      </c>
      <c r="T804" s="183">
        <f t="shared" si="128"/>
        <v>0</v>
      </c>
      <c r="U804" s="183">
        <f t="shared" si="129"/>
        <v>0</v>
      </c>
      <c r="V804" s="183">
        <f t="shared" si="130"/>
        <v>0</v>
      </c>
      <c r="W804" s="183">
        <f t="shared" si="131"/>
        <v>0</v>
      </c>
      <c r="X804" s="183">
        <f t="shared" si="132"/>
        <v>0</v>
      </c>
      <c r="Y804" s="183">
        <f t="shared" si="133"/>
        <v>0</v>
      </c>
      <c r="Z804" s="183">
        <f t="shared" si="134"/>
        <v>0</v>
      </c>
      <c r="AA804" s="183">
        <f t="shared" si="135"/>
        <v>0</v>
      </c>
      <c r="AB804" s="183" t="str">
        <f t="shared" si="136"/>
        <v/>
      </c>
      <c r="AC804" s="183" t="str">
        <f t="shared" si="137"/>
        <v/>
      </c>
      <c r="AD804" s="183" t="str">
        <f t="shared" si="138"/>
        <v/>
      </c>
      <c r="AE804" s="183" t="str">
        <f t="shared" si="139"/>
        <v/>
      </c>
    </row>
    <row r="805" spans="1:31" ht="33.950000000000003" customHeight="1" x14ac:dyDescent="0.25">
      <c r="A805" s="184" t="s">
        <v>5233</v>
      </c>
      <c r="B805" s="185">
        <v>42</v>
      </c>
      <c r="C805" s="184" t="s">
        <v>5168</v>
      </c>
      <c r="D805" s="184" t="s">
        <v>4381</v>
      </c>
      <c r="E805" s="184" t="s">
        <v>18</v>
      </c>
      <c r="F805" s="185">
        <v>3</v>
      </c>
      <c r="G805" s="185">
        <v>1</v>
      </c>
      <c r="H805" s="185">
        <v>0</v>
      </c>
      <c r="I805" s="184" t="s">
        <v>3250</v>
      </c>
      <c r="J805" s="184"/>
      <c r="K805" s="183" t="s">
        <v>4694</v>
      </c>
      <c r="L805" s="183"/>
      <c r="M805" s="183" t="s">
        <v>3250</v>
      </c>
      <c r="N805" s="183" t="s">
        <v>3250</v>
      </c>
      <c r="O805" s="183"/>
      <c r="P805" s="183" t="s">
        <v>4210</v>
      </c>
      <c r="Q805" s="183" t="s">
        <v>4509</v>
      </c>
      <c r="R805" s="183">
        <f t="shared" si="126"/>
        <v>0</v>
      </c>
      <c r="S805" s="183">
        <f t="shared" si="127"/>
        <v>0</v>
      </c>
      <c r="T805" s="183">
        <f t="shared" si="128"/>
        <v>0</v>
      </c>
      <c r="U805" s="183">
        <f t="shared" si="129"/>
        <v>0</v>
      </c>
      <c r="V805" s="183">
        <f t="shared" si="130"/>
        <v>0</v>
      </c>
      <c r="W805" s="183">
        <f t="shared" si="131"/>
        <v>0</v>
      </c>
      <c r="X805" s="183">
        <f t="shared" si="132"/>
        <v>0</v>
      </c>
      <c r="Y805" s="183">
        <f t="shared" si="133"/>
        <v>0</v>
      </c>
      <c r="Z805" s="183">
        <f t="shared" si="134"/>
        <v>0</v>
      </c>
      <c r="AA805" s="183">
        <f t="shared" si="135"/>
        <v>0</v>
      </c>
      <c r="AB805" s="183" t="str">
        <f t="shared" si="136"/>
        <v/>
      </c>
      <c r="AC805" s="183" t="str">
        <f t="shared" si="137"/>
        <v/>
      </c>
      <c r="AD805" s="183" t="str">
        <f t="shared" si="138"/>
        <v/>
      </c>
      <c r="AE805" s="183" t="str">
        <f t="shared" si="139"/>
        <v/>
      </c>
    </row>
    <row r="806" spans="1:31" ht="33.950000000000003" customHeight="1" x14ac:dyDescent="0.25">
      <c r="A806" s="184" t="s">
        <v>5233</v>
      </c>
      <c r="B806" s="185">
        <v>42</v>
      </c>
      <c r="C806" s="184" t="s">
        <v>5168</v>
      </c>
      <c r="D806" s="184" t="s">
        <v>4381</v>
      </c>
      <c r="E806" s="184" t="s">
        <v>18</v>
      </c>
      <c r="F806" s="185">
        <v>4</v>
      </c>
      <c r="G806" s="185">
        <v>1</v>
      </c>
      <c r="H806" s="185">
        <v>0</v>
      </c>
      <c r="I806" s="184" t="s">
        <v>3340</v>
      </c>
      <c r="J806" s="184"/>
      <c r="K806" s="183" t="s">
        <v>5239</v>
      </c>
      <c r="L806" s="183"/>
      <c r="M806" s="183" t="s">
        <v>3340</v>
      </c>
      <c r="N806" s="183" t="s">
        <v>3340</v>
      </c>
      <c r="O806" s="183"/>
      <c r="P806" s="183" t="s">
        <v>4210</v>
      </c>
      <c r="Q806" s="183" t="s">
        <v>4509</v>
      </c>
      <c r="R806" s="183">
        <f t="shared" si="126"/>
        <v>0</v>
      </c>
      <c r="S806" s="183">
        <f t="shared" si="127"/>
        <v>0</v>
      </c>
      <c r="T806" s="183">
        <f t="shared" si="128"/>
        <v>0</v>
      </c>
      <c r="U806" s="183">
        <f t="shared" si="129"/>
        <v>0</v>
      </c>
      <c r="V806" s="183">
        <f t="shared" si="130"/>
        <v>0</v>
      </c>
      <c r="W806" s="183">
        <f t="shared" si="131"/>
        <v>0</v>
      </c>
      <c r="X806" s="183">
        <f t="shared" si="132"/>
        <v>0</v>
      </c>
      <c r="Y806" s="183">
        <f t="shared" si="133"/>
        <v>0</v>
      </c>
      <c r="Z806" s="183">
        <f t="shared" si="134"/>
        <v>0</v>
      </c>
      <c r="AA806" s="183">
        <f t="shared" si="135"/>
        <v>0</v>
      </c>
      <c r="AB806" s="183" t="str">
        <f t="shared" si="136"/>
        <v/>
      </c>
      <c r="AC806" s="183" t="str">
        <f t="shared" si="137"/>
        <v/>
      </c>
      <c r="AD806" s="183" t="str">
        <f t="shared" si="138"/>
        <v/>
      </c>
      <c r="AE806" s="183" t="str">
        <f t="shared" si="139"/>
        <v/>
      </c>
    </row>
    <row r="807" spans="1:31" ht="33.950000000000003" customHeight="1" x14ac:dyDescent="0.25">
      <c r="A807" s="184" t="s">
        <v>5233</v>
      </c>
      <c r="B807" s="185">
        <v>42</v>
      </c>
      <c r="C807" s="184" t="s">
        <v>5168</v>
      </c>
      <c r="D807" s="184" t="s">
        <v>4381</v>
      </c>
      <c r="E807" s="184" t="s">
        <v>18</v>
      </c>
      <c r="F807" s="185">
        <v>5</v>
      </c>
      <c r="G807" s="185">
        <v>1</v>
      </c>
      <c r="H807" s="185">
        <v>0</v>
      </c>
      <c r="I807" s="184" t="s">
        <v>2249</v>
      </c>
      <c r="J807" s="184"/>
      <c r="K807" s="183" t="s">
        <v>4835</v>
      </c>
      <c r="L807" s="183"/>
      <c r="M807" s="183" t="s">
        <v>2249</v>
      </c>
      <c r="N807" s="183" t="s">
        <v>2249</v>
      </c>
      <c r="O807" s="183"/>
      <c r="P807" s="183" t="s">
        <v>4210</v>
      </c>
      <c r="Q807" s="183" t="s">
        <v>4509</v>
      </c>
      <c r="R807" s="183">
        <f t="shared" si="126"/>
        <v>0</v>
      </c>
      <c r="S807" s="183">
        <f t="shared" si="127"/>
        <v>0</v>
      </c>
      <c r="T807" s="183">
        <f t="shared" si="128"/>
        <v>0</v>
      </c>
      <c r="U807" s="183">
        <f t="shared" si="129"/>
        <v>0</v>
      </c>
      <c r="V807" s="183">
        <f t="shared" si="130"/>
        <v>0</v>
      </c>
      <c r="W807" s="183">
        <f t="shared" si="131"/>
        <v>0</v>
      </c>
      <c r="X807" s="183">
        <f t="shared" si="132"/>
        <v>0</v>
      </c>
      <c r="Y807" s="183">
        <f t="shared" si="133"/>
        <v>0</v>
      </c>
      <c r="Z807" s="183">
        <f t="shared" si="134"/>
        <v>0</v>
      </c>
      <c r="AA807" s="183">
        <f t="shared" si="135"/>
        <v>0</v>
      </c>
      <c r="AB807" s="183" t="str">
        <f t="shared" si="136"/>
        <v/>
      </c>
      <c r="AC807" s="183" t="str">
        <f t="shared" si="137"/>
        <v/>
      </c>
      <c r="AD807" s="183" t="str">
        <f t="shared" si="138"/>
        <v/>
      </c>
      <c r="AE807" s="183" t="str">
        <f t="shared" si="139"/>
        <v/>
      </c>
    </row>
    <row r="808" spans="1:31" ht="33.950000000000003" customHeight="1" x14ac:dyDescent="0.25">
      <c r="A808" s="184" t="s">
        <v>5233</v>
      </c>
      <c r="B808" s="185">
        <v>42</v>
      </c>
      <c r="C808" s="184" t="s">
        <v>5168</v>
      </c>
      <c r="D808" s="184" t="s">
        <v>4381</v>
      </c>
      <c r="E808" s="184" t="s">
        <v>18</v>
      </c>
      <c r="F808" s="185">
        <v>6</v>
      </c>
      <c r="G808" s="185">
        <v>1</v>
      </c>
      <c r="H808" s="185">
        <v>0</v>
      </c>
      <c r="I808" s="184" t="s">
        <v>1805</v>
      </c>
      <c r="J808" s="184"/>
      <c r="K808" s="183" t="s">
        <v>4545</v>
      </c>
      <c r="L808" s="183"/>
      <c r="M808" s="183" t="s">
        <v>1805</v>
      </c>
      <c r="N808" s="183" t="s">
        <v>3523</v>
      </c>
      <c r="O808" s="183"/>
      <c r="P808" s="183" t="s">
        <v>4210</v>
      </c>
      <c r="Q808" s="183" t="s">
        <v>4509</v>
      </c>
      <c r="R808" s="183">
        <f t="shared" si="126"/>
        <v>0</v>
      </c>
      <c r="S808" s="183">
        <f t="shared" si="127"/>
        <v>0</v>
      </c>
      <c r="T808" s="183">
        <f t="shared" si="128"/>
        <v>0</v>
      </c>
      <c r="U808" s="183">
        <f t="shared" si="129"/>
        <v>0</v>
      </c>
      <c r="V808" s="183">
        <f t="shared" si="130"/>
        <v>0</v>
      </c>
      <c r="W808" s="183">
        <f t="shared" si="131"/>
        <v>0</v>
      </c>
      <c r="X808" s="183">
        <f t="shared" si="132"/>
        <v>0</v>
      </c>
      <c r="Y808" s="183">
        <f t="shared" si="133"/>
        <v>0</v>
      </c>
      <c r="Z808" s="183">
        <f t="shared" si="134"/>
        <v>0</v>
      </c>
      <c r="AA808" s="183">
        <f t="shared" si="135"/>
        <v>0</v>
      </c>
      <c r="AB808" s="183" t="str">
        <f t="shared" si="136"/>
        <v/>
      </c>
      <c r="AC808" s="183" t="str">
        <f t="shared" si="137"/>
        <v/>
      </c>
      <c r="AD808" s="183" t="str">
        <f t="shared" si="138"/>
        <v/>
      </c>
      <c r="AE808" s="183" t="str">
        <f t="shared" si="139"/>
        <v/>
      </c>
    </row>
    <row r="809" spans="1:31" ht="33.950000000000003" customHeight="1" x14ac:dyDescent="0.25">
      <c r="A809" s="184" t="s">
        <v>5233</v>
      </c>
      <c r="B809" s="185">
        <v>42</v>
      </c>
      <c r="C809" s="184" t="s">
        <v>5168</v>
      </c>
      <c r="D809" s="184" t="s">
        <v>4381</v>
      </c>
      <c r="E809" s="184" t="s">
        <v>18</v>
      </c>
      <c r="F809" s="185">
        <v>7</v>
      </c>
      <c r="G809" s="185">
        <v>1</v>
      </c>
      <c r="H809" s="185">
        <v>0</v>
      </c>
      <c r="I809" s="184" t="s">
        <v>3102</v>
      </c>
      <c r="J809" s="184"/>
      <c r="K809" s="183" t="s">
        <v>4511</v>
      </c>
      <c r="L809" s="183"/>
      <c r="M809" s="183" t="s">
        <v>3102</v>
      </c>
      <c r="N809" s="183" t="s">
        <v>3102</v>
      </c>
      <c r="O809" s="183"/>
      <c r="P809" s="183" t="s">
        <v>4210</v>
      </c>
      <c r="Q809" s="183" t="s">
        <v>4509</v>
      </c>
      <c r="R809" s="183">
        <f t="shared" si="126"/>
        <v>0</v>
      </c>
      <c r="S809" s="183">
        <f t="shared" si="127"/>
        <v>0</v>
      </c>
      <c r="T809" s="183">
        <f t="shared" si="128"/>
        <v>0</v>
      </c>
      <c r="U809" s="183">
        <f t="shared" si="129"/>
        <v>0</v>
      </c>
      <c r="V809" s="183">
        <f t="shared" si="130"/>
        <v>0</v>
      </c>
      <c r="W809" s="183">
        <f t="shared" si="131"/>
        <v>0</v>
      </c>
      <c r="X809" s="183">
        <f t="shared" si="132"/>
        <v>0</v>
      </c>
      <c r="Y809" s="183">
        <f t="shared" si="133"/>
        <v>0</v>
      </c>
      <c r="Z809" s="183">
        <f t="shared" si="134"/>
        <v>0</v>
      </c>
      <c r="AA809" s="183">
        <f t="shared" si="135"/>
        <v>0</v>
      </c>
      <c r="AB809" s="183" t="str">
        <f t="shared" si="136"/>
        <v/>
      </c>
      <c r="AC809" s="183" t="str">
        <f t="shared" si="137"/>
        <v/>
      </c>
      <c r="AD809" s="183" t="str">
        <f t="shared" si="138"/>
        <v/>
      </c>
      <c r="AE809" s="183" t="str">
        <f t="shared" si="139"/>
        <v/>
      </c>
    </row>
    <row r="810" spans="1:31" ht="33.950000000000003" customHeight="1" x14ac:dyDescent="0.25">
      <c r="A810" s="184" t="s">
        <v>5233</v>
      </c>
      <c r="B810" s="185">
        <v>42</v>
      </c>
      <c r="C810" s="184" t="s">
        <v>5168</v>
      </c>
      <c r="D810" s="184" t="s">
        <v>4381</v>
      </c>
      <c r="E810" s="184" t="s">
        <v>18</v>
      </c>
      <c r="F810" s="185">
        <v>8</v>
      </c>
      <c r="G810" s="185">
        <v>1</v>
      </c>
      <c r="H810" s="185">
        <v>0</v>
      </c>
      <c r="I810" s="184" t="s">
        <v>3123</v>
      </c>
      <c r="J810" s="184"/>
      <c r="K810" s="183" t="s">
        <v>4510</v>
      </c>
      <c r="L810" s="183"/>
      <c r="M810" s="183" t="s">
        <v>3123</v>
      </c>
      <c r="N810" s="183" t="s">
        <v>3123</v>
      </c>
      <c r="O810" s="183"/>
      <c r="P810" s="183" t="s">
        <v>4210</v>
      </c>
      <c r="Q810" s="183" t="s">
        <v>4509</v>
      </c>
      <c r="R810" s="183">
        <f t="shared" si="126"/>
        <v>0</v>
      </c>
      <c r="S810" s="183">
        <f t="shared" si="127"/>
        <v>0</v>
      </c>
      <c r="T810" s="183">
        <f t="shared" si="128"/>
        <v>0</v>
      </c>
      <c r="U810" s="183">
        <f t="shared" si="129"/>
        <v>0</v>
      </c>
      <c r="V810" s="183">
        <f t="shared" si="130"/>
        <v>0</v>
      </c>
      <c r="W810" s="183">
        <f t="shared" si="131"/>
        <v>0</v>
      </c>
      <c r="X810" s="183">
        <f t="shared" si="132"/>
        <v>0</v>
      </c>
      <c r="Y810" s="183">
        <f t="shared" si="133"/>
        <v>0</v>
      </c>
      <c r="Z810" s="183">
        <f t="shared" si="134"/>
        <v>0</v>
      </c>
      <c r="AA810" s="183">
        <f t="shared" si="135"/>
        <v>0</v>
      </c>
      <c r="AB810" s="183" t="str">
        <f t="shared" si="136"/>
        <v/>
      </c>
      <c r="AC810" s="183" t="str">
        <f t="shared" si="137"/>
        <v/>
      </c>
      <c r="AD810" s="183" t="str">
        <f t="shared" si="138"/>
        <v/>
      </c>
      <c r="AE810" s="183" t="str">
        <f t="shared" si="139"/>
        <v/>
      </c>
    </row>
    <row r="811" spans="1:31" ht="33.950000000000003" customHeight="1" x14ac:dyDescent="0.25">
      <c r="A811" s="184" t="s">
        <v>5233</v>
      </c>
      <c r="B811" s="185">
        <v>42</v>
      </c>
      <c r="C811" s="184" t="s">
        <v>5168</v>
      </c>
      <c r="D811" s="184" t="s">
        <v>4378</v>
      </c>
      <c r="E811" s="184" t="s">
        <v>18</v>
      </c>
      <c r="F811" s="185">
        <v>1</v>
      </c>
      <c r="G811" s="185">
        <v>0</v>
      </c>
      <c r="H811" s="185">
        <v>1</v>
      </c>
      <c r="I811" s="184"/>
      <c r="J811" s="184" t="s">
        <v>5237</v>
      </c>
      <c r="K811" s="183"/>
      <c r="L811" s="183" t="s">
        <v>5238</v>
      </c>
      <c r="M811" s="183" t="s">
        <v>5237</v>
      </c>
      <c r="N811" s="183" t="s">
        <v>5237</v>
      </c>
      <c r="O811" s="183"/>
      <c r="P811" s="183" t="s">
        <v>4210</v>
      </c>
      <c r="Q811" s="183" t="s">
        <v>4495</v>
      </c>
      <c r="R811" s="183">
        <f t="shared" si="126"/>
        <v>0</v>
      </c>
      <c r="S811" s="183">
        <f t="shared" si="127"/>
        <v>0</v>
      </c>
      <c r="T811" s="183">
        <f t="shared" si="128"/>
        <v>0</v>
      </c>
      <c r="U811" s="183">
        <f t="shared" si="129"/>
        <v>0</v>
      </c>
      <c r="V811" s="183">
        <f t="shared" si="130"/>
        <v>0</v>
      </c>
      <c r="W811" s="183">
        <f t="shared" si="131"/>
        <v>0</v>
      </c>
      <c r="X811" s="183">
        <f t="shared" si="132"/>
        <v>0</v>
      </c>
      <c r="Y811" s="183">
        <f t="shared" si="133"/>
        <v>0</v>
      </c>
      <c r="Z811" s="183">
        <f t="shared" si="134"/>
        <v>0</v>
      </c>
      <c r="AA811" s="183">
        <f t="shared" si="135"/>
        <v>0</v>
      </c>
      <c r="AB811" s="183" t="str">
        <f t="shared" si="136"/>
        <v/>
      </c>
      <c r="AC811" s="183" t="str">
        <f t="shared" si="137"/>
        <v/>
      </c>
      <c r="AD811" s="183" t="str">
        <f t="shared" si="138"/>
        <v/>
      </c>
      <c r="AE811" s="183" t="str">
        <f t="shared" si="139"/>
        <v/>
      </c>
    </row>
    <row r="812" spans="1:31" ht="33.950000000000003" customHeight="1" x14ac:dyDescent="0.25">
      <c r="A812" s="184" t="s">
        <v>5233</v>
      </c>
      <c r="B812" s="185">
        <v>42</v>
      </c>
      <c r="C812" s="184" t="s">
        <v>5168</v>
      </c>
      <c r="D812" s="184" t="s">
        <v>4378</v>
      </c>
      <c r="E812" s="184" t="s">
        <v>18</v>
      </c>
      <c r="F812" s="185">
        <v>2</v>
      </c>
      <c r="G812" s="185">
        <v>0</v>
      </c>
      <c r="H812" s="185">
        <v>1</v>
      </c>
      <c r="I812" s="184"/>
      <c r="J812" s="184" t="s">
        <v>5235</v>
      </c>
      <c r="K812" s="183"/>
      <c r="L812" s="183" t="s">
        <v>5236</v>
      </c>
      <c r="M812" s="183" t="s">
        <v>5235</v>
      </c>
      <c r="N812" s="183" t="s">
        <v>3117</v>
      </c>
      <c r="O812" s="183"/>
      <c r="P812" s="183" t="s">
        <v>4210</v>
      </c>
      <c r="Q812" s="183" t="s">
        <v>4495</v>
      </c>
      <c r="R812" s="183">
        <f t="shared" si="126"/>
        <v>0</v>
      </c>
      <c r="S812" s="183">
        <f t="shared" si="127"/>
        <v>0</v>
      </c>
      <c r="T812" s="183">
        <f t="shared" si="128"/>
        <v>0</v>
      </c>
      <c r="U812" s="183">
        <f t="shared" si="129"/>
        <v>0</v>
      </c>
      <c r="V812" s="183">
        <f t="shared" si="130"/>
        <v>0</v>
      </c>
      <c r="W812" s="183">
        <f t="shared" si="131"/>
        <v>0</v>
      </c>
      <c r="X812" s="183">
        <f t="shared" si="132"/>
        <v>0</v>
      </c>
      <c r="Y812" s="183">
        <f t="shared" si="133"/>
        <v>0</v>
      </c>
      <c r="Z812" s="183">
        <f t="shared" si="134"/>
        <v>0</v>
      </c>
      <c r="AA812" s="183">
        <f t="shared" si="135"/>
        <v>0</v>
      </c>
      <c r="AB812" s="183" t="str">
        <f t="shared" si="136"/>
        <v/>
      </c>
      <c r="AC812" s="183" t="str">
        <f t="shared" si="137"/>
        <v/>
      </c>
      <c r="AD812" s="183" t="str">
        <f t="shared" si="138"/>
        <v/>
      </c>
      <c r="AE812" s="183" t="str">
        <f t="shared" si="139"/>
        <v/>
      </c>
    </row>
    <row r="813" spans="1:31" ht="33.950000000000003" customHeight="1" x14ac:dyDescent="0.25">
      <c r="A813" s="184" t="s">
        <v>5233</v>
      </c>
      <c r="B813" s="185">
        <v>42</v>
      </c>
      <c r="C813" s="184" t="s">
        <v>5168</v>
      </c>
      <c r="D813" s="184" t="s">
        <v>4378</v>
      </c>
      <c r="E813" s="184" t="s">
        <v>18</v>
      </c>
      <c r="F813" s="185">
        <v>3</v>
      </c>
      <c r="G813" s="185">
        <v>0</v>
      </c>
      <c r="H813" s="185">
        <v>1</v>
      </c>
      <c r="I813" s="184"/>
      <c r="J813" s="184" t="s">
        <v>3250</v>
      </c>
      <c r="K813" s="183"/>
      <c r="L813" s="183" t="s">
        <v>4998</v>
      </c>
      <c r="M813" s="183" t="s">
        <v>3250</v>
      </c>
      <c r="N813" s="183" t="s">
        <v>3250</v>
      </c>
      <c r="O813" s="183"/>
      <c r="P813" s="183" t="s">
        <v>4210</v>
      </c>
      <c r="Q813" s="183" t="s">
        <v>4495</v>
      </c>
      <c r="R813" s="183">
        <f t="shared" si="126"/>
        <v>0</v>
      </c>
      <c r="S813" s="183">
        <f t="shared" si="127"/>
        <v>0</v>
      </c>
      <c r="T813" s="183">
        <f t="shared" si="128"/>
        <v>0</v>
      </c>
      <c r="U813" s="183">
        <f t="shared" si="129"/>
        <v>0</v>
      </c>
      <c r="V813" s="183">
        <f t="shared" si="130"/>
        <v>0</v>
      </c>
      <c r="W813" s="183">
        <f t="shared" si="131"/>
        <v>0</v>
      </c>
      <c r="X813" s="183">
        <f t="shared" si="132"/>
        <v>0</v>
      </c>
      <c r="Y813" s="183">
        <f t="shared" si="133"/>
        <v>0</v>
      </c>
      <c r="Z813" s="183">
        <f t="shared" si="134"/>
        <v>0</v>
      </c>
      <c r="AA813" s="183">
        <f t="shared" si="135"/>
        <v>0</v>
      </c>
      <c r="AB813" s="183" t="str">
        <f t="shared" si="136"/>
        <v/>
      </c>
      <c r="AC813" s="183" t="str">
        <f t="shared" si="137"/>
        <v/>
      </c>
      <c r="AD813" s="183" t="str">
        <f t="shared" si="138"/>
        <v/>
      </c>
      <c r="AE813" s="183" t="str">
        <f t="shared" si="139"/>
        <v/>
      </c>
    </row>
    <row r="814" spans="1:31" ht="33.950000000000003" customHeight="1" x14ac:dyDescent="0.25">
      <c r="A814" s="184" t="s">
        <v>5233</v>
      </c>
      <c r="B814" s="185">
        <v>42</v>
      </c>
      <c r="C814" s="184" t="s">
        <v>5168</v>
      </c>
      <c r="D814" s="184" t="s">
        <v>4378</v>
      </c>
      <c r="E814" s="184" t="s">
        <v>18</v>
      </c>
      <c r="F814" s="185">
        <v>4</v>
      </c>
      <c r="G814" s="185">
        <v>0</v>
      </c>
      <c r="H814" s="185">
        <v>1</v>
      </c>
      <c r="I814" s="184"/>
      <c r="J814" s="184" t="s">
        <v>3340</v>
      </c>
      <c r="K814" s="183"/>
      <c r="L814" s="183" t="s">
        <v>5234</v>
      </c>
      <c r="M814" s="183" t="s">
        <v>3340</v>
      </c>
      <c r="N814" s="183" t="s">
        <v>3340</v>
      </c>
      <c r="O814" s="183"/>
      <c r="P814" s="183" t="s">
        <v>4210</v>
      </c>
      <c r="Q814" s="183" t="s">
        <v>4495</v>
      </c>
      <c r="R814" s="183">
        <f t="shared" si="126"/>
        <v>0</v>
      </c>
      <c r="S814" s="183">
        <f t="shared" si="127"/>
        <v>0</v>
      </c>
      <c r="T814" s="183">
        <f t="shared" si="128"/>
        <v>0</v>
      </c>
      <c r="U814" s="183">
        <f t="shared" si="129"/>
        <v>0</v>
      </c>
      <c r="V814" s="183">
        <f t="shared" si="130"/>
        <v>0</v>
      </c>
      <c r="W814" s="183">
        <f t="shared" si="131"/>
        <v>0</v>
      </c>
      <c r="X814" s="183">
        <f t="shared" si="132"/>
        <v>0</v>
      </c>
      <c r="Y814" s="183">
        <f t="shared" si="133"/>
        <v>0</v>
      </c>
      <c r="Z814" s="183">
        <f t="shared" si="134"/>
        <v>0</v>
      </c>
      <c r="AA814" s="183">
        <f t="shared" si="135"/>
        <v>0</v>
      </c>
      <c r="AB814" s="183" t="str">
        <f t="shared" si="136"/>
        <v/>
      </c>
      <c r="AC814" s="183" t="str">
        <f t="shared" si="137"/>
        <v/>
      </c>
      <c r="AD814" s="183" t="str">
        <f t="shared" si="138"/>
        <v/>
      </c>
      <c r="AE814" s="183" t="str">
        <f t="shared" si="139"/>
        <v/>
      </c>
    </row>
    <row r="815" spans="1:31" ht="33.950000000000003" customHeight="1" x14ac:dyDescent="0.25">
      <c r="A815" s="184" t="s">
        <v>5233</v>
      </c>
      <c r="B815" s="185">
        <v>42</v>
      </c>
      <c r="C815" s="184" t="s">
        <v>5168</v>
      </c>
      <c r="D815" s="184" t="s">
        <v>4378</v>
      </c>
      <c r="E815" s="184" t="s">
        <v>18</v>
      </c>
      <c r="F815" s="185">
        <v>5</v>
      </c>
      <c r="G815" s="185">
        <v>0</v>
      </c>
      <c r="H815" s="185">
        <v>1</v>
      </c>
      <c r="I815" s="184"/>
      <c r="J815" s="184" t="s">
        <v>2249</v>
      </c>
      <c r="K815" s="183"/>
      <c r="L815" s="183" t="s">
        <v>4826</v>
      </c>
      <c r="M815" s="183" t="s">
        <v>2249</v>
      </c>
      <c r="N815" s="183" t="s">
        <v>2249</v>
      </c>
      <c r="O815" s="183"/>
      <c r="P815" s="183" t="s">
        <v>4210</v>
      </c>
      <c r="Q815" s="183" t="s">
        <v>4495</v>
      </c>
      <c r="R815" s="183">
        <f t="shared" si="126"/>
        <v>0</v>
      </c>
      <c r="S815" s="183">
        <f t="shared" si="127"/>
        <v>0</v>
      </c>
      <c r="T815" s="183">
        <f t="shared" si="128"/>
        <v>0</v>
      </c>
      <c r="U815" s="183">
        <f t="shared" si="129"/>
        <v>0</v>
      </c>
      <c r="V815" s="183">
        <f t="shared" si="130"/>
        <v>0</v>
      </c>
      <c r="W815" s="183">
        <f t="shared" si="131"/>
        <v>0</v>
      </c>
      <c r="X815" s="183">
        <f t="shared" si="132"/>
        <v>0</v>
      </c>
      <c r="Y815" s="183">
        <f t="shared" si="133"/>
        <v>0</v>
      </c>
      <c r="Z815" s="183">
        <f t="shared" si="134"/>
        <v>0</v>
      </c>
      <c r="AA815" s="183">
        <f t="shared" si="135"/>
        <v>0</v>
      </c>
      <c r="AB815" s="183" t="str">
        <f t="shared" si="136"/>
        <v/>
      </c>
      <c r="AC815" s="183" t="str">
        <f t="shared" si="137"/>
        <v/>
      </c>
      <c r="AD815" s="183" t="str">
        <f t="shared" si="138"/>
        <v/>
      </c>
      <c r="AE815" s="183" t="str">
        <f t="shared" si="139"/>
        <v/>
      </c>
    </row>
    <row r="816" spans="1:31" ht="33.950000000000003" customHeight="1" x14ac:dyDescent="0.25">
      <c r="A816" s="184" t="s">
        <v>5233</v>
      </c>
      <c r="B816" s="185">
        <v>42</v>
      </c>
      <c r="C816" s="184" t="s">
        <v>5168</v>
      </c>
      <c r="D816" s="184" t="s">
        <v>4378</v>
      </c>
      <c r="E816" s="184" t="s">
        <v>18</v>
      </c>
      <c r="F816" s="185">
        <v>6</v>
      </c>
      <c r="G816" s="185">
        <v>0</v>
      </c>
      <c r="H816" s="185">
        <v>1</v>
      </c>
      <c r="I816" s="184"/>
      <c r="J816" s="184" t="s">
        <v>3587</v>
      </c>
      <c r="K816" s="183"/>
      <c r="L816" s="183" t="s">
        <v>4500</v>
      </c>
      <c r="M816" s="183" t="s">
        <v>3587</v>
      </c>
      <c r="N816" s="183" t="s">
        <v>3587</v>
      </c>
      <c r="O816" s="183"/>
      <c r="P816" s="183" t="s">
        <v>4210</v>
      </c>
      <c r="Q816" s="183" t="s">
        <v>4495</v>
      </c>
      <c r="R816" s="183">
        <f t="shared" si="126"/>
        <v>0</v>
      </c>
      <c r="S816" s="183">
        <f t="shared" si="127"/>
        <v>0</v>
      </c>
      <c r="T816" s="183">
        <f t="shared" si="128"/>
        <v>0</v>
      </c>
      <c r="U816" s="183">
        <f t="shared" si="129"/>
        <v>0</v>
      </c>
      <c r="V816" s="183">
        <f t="shared" si="130"/>
        <v>0</v>
      </c>
      <c r="W816" s="183">
        <f t="shared" si="131"/>
        <v>0</v>
      </c>
      <c r="X816" s="183">
        <f t="shared" si="132"/>
        <v>0</v>
      </c>
      <c r="Y816" s="183">
        <f t="shared" si="133"/>
        <v>0</v>
      </c>
      <c r="Z816" s="183">
        <f t="shared" si="134"/>
        <v>0</v>
      </c>
      <c r="AA816" s="183">
        <f t="shared" si="135"/>
        <v>0</v>
      </c>
      <c r="AB816" s="183" t="str">
        <f t="shared" si="136"/>
        <v/>
      </c>
      <c r="AC816" s="183" t="str">
        <f t="shared" si="137"/>
        <v/>
      </c>
      <c r="AD816" s="183" t="str">
        <f t="shared" si="138"/>
        <v/>
      </c>
      <c r="AE816" s="183" t="str">
        <f t="shared" si="139"/>
        <v/>
      </c>
    </row>
    <row r="817" spans="1:31" ht="33.950000000000003" customHeight="1" x14ac:dyDescent="0.25">
      <c r="A817" s="184" t="s">
        <v>5233</v>
      </c>
      <c r="B817" s="185">
        <v>42</v>
      </c>
      <c r="C817" s="184" t="s">
        <v>5168</v>
      </c>
      <c r="D817" s="184" t="s">
        <v>4378</v>
      </c>
      <c r="E817" s="184" t="s">
        <v>18</v>
      </c>
      <c r="F817" s="185">
        <v>7</v>
      </c>
      <c r="G817" s="185">
        <v>0</v>
      </c>
      <c r="H817" s="185">
        <v>1</v>
      </c>
      <c r="I817" s="184"/>
      <c r="J817" s="184" t="s">
        <v>4496</v>
      </c>
      <c r="K817" s="183"/>
      <c r="L817" s="183" t="s">
        <v>4497</v>
      </c>
      <c r="M817" s="183" t="s">
        <v>4496</v>
      </c>
      <c r="N817" s="183" t="s">
        <v>4496</v>
      </c>
      <c r="O817" s="183"/>
      <c r="P817" s="183" t="s">
        <v>4210</v>
      </c>
      <c r="Q817" s="183" t="s">
        <v>4495</v>
      </c>
      <c r="R817" s="183">
        <f t="shared" si="126"/>
        <v>0</v>
      </c>
      <c r="S817" s="183">
        <f t="shared" si="127"/>
        <v>0</v>
      </c>
      <c r="T817" s="183">
        <f t="shared" si="128"/>
        <v>0</v>
      </c>
      <c r="U817" s="183">
        <f t="shared" si="129"/>
        <v>0</v>
      </c>
      <c r="V817" s="183">
        <f t="shared" si="130"/>
        <v>0</v>
      </c>
      <c r="W817" s="183">
        <f t="shared" si="131"/>
        <v>0</v>
      </c>
      <c r="X817" s="183">
        <f t="shared" si="132"/>
        <v>0</v>
      </c>
      <c r="Y817" s="183">
        <f t="shared" si="133"/>
        <v>0</v>
      </c>
      <c r="Z817" s="183">
        <f t="shared" si="134"/>
        <v>0</v>
      </c>
      <c r="AA817" s="183">
        <f t="shared" si="135"/>
        <v>0</v>
      </c>
      <c r="AB817" s="183" t="str">
        <f t="shared" si="136"/>
        <v/>
      </c>
      <c r="AC817" s="183" t="str">
        <f t="shared" si="137"/>
        <v/>
      </c>
      <c r="AD817" s="183" t="str">
        <f t="shared" si="138"/>
        <v/>
      </c>
      <c r="AE817" s="183" t="str">
        <f t="shared" si="139"/>
        <v/>
      </c>
    </row>
    <row r="818" spans="1:31" ht="33.950000000000003" customHeight="1" x14ac:dyDescent="0.25">
      <c r="A818" s="184" t="s">
        <v>5222</v>
      </c>
      <c r="B818" s="185">
        <v>43</v>
      </c>
      <c r="C818" s="184" t="s">
        <v>5168</v>
      </c>
      <c r="D818" s="184" t="s">
        <v>4381</v>
      </c>
      <c r="E818" s="184" t="s">
        <v>18</v>
      </c>
      <c r="F818" s="185">
        <v>1</v>
      </c>
      <c r="G818" s="185">
        <v>1</v>
      </c>
      <c r="H818" s="185">
        <v>0</v>
      </c>
      <c r="I818" s="184" t="s">
        <v>5228</v>
      </c>
      <c r="J818" s="184"/>
      <c r="K818" s="183" t="s">
        <v>5232</v>
      </c>
      <c r="L818" s="183"/>
      <c r="M818" s="183" t="s">
        <v>5228</v>
      </c>
      <c r="N818" s="183" t="s">
        <v>5228</v>
      </c>
      <c r="O818" s="183"/>
      <c r="P818" s="183" t="s">
        <v>4210</v>
      </c>
      <c r="Q818" s="183" t="s">
        <v>4509</v>
      </c>
      <c r="R818" s="183">
        <f t="shared" si="126"/>
        <v>0</v>
      </c>
      <c r="S818" s="183">
        <f t="shared" si="127"/>
        <v>0</v>
      </c>
      <c r="T818" s="183">
        <f t="shared" si="128"/>
        <v>0</v>
      </c>
      <c r="U818" s="183">
        <f t="shared" si="129"/>
        <v>0</v>
      </c>
      <c r="V818" s="183">
        <f t="shared" si="130"/>
        <v>0</v>
      </c>
      <c r="W818" s="183">
        <f t="shared" si="131"/>
        <v>0</v>
      </c>
      <c r="X818" s="183">
        <f t="shared" si="132"/>
        <v>0</v>
      </c>
      <c r="Y818" s="183">
        <f t="shared" si="133"/>
        <v>0</v>
      </c>
      <c r="Z818" s="183">
        <f t="shared" si="134"/>
        <v>0</v>
      </c>
      <c r="AA818" s="183">
        <f t="shared" si="135"/>
        <v>0</v>
      </c>
      <c r="AB818" s="183" t="str">
        <f t="shared" si="136"/>
        <v/>
      </c>
      <c r="AC818" s="183" t="str">
        <f t="shared" si="137"/>
        <v/>
      </c>
      <c r="AD818" s="183" t="str">
        <f t="shared" si="138"/>
        <v/>
      </c>
      <c r="AE818" s="183" t="str">
        <f t="shared" si="139"/>
        <v/>
      </c>
    </row>
    <row r="819" spans="1:31" ht="33.950000000000003" customHeight="1" x14ac:dyDescent="0.25">
      <c r="A819" s="184" t="s">
        <v>5222</v>
      </c>
      <c r="B819" s="185">
        <v>43</v>
      </c>
      <c r="C819" s="184" t="s">
        <v>5168</v>
      </c>
      <c r="D819" s="184" t="s">
        <v>4381</v>
      </c>
      <c r="E819" s="184" t="s">
        <v>18</v>
      </c>
      <c r="F819" s="185">
        <v>2</v>
      </c>
      <c r="G819" s="185">
        <v>1</v>
      </c>
      <c r="H819" s="185">
        <v>0</v>
      </c>
      <c r="I819" s="184" t="s">
        <v>5226</v>
      </c>
      <c r="J819" s="184"/>
      <c r="K819" s="183" t="s">
        <v>5231</v>
      </c>
      <c r="L819" s="183"/>
      <c r="M819" s="183" t="s">
        <v>5226</v>
      </c>
      <c r="N819" s="183" t="s">
        <v>5225</v>
      </c>
      <c r="O819" s="183"/>
      <c r="P819" s="183" t="s">
        <v>4210</v>
      </c>
      <c r="Q819" s="183" t="s">
        <v>4509</v>
      </c>
      <c r="R819" s="183">
        <f t="shared" si="126"/>
        <v>0</v>
      </c>
      <c r="S819" s="183">
        <f t="shared" si="127"/>
        <v>0</v>
      </c>
      <c r="T819" s="183">
        <f t="shared" si="128"/>
        <v>0</v>
      </c>
      <c r="U819" s="183">
        <f t="shared" si="129"/>
        <v>0</v>
      </c>
      <c r="V819" s="183">
        <f t="shared" si="130"/>
        <v>0</v>
      </c>
      <c r="W819" s="183">
        <f t="shared" si="131"/>
        <v>0</v>
      </c>
      <c r="X819" s="183">
        <f t="shared" si="132"/>
        <v>0</v>
      </c>
      <c r="Y819" s="183">
        <f t="shared" si="133"/>
        <v>0</v>
      </c>
      <c r="Z819" s="183">
        <f t="shared" si="134"/>
        <v>0</v>
      </c>
      <c r="AA819" s="183">
        <f t="shared" si="135"/>
        <v>0</v>
      </c>
      <c r="AB819" s="183" t="str">
        <f t="shared" si="136"/>
        <v/>
      </c>
      <c r="AC819" s="183" t="str">
        <f t="shared" si="137"/>
        <v/>
      </c>
      <c r="AD819" s="183" t="str">
        <f t="shared" si="138"/>
        <v/>
      </c>
      <c r="AE819" s="183" t="str">
        <f t="shared" si="139"/>
        <v/>
      </c>
    </row>
    <row r="820" spans="1:31" ht="33.950000000000003" customHeight="1" x14ac:dyDescent="0.25">
      <c r="A820" s="184" t="s">
        <v>5222</v>
      </c>
      <c r="B820" s="185">
        <v>43</v>
      </c>
      <c r="C820" s="184" t="s">
        <v>5168</v>
      </c>
      <c r="D820" s="184" t="s">
        <v>4381</v>
      </c>
      <c r="E820" s="184" t="s">
        <v>18</v>
      </c>
      <c r="F820" s="185">
        <v>3</v>
      </c>
      <c r="G820" s="185">
        <v>1</v>
      </c>
      <c r="H820" s="185">
        <v>0</v>
      </c>
      <c r="I820" s="184" t="s">
        <v>3181</v>
      </c>
      <c r="J820" s="184"/>
      <c r="K820" s="183" t="s">
        <v>5218</v>
      </c>
      <c r="L820" s="183"/>
      <c r="M820" s="183" t="s">
        <v>3181</v>
      </c>
      <c r="N820" s="183" t="s">
        <v>3181</v>
      </c>
      <c r="O820" s="183"/>
      <c r="P820" s="183" t="s">
        <v>4210</v>
      </c>
      <c r="Q820" s="183" t="s">
        <v>4509</v>
      </c>
      <c r="R820" s="183">
        <f t="shared" si="126"/>
        <v>0</v>
      </c>
      <c r="S820" s="183">
        <f t="shared" si="127"/>
        <v>0</v>
      </c>
      <c r="T820" s="183">
        <f t="shared" si="128"/>
        <v>0</v>
      </c>
      <c r="U820" s="183">
        <f t="shared" si="129"/>
        <v>0</v>
      </c>
      <c r="V820" s="183">
        <f t="shared" si="130"/>
        <v>0</v>
      </c>
      <c r="W820" s="183">
        <f t="shared" si="131"/>
        <v>0</v>
      </c>
      <c r="X820" s="183">
        <f t="shared" si="132"/>
        <v>0</v>
      </c>
      <c r="Y820" s="183">
        <f t="shared" si="133"/>
        <v>0</v>
      </c>
      <c r="Z820" s="183">
        <f t="shared" si="134"/>
        <v>0</v>
      </c>
      <c r="AA820" s="183">
        <f t="shared" si="135"/>
        <v>0</v>
      </c>
      <c r="AB820" s="183" t="str">
        <f t="shared" si="136"/>
        <v/>
      </c>
      <c r="AC820" s="183" t="str">
        <f t="shared" si="137"/>
        <v/>
      </c>
      <c r="AD820" s="183" t="str">
        <f t="shared" si="138"/>
        <v/>
      </c>
      <c r="AE820" s="183" t="str">
        <f t="shared" si="139"/>
        <v/>
      </c>
    </row>
    <row r="821" spans="1:31" ht="33.950000000000003" customHeight="1" x14ac:dyDescent="0.25">
      <c r="A821" s="184" t="s">
        <v>5222</v>
      </c>
      <c r="B821" s="185">
        <v>43</v>
      </c>
      <c r="C821" s="184" t="s">
        <v>5168</v>
      </c>
      <c r="D821" s="184" t="s">
        <v>4381</v>
      </c>
      <c r="E821" s="184" t="s">
        <v>18</v>
      </c>
      <c r="F821" s="185">
        <v>4</v>
      </c>
      <c r="G821" s="185">
        <v>1</v>
      </c>
      <c r="H821" s="185">
        <v>0</v>
      </c>
      <c r="I821" s="184" t="s">
        <v>5223</v>
      </c>
      <c r="J821" s="184"/>
      <c r="K821" s="183" t="s">
        <v>5230</v>
      </c>
      <c r="L821" s="183"/>
      <c r="M821" s="183" t="s">
        <v>5223</v>
      </c>
      <c r="N821" s="183" t="s">
        <v>3148</v>
      </c>
      <c r="O821" s="183"/>
      <c r="P821" s="183" t="s">
        <v>4210</v>
      </c>
      <c r="Q821" s="183" t="s">
        <v>4509</v>
      </c>
      <c r="R821" s="183">
        <f t="shared" si="126"/>
        <v>0</v>
      </c>
      <c r="S821" s="183">
        <f t="shared" si="127"/>
        <v>0</v>
      </c>
      <c r="T821" s="183">
        <f t="shared" si="128"/>
        <v>0</v>
      </c>
      <c r="U821" s="183">
        <f t="shared" si="129"/>
        <v>0</v>
      </c>
      <c r="V821" s="183">
        <f t="shared" si="130"/>
        <v>0</v>
      </c>
      <c r="W821" s="183">
        <f t="shared" si="131"/>
        <v>0</v>
      </c>
      <c r="X821" s="183">
        <f t="shared" si="132"/>
        <v>0</v>
      </c>
      <c r="Y821" s="183">
        <f t="shared" si="133"/>
        <v>0</v>
      </c>
      <c r="Z821" s="183">
        <f t="shared" si="134"/>
        <v>0</v>
      </c>
      <c r="AA821" s="183">
        <f t="shared" si="135"/>
        <v>0</v>
      </c>
      <c r="AB821" s="183" t="str">
        <f t="shared" si="136"/>
        <v/>
      </c>
      <c r="AC821" s="183" t="str">
        <f t="shared" si="137"/>
        <v/>
      </c>
      <c r="AD821" s="183" t="str">
        <f t="shared" si="138"/>
        <v/>
      </c>
      <c r="AE821" s="183" t="str">
        <f t="shared" si="139"/>
        <v/>
      </c>
    </row>
    <row r="822" spans="1:31" ht="33.950000000000003" customHeight="1" x14ac:dyDescent="0.25">
      <c r="A822" s="184" t="s">
        <v>5222</v>
      </c>
      <c r="B822" s="185">
        <v>43</v>
      </c>
      <c r="C822" s="184" t="s">
        <v>5168</v>
      </c>
      <c r="D822" s="184" t="s">
        <v>4381</v>
      </c>
      <c r="E822" s="184" t="s">
        <v>18</v>
      </c>
      <c r="F822" s="185">
        <v>5</v>
      </c>
      <c r="G822" s="185">
        <v>1</v>
      </c>
      <c r="H822" s="185">
        <v>0</v>
      </c>
      <c r="I822" s="184" t="s">
        <v>3141</v>
      </c>
      <c r="J822" s="184"/>
      <c r="K822" s="183" t="s">
        <v>4726</v>
      </c>
      <c r="L822" s="183"/>
      <c r="M822" s="183" t="s">
        <v>3141</v>
      </c>
      <c r="N822" s="183" t="s">
        <v>3141</v>
      </c>
      <c r="O822" s="183"/>
      <c r="P822" s="183" t="s">
        <v>4210</v>
      </c>
      <c r="Q822" s="183" t="s">
        <v>4509</v>
      </c>
      <c r="R822" s="183">
        <f t="shared" si="126"/>
        <v>0</v>
      </c>
      <c r="S822" s="183">
        <f t="shared" si="127"/>
        <v>0</v>
      </c>
      <c r="T822" s="183">
        <f t="shared" si="128"/>
        <v>0</v>
      </c>
      <c r="U822" s="183">
        <f t="shared" si="129"/>
        <v>0</v>
      </c>
      <c r="V822" s="183">
        <f t="shared" si="130"/>
        <v>0</v>
      </c>
      <c r="W822" s="183">
        <f t="shared" si="131"/>
        <v>0</v>
      </c>
      <c r="X822" s="183">
        <f t="shared" si="132"/>
        <v>0</v>
      </c>
      <c r="Y822" s="183">
        <f t="shared" si="133"/>
        <v>0</v>
      </c>
      <c r="Z822" s="183">
        <f t="shared" si="134"/>
        <v>0</v>
      </c>
      <c r="AA822" s="183">
        <f t="shared" si="135"/>
        <v>0</v>
      </c>
      <c r="AB822" s="183" t="str">
        <f t="shared" si="136"/>
        <v/>
      </c>
      <c r="AC822" s="183" t="str">
        <f t="shared" si="137"/>
        <v/>
      </c>
      <c r="AD822" s="183" t="str">
        <f t="shared" si="138"/>
        <v/>
      </c>
      <c r="AE822" s="183" t="str">
        <f t="shared" si="139"/>
        <v/>
      </c>
    </row>
    <row r="823" spans="1:31" ht="33.950000000000003" customHeight="1" x14ac:dyDescent="0.25">
      <c r="A823" s="184" t="s">
        <v>5222</v>
      </c>
      <c r="B823" s="185">
        <v>43</v>
      </c>
      <c r="C823" s="184" t="s">
        <v>5168</v>
      </c>
      <c r="D823" s="184" t="s">
        <v>4381</v>
      </c>
      <c r="E823" s="184" t="s">
        <v>18</v>
      </c>
      <c r="F823" s="185">
        <v>6</v>
      </c>
      <c r="G823" s="185">
        <v>1</v>
      </c>
      <c r="H823" s="185">
        <v>0</v>
      </c>
      <c r="I823" s="184" t="s">
        <v>3095</v>
      </c>
      <c r="J823" s="184"/>
      <c r="K823" s="183" t="s">
        <v>4805</v>
      </c>
      <c r="L823" s="183"/>
      <c r="M823" s="183" t="s">
        <v>3095</v>
      </c>
      <c r="N823" s="183"/>
      <c r="O823" s="183"/>
      <c r="P823" s="183" t="s">
        <v>4210</v>
      </c>
      <c r="Q823" s="183" t="s">
        <v>4509</v>
      </c>
      <c r="R823" s="183">
        <f t="shared" si="126"/>
        <v>0</v>
      </c>
      <c r="S823" s="183">
        <f t="shared" si="127"/>
        <v>0</v>
      </c>
      <c r="T823" s="183">
        <f t="shared" si="128"/>
        <v>0</v>
      </c>
      <c r="U823" s="183">
        <f t="shared" si="129"/>
        <v>0</v>
      </c>
      <c r="V823" s="183">
        <f t="shared" si="130"/>
        <v>0</v>
      </c>
      <c r="W823" s="183">
        <f t="shared" si="131"/>
        <v>0</v>
      </c>
      <c r="X823" s="183">
        <f t="shared" si="132"/>
        <v>0</v>
      </c>
      <c r="Y823" s="183">
        <f t="shared" si="133"/>
        <v>0</v>
      </c>
      <c r="Z823" s="183">
        <f t="shared" si="134"/>
        <v>0</v>
      </c>
      <c r="AA823" s="183">
        <f t="shared" si="135"/>
        <v>0</v>
      </c>
      <c r="AB823" s="183" t="str">
        <f t="shared" si="136"/>
        <v/>
      </c>
      <c r="AC823" s="183" t="str">
        <f t="shared" si="137"/>
        <v/>
      </c>
      <c r="AD823" s="183" t="str">
        <f t="shared" si="138"/>
        <v/>
      </c>
      <c r="AE823" s="183" t="str">
        <f t="shared" si="139"/>
        <v/>
      </c>
    </row>
    <row r="824" spans="1:31" ht="33.950000000000003" customHeight="1" x14ac:dyDescent="0.25">
      <c r="A824" s="184" t="s">
        <v>5222</v>
      </c>
      <c r="B824" s="185">
        <v>43</v>
      </c>
      <c r="C824" s="184" t="s">
        <v>5168</v>
      </c>
      <c r="D824" s="184" t="s">
        <v>4381</v>
      </c>
      <c r="E824" s="184" t="s">
        <v>18</v>
      </c>
      <c r="F824" s="185">
        <v>7</v>
      </c>
      <c r="G824" s="185">
        <v>1</v>
      </c>
      <c r="H824" s="185">
        <v>0</v>
      </c>
      <c r="I824" s="184" t="s">
        <v>3102</v>
      </c>
      <c r="J824" s="184"/>
      <c r="K824" s="183" t="s">
        <v>4511</v>
      </c>
      <c r="L824" s="183"/>
      <c r="M824" s="183" t="s">
        <v>3102</v>
      </c>
      <c r="N824" s="183" t="s">
        <v>3102</v>
      </c>
      <c r="O824" s="183"/>
      <c r="P824" s="183" t="s">
        <v>4210</v>
      </c>
      <c r="Q824" s="183" t="s">
        <v>4509</v>
      </c>
      <c r="R824" s="183">
        <f t="shared" si="126"/>
        <v>0</v>
      </c>
      <c r="S824" s="183">
        <f t="shared" si="127"/>
        <v>0</v>
      </c>
      <c r="T824" s="183">
        <f t="shared" si="128"/>
        <v>0</v>
      </c>
      <c r="U824" s="183">
        <f t="shared" si="129"/>
        <v>0</v>
      </c>
      <c r="V824" s="183">
        <f t="shared" si="130"/>
        <v>0</v>
      </c>
      <c r="W824" s="183">
        <f t="shared" si="131"/>
        <v>0</v>
      </c>
      <c r="X824" s="183">
        <f t="shared" si="132"/>
        <v>0</v>
      </c>
      <c r="Y824" s="183">
        <f t="shared" si="133"/>
        <v>0</v>
      </c>
      <c r="Z824" s="183">
        <f t="shared" si="134"/>
        <v>0</v>
      </c>
      <c r="AA824" s="183">
        <f t="shared" si="135"/>
        <v>0</v>
      </c>
      <c r="AB824" s="183" t="str">
        <f t="shared" si="136"/>
        <v/>
      </c>
      <c r="AC824" s="183" t="str">
        <f t="shared" si="137"/>
        <v/>
      </c>
      <c r="AD824" s="183" t="str">
        <f t="shared" si="138"/>
        <v/>
      </c>
      <c r="AE824" s="183" t="str">
        <f t="shared" si="139"/>
        <v/>
      </c>
    </row>
    <row r="825" spans="1:31" ht="33.950000000000003" customHeight="1" x14ac:dyDescent="0.25">
      <c r="A825" s="184" t="s">
        <v>5222</v>
      </c>
      <c r="B825" s="185">
        <v>43</v>
      </c>
      <c r="C825" s="184" t="s">
        <v>5168</v>
      </c>
      <c r="D825" s="184" t="s">
        <v>4381</v>
      </c>
      <c r="E825" s="184" t="s">
        <v>18</v>
      </c>
      <c r="F825" s="185">
        <v>8</v>
      </c>
      <c r="G825" s="185">
        <v>1</v>
      </c>
      <c r="H825" s="185">
        <v>0</v>
      </c>
      <c r="I825" s="184" t="s">
        <v>3123</v>
      </c>
      <c r="J825" s="184"/>
      <c r="K825" s="183" t="s">
        <v>4510</v>
      </c>
      <c r="L825" s="183"/>
      <c r="M825" s="183" t="s">
        <v>3123</v>
      </c>
      <c r="N825" s="183" t="s">
        <v>3123</v>
      </c>
      <c r="O825" s="183"/>
      <c r="P825" s="183" t="s">
        <v>4210</v>
      </c>
      <c r="Q825" s="183" t="s">
        <v>4509</v>
      </c>
      <c r="R825" s="183">
        <f t="shared" si="126"/>
        <v>0</v>
      </c>
      <c r="S825" s="183">
        <f t="shared" si="127"/>
        <v>0</v>
      </c>
      <c r="T825" s="183">
        <f t="shared" si="128"/>
        <v>0</v>
      </c>
      <c r="U825" s="183">
        <f t="shared" si="129"/>
        <v>0</v>
      </c>
      <c r="V825" s="183">
        <f t="shared" si="130"/>
        <v>0</v>
      </c>
      <c r="W825" s="183">
        <f t="shared" si="131"/>
        <v>0</v>
      </c>
      <c r="X825" s="183">
        <f t="shared" si="132"/>
        <v>0</v>
      </c>
      <c r="Y825" s="183">
        <f t="shared" si="133"/>
        <v>0</v>
      </c>
      <c r="Z825" s="183">
        <f t="shared" si="134"/>
        <v>0</v>
      </c>
      <c r="AA825" s="183">
        <f t="shared" si="135"/>
        <v>0</v>
      </c>
      <c r="AB825" s="183" t="str">
        <f t="shared" si="136"/>
        <v/>
      </c>
      <c r="AC825" s="183" t="str">
        <f t="shared" si="137"/>
        <v/>
      </c>
      <c r="AD825" s="183" t="str">
        <f t="shared" si="138"/>
        <v/>
      </c>
      <c r="AE825" s="183" t="str">
        <f t="shared" si="139"/>
        <v/>
      </c>
    </row>
    <row r="826" spans="1:31" ht="33.950000000000003" customHeight="1" x14ac:dyDescent="0.25">
      <c r="A826" s="184" t="s">
        <v>5222</v>
      </c>
      <c r="B826" s="185">
        <v>43</v>
      </c>
      <c r="C826" s="184" t="s">
        <v>5168</v>
      </c>
      <c r="D826" s="184" t="s">
        <v>4378</v>
      </c>
      <c r="E826" s="184" t="s">
        <v>18</v>
      </c>
      <c r="F826" s="185">
        <v>1</v>
      </c>
      <c r="G826" s="185">
        <v>0</v>
      </c>
      <c r="H826" s="185">
        <v>1</v>
      </c>
      <c r="I826" s="184"/>
      <c r="J826" s="184" t="s">
        <v>5228</v>
      </c>
      <c r="K826" s="183"/>
      <c r="L826" s="183" t="s">
        <v>5229</v>
      </c>
      <c r="M826" s="183" t="s">
        <v>5228</v>
      </c>
      <c r="N826" s="183" t="s">
        <v>5228</v>
      </c>
      <c r="O826" s="183"/>
      <c r="P826" s="183" t="s">
        <v>4210</v>
      </c>
      <c r="Q826" s="183" t="s">
        <v>4495</v>
      </c>
      <c r="R826" s="183">
        <f t="shared" si="126"/>
        <v>0</v>
      </c>
      <c r="S826" s="183">
        <f t="shared" si="127"/>
        <v>0</v>
      </c>
      <c r="T826" s="183">
        <f t="shared" si="128"/>
        <v>0</v>
      </c>
      <c r="U826" s="183">
        <f t="shared" si="129"/>
        <v>0</v>
      </c>
      <c r="V826" s="183">
        <f t="shared" si="130"/>
        <v>0</v>
      </c>
      <c r="W826" s="183">
        <f t="shared" si="131"/>
        <v>0</v>
      </c>
      <c r="X826" s="183">
        <f t="shared" si="132"/>
        <v>0</v>
      </c>
      <c r="Y826" s="183">
        <f t="shared" si="133"/>
        <v>0</v>
      </c>
      <c r="Z826" s="183">
        <f t="shared" si="134"/>
        <v>0</v>
      </c>
      <c r="AA826" s="183">
        <f t="shared" si="135"/>
        <v>0</v>
      </c>
      <c r="AB826" s="183" t="str">
        <f t="shared" si="136"/>
        <v/>
      </c>
      <c r="AC826" s="183" t="str">
        <f t="shared" si="137"/>
        <v/>
      </c>
      <c r="AD826" s="183" t="str">
        <f t="shared" si="138"/>
        <v/>
      </c>
      <c r="AE826" s="183" t="str">
        <f t="shared" si="139"/>
        <v/>
      </c>
    </row>
    <row r="827" spans="1:31" ht="33.950000000000003" customHeight="1" x14ac:dyDescent="0.25">
      <c r="A827" s="184" t="s">
        <v>5222</v>
      </c>
      <c r="B827" s="185">
        <v>43</v>
      </c>
      <c r="C827" s="184" t="s">
        <v>5168</v>
      </c>
      <c r="D827" s="184" t="s">
        <v>4378</v>
      </c>
      <c r="E827" s="184" t="s">
        <v>18</v>
      </c>
      <c r="F827" s="185">
        <v>2</v>
      </c>
      <c r="G827" s="185">
        <v>0</v>
      </c>
      <c r="H827" s="185">
        <v>1</v>
      </c>
      <c r="I827" s="184"/>
      <c r="J827" s="184" t="s">
        <v>5226</v>
      </c>
      <c r="K827" s="183"/>
      <c r="L827" s="183" t="s">
        <v>5227</v>
      </c>
      <c r="M827" s="183" t="s">
        <v>5226</v>
      </c>
      <c r="N827" s="183" t="s">
        <v>5225</v>
      </c>
      <c r="O827" s="183"/>
      <c r="P827" s="183" t="s">
        <v>4210</v>
      </c>
      <c r="Q827" s="183" t="s">
        <v>4495</v>
      </c>
      <c r="R827" s="183">
        <f t="shared" si="126"/>
        <v>0</v>
      </c>
      <c r="S827" s="183">
        <f t="shared" si="127"/>
        <v>0</v>
      </c>
      <c r="T827" s="183">
        <f t="shared" si="128"/>
        <v>0</v>
      </c>
      <c r="U827" s="183">
        <f t="shared" si="129"/>
        <v>0</v>
      </c>
      <c r="V827" s="183">
        <f t="shared" si="130"/>
        <v>0</v>
      </c>
      <c r="W827" s="183">
        <f t="shared" si="131"/>
        <v>0</v>
      </c>
      <c r="X827" s="183">
        <f t="shared" si="132"/>
        <v>0</v>
      </c>
      <c r="Y827" s="183">
        <f t="shared" si="133"/>
        <v>0</v>
      </c>
      <c r="Z827" s="183">
        <f t="shared" si="134"/>
        <v>0</v>
      </c>
      <c r="AA827" s="183">
        <f t="shared" si="135"/>
        <v>0</v>
      </c>
      <c r="AB827" s="183" t="str">
        <f t="shared" si="136"/>
        <v/>
      </c>
      <c r="AC827" s="183" t="str">
        <f t="shared" si="137"/>
        <v/>
      </c>
      <c r="AD827" s="183" t="str">
        <f t="shared" si="138"/>
        <v/>
      </c>
      <c r="AE827" s="183" t="str">
        <f t="shared" si="139"/>
        <v/>
      </c>
    </row>
    <row r="828" spans="1:31" ht="33.950000000000003" customHeight="1" x14ac:dyDescent="0.25">
      <c r="A828" s="184" t="s">
        <v>5222</v>
      </c>
      <c r="B828" s="185">
        <v>43</v>
      </c>
      <c r="C828" s="184" t="s">
        <v>5168</v>
      </c>
      <c r="D828" s="184" t="s">
        <v>4378</v>
      </c>
      <c r="E828" s="184" t="s">
        <v>18</v>
      </c>
      <c r="F828" s="185">
        <v>3</v>
      </c>
      <c r="G828" s="185">
        <v>0</v>
      </c>
      <c r="H828" s="185">
        <v>1</v>
      </c>
      <c r="I828" s="184"/>
      <c r="J828" s="184" t="s">
        <v>3181</v>
      </c>
      <c r="K828" s="183"/>
      <c r="L828" s="183" t="s">
        <v>5207</v>
      </c>
      <c r="M828" s="183" t="s">
        <v>3181</v>
      </c>
      <c r="N828" s="183" t="s">
        <v>3181</v>
      </c>
      <c r="O828" s="183"/>
      <c r="P828" s="183" t="s">
        <v>4210</v>
      </c>
      <c r="Q828" s="183" t="s">
        <v>4495</v>
      </c>
      <c r="R828" s="183">
        <f t="shared" ref="R828:R891" si="140">IF(AND($A828=$B$20,$D828="PRO",$E828="POS"),1,0)</f>
        <v>0</v>
      </c>
      <c r="S828" s="183">
        <f t="shared" ref="S828:S891" si="141">IF(AND($A828=$B$20,$D828="CFA",$E828="POS"),1,0)</f>
        <v>0</v>
      </c>
      <c r="T828" s="183">
        <f t="shared" ref="T828:T891" si="142">IF($R828=0,0,IF(OR(AND($M828&lt;&gt;"",ISNUMBER(SEARCH($M828,$B$5))),AND($N828&lt;&gt;"",ISNUMBER(SEARCH($N828,$B$5))),AND($O828&lt;&gt;"",ISNUMBER(SEARCH($O828,$B$5)))),1,0))</f>
        <v>0</v>
      </c>
      <c r="U828" s="183">
        <f t="shared" ref="U828:U891" si="143">IF($R828=0,0,IF(OR(AND($M828&lt;&gt;"",ISNUMBER(SEARCH($M828,$B$5&amp;" "&amp;$B$10))),AND($N828&lt;&gt;"",ISNUMBER(SEARCH($N828,$B$5&amp;" "&amp;$B$10))),AND($O828&lt;&gt;"",ISNUMBER(SEARCH($O828,$B$5&amp;" "&amp;$B$10)))),1,0))</f>
        <v>0</v>
      </c>
      <c r="V828" s="183">
        <f t="shared" ref="V828:V891" si="144">IF($S828=0,0,IF(OR(AND($M828&lt;&gt;"",ISNUMBER(SEARCH($M828,$D$5))),AND($N828&lt;&gt;"",ISNUMBER(SEARCH($N828,$D$5))),AND($O828&lt;&gt;"",ISNUMBER(SEARCH($O828,$D$5)))),1,0))</f>
        <v>0</v>
      </c>
      <c r="W828" s="183">
        <f t="shared" ref="W828:W891" si="145">IF($S828=0,0,IF(OR(AND($M828&lt;&gt;"",ISNUMBER(SEARCH($M828,$D$5&amp;" "&amp;$D$10))),AND($N828&lt;&gt;"",ISNUMBER(SEARCH($N828,$D$5&amp;" "&amp;$D$10))),AND($O828&lt;&gt;"",ISNUMBER(SEARCH($O828,$D$5&amp;" "&amp;$D$10)))),1,0))</f>
        <v>0</v>
      </c>
      <c r="X828" s="183">
        <f t="shared" ref="X828:X891" si="146">IF($T828=1,$G828,0)</f>
        <v>0</v>
      </c>
      <c r="Y828" s="183">
        <f t="shared" ref="Y828:Y891" si="147">IF($U828=1,$G828,0)</f>
        <v>0</v>
      </c>
      <c r="Z828" s="183">
        <f t="shared" ref="Z828:Z891" si="148">IF($V828=1,$H828,0)</f>
        <v>0</v>
      </c>
      <c r="AA828" s="183">
        <f t="shared" ref="AA828:AA891" si="149">IF($W828=1,$H828,0)</f>
        <v>0</v>
      </c>
      <c r="AB828" s="183" t="str">
        <f t="shared" ref="AB828:AB891" si="150">IF(AND($R828=1,$T828=0),$F828+ROW()/100000,"")</f>
        <v/>
      </c>
      <c r="AC828" s="183" t="str">
        <f t="shared" ref="AC828:AC891" si="151">IF(AND($R828=1,$U828=0),$F828+ROW()/100000,"")</f>
        <v/>
      </c>
      <c r="AD828" s="183" t="str">
        <f t="shared" ref="AD828:AD891" si="152">IF(AND($S828=1,$V828=0),$F828+ROW()/100000,"")</f>
        <v/>
      </c>
      <c r="AE828" s="183" t="str">
        <f t="shared" ref="AE828:AE891" si="153">IF(AND($S828=1,$W828=0),$F828+ROW()/100000,"")</f>
        <v/>
      </c>
    </row>
    <row r="829" spans="1:31" ht="33.950000000000003" customHeight="1" x14ac:dyDescent="0.25">
      <c r="A829" s="184" t="s">
        <v>5222</v>
      </c>
      <c r="B829" s="185">
        <v>43</v>
      </c>
      <c r="C829" s="184" t="s">
        <v>5168</v>
      </c>
      <c r="D829" s="184" t="s">
        <v>4378</v>
      </c>
      <c r="E829" s="184" t="s">
        <v>18</v>
      </c>
      <c r="F829" s="185">
        <v>4</v>
      </c>
      <c r="G829" s="185">
        <v>0</v>
      </c>
      <c r="H829" s="185">
        <v>1</v>
      </c>
      <c r="I829" s="184"/>
      <c r="J829" s="184" t="s">
        <v>5223</v>
      </c>
      <c r="K829" s="183"/>
      <c r="L829" s="183" t="s">
        <v>5224</v>
      </c>
      <c r="M829" s="183" t="s">
        <v>5223</v>
      </c>
      <c r="N829" s="183" t="s">
        <v>3148</v>
      </c>
      <c r="O829" s="183"/>
      <c r="P829" s="183" t="s">
        <v>4210</v>
      </c>
      <c r="Q829" s="183" t="s">
        <v>4495</v>
      </c>
      <c r="R829" s="183">
        <f t="shared" si="140"/>
        <v>0</v>
      </c>
      <c r="S829" s="183">
        <f t="shared" si="141"/>
        <v>0</v>
      </c>
      <c r="T829" s="183">
        <f t="shared" si="142"/>
        <v>0</v>
      </c>
      <c r="U829" s="183">
        <f t="shared" si="143"/>
        <v>0</v>
      </c>
      <c r="V829" s="183">
        <f t="shared" si="144"/>
        <v>0</v>
      </c>
      <c r="W829" s="183">
        <f t="shared" si="145"/>
        <v>0</v>
      </c>
      <c r="X829" s="183">
        <f t="shared" si="146"/>
        <v>0</v>
      </c>
      <c r="Y829" s="183">
        <f t="shared" si="147"/>
        <v>0</v>
      </c>
      <c r="Z829" s="183">
        <f t="shared" si="148"/>
        <v>0</v>
      </c>
      <c r="AA829" s="183">
        <f t="shared" si="149"/>
        <v>0</v>
      </c>
      <c r="AB829" s="183" t="str">
        <f t="shared" si="150"/>
        <v/>
      </c>
      <c r="AC829" s="183" t="str">
        <f t="shared" si="151"/>
        <v/>
      </c>
      <c r="AD829" s="183" t="str">
        <f t="shared" si="152"/>
        <v/>
      </c>
      <c r="AE829" s="183" t="str">
        <f t="shared" si="153"/>
        <v/>
      </c>
    </row>
    <row r="830" spans="1:31" ht="33.950000000000003" customHeight="1" x14ac:dyDescent="0.25">
      <c r="A830" s="184" t="s">
        <v>5222</v>
      </c>
      <c r="B830" s="185">
        <v>43</v>
      </c>
      <c r="C830" s="184" t="s">
        <v>5168</v>
      </c>
      <c r="D830" s="184" t="s">
        <v>4378</v>
      </c>
      <c r="E830" s="184" t="s">
        <v>18</v>
      </c>
      <c r="F830" s="185">
        <v>5</v>
      </c>
      <c r="G830" s="185">
        <v>0</v>
      </c>
      <c r="H830" s="185">
        <v>1</v>
      </c>
      <c r="I830" s="184"/>
      <c r="J830" s="184" t="s">
        <v>3141</v>
      </c>
      <c r="K830" s="183"/>
      <c r="L830" s="183" t="s">
        <v>4715</v>
      </c>
      <c r="M830" s="183" t="s">
        <v>3141</v>
      </c>
      <c r="N830" s="183" t="s">
        <v>3141</v>
      </c>
      <c r="O830" s="183"/>
      <c r="P830" s="183" t="s">
        <v>4210</v>
      </c>
      <c r="Q830" s="183" t="s">
        <v>4495</v>
      </c>
      <c r="R830" s="183">
        <f t="shared" si="140"/>
        <v>0</v>
      </c>
      <c r="S830" s="183">
        <f t="shared" si="141"/>
        <v>0</v>
      </c>
      <c r="T830" s="183">
        <f t="shared" si="142"/>
        <v>0</v>
      </c>
      <c r="U830" s="183">
        <f t="shared" si="143"/>
        <v>0</v>
      </c>
      <c r="V830" s="183">
        <f t="shared" si="144"/>
        <v>0</v>
      </c>
      <c r="W830" s="183">
        <f t="shared" si="145"/>
        <v>0</v>
      </c>
      <c r="X830" s="183">
        <f t="shared" si="146"/>
        <v>0</v>
      </c>
      <c r="Y830" s="183">
        <f t="shared" si="147"/>
        <v>0</v>
      </c>
      <c r="Z830" s="183">
        <f t="shared" si="148"/>
        <v>0</v>
      </c>
      <c r="AA830" s="183">
        <f t="shared" si="149"/>
        <v>0</v>
      </c>
      <c r="AB830" s="183" t="str">
        <f t="shared" si="150"/>
        <v/>
      </c>
      <c r="AC830" s="183" t="str">
        <f t="shared" si="151"/>
        <v/>
      </c>
      <c r="AD830" s="183" t="str">
        <f t="shared" si="152"/>
        <v/>
      </c>
      <c r="AE830" s="183" t="str">
        <f t="shared" si="153"/>
        <v/>
      </c>
    </row>
    <row r="831" spans="1:31" ht="33.950000000000003" customHeight="1" x14ac:dyDescent="0.25">
      <c r="A831" s="184" t="s">
        <v>5222</v>
      </c>
      <c r="B831" s="185">
        <v>43</v>
      </c>
      <c r="C831" s="184" t="s">
        <v>5168</v>
      </c>
      <c r="D831" s="184" t="s">
        <v>4378</v>
      </c>
      <c r="E831" s="184" t="s">
        <v>18</v>
      </c>
      <c r="F831" s="185">
        <v>6</v>
      </c>
      <c r="G831" s="185">
        <v>0</v>
      </c>
      <c r="H831" s="185">
        <v>1</v>
      </c>
      <c r="I831" s="184"/>
      <c r="J831" s="184" t="s">
        <v>3587</v>
      </c>
      <c r="K831" s="183"/>
      <c r="L831" s="183" t="s">
        <v>4500</v>
      </c>
      <c r="M831" s="183" t="s">
        <v>3587</v>
      </c>
      <c r="N831" s="183" t="s">
        <v>3587</v>
      </c>
      <c r="O831" s="183"/>
      <c r="P831" s="183" t="s">
        <v>4210</v>
      </c>
      <c r="Q831" s="183" t="s">
        <v>4495</v>
      </c>
      <c r="R831" s="183">
        <f t="shared" si="140"/>
        <v>0</v>
      </c>
      <c r="S831" s="183">
        <f t="shared" si="141"/>
        <v>0</v>
      </c>
      <c r="T831" s="183">
        <f t="shared" si="142"/>
        <v>0</v>
      </c>
      <c r="U831" s="183">
        <f t="shared" si="143"/>
        <v>0</v>
      </c>
      <c r="V831" s="183">
        <f t="shared" si="144"/>
        <v>0</v>
      </c>
      <c r="W831" s="183">
        <f t="shared" si="145"/>
        <v>0</v>
      </c>
      <c r="X831" s="183">
        <f t="shared" si="146"/>
        <v>0</v>
      </c>
      <c r="Y831" s="183">
        <f t="shared" si="147"/>
        <v>0</v>
      </c>
      <c r="Z831" s="183">
        <f t="shared" si="148"/>
        <v>0</v>
      </c>
      <c r="AA831" s="183">
        <f t="shared" si="149"/>
        <v>0</v>
      </c>
      <c r="AB831" s="183" t="str">
        <f t="shared" si="150"/>
        <v/>
      </c>
      <c r="AC831" s="183" t="str">
        <f t="shared" si="151"/>
        <v/>
      </c>
      <c r="AD831" s="183" t="str">
        <f t="shared" si="152"/>
        <v/>
      </c>
      <c r="AE831" s="183" t="str">
        <f t="shared" si="153"/>
        <v/>
      </c>
    </row>
    <row r="832" spans="1:31" ht="33.950000000000003" customHeight="1" x14ac:dyDescent="0.25">
      <c r="A832" s="184" t="s">
        <v>5222</v>
      </c>
      <c r="B832" s="185">
        <v>43</v>
      </c>
      <c r="C832" s="184" t="s">
        <v>5168</v>
      </c>
      <c r="D832" s="184" t="s">
        <v>4378</v>
      </c>
      <c r="E832" s="184" t="s">
        <v>18</v>
      </c>
      <c r="F832" s="185">
        <v>7</v>
      </c>
      <c r="G832" s="185">
        <v>0</v>
      </c>
      <c r="H832" s="185">
        <v>1</v>
      </c>
      <c r="I832" s="184"/>
      <c r="J832" s="184" t="s">
        <v>4496</v>
      </c>
      <c r="K832" s="183"/>
      <c r="L832" s="183" t="s">
        <v>4497</v>
      </c>
      <c r="M832" s="183" t="s">
        <v>4496</v>
      </c>
      <c r="N832" s="183" t="s">
        <v>4496</v>
      </c>
      <c r="O832" s="183"/>
      <c r="P832" s="183" t="s">
        <v>4210</v>
      </c>
      <c r="Q832" s="183" t="s">
        <v>4495</v>
      </c>
      <c r="R832" s="183">
        <f t="shared" si="140"/>
        <v>0</v>
      </c>
      <c r="S832" s="183">
        <f t="shared" si="141"/>
        <v>0</v>
      </c>
      <c r="T832" s="183">
        <f t="shared" si="142"/>
        <v>0</v>
      </c>
      <c r="U832" s="183">
        <f t="shared" si="143"/>
        <v>0</v>
      </c>
      <c r="V832" s="183">
        <f t="shared" si="144"/>
        <v>0</v>
      </c>
      <c r="W832" s="183">
        <f t="shared" si="145"/>
        <v>0</v>
      </c>
      <c r="X832" s="183">
        <f t="shared" si="146"/>
        <v>0</v>
      </c>
      <c r="Y832" s="183">
        <f t="shared" si="147"/>
        <v>0</v>
      </c>
      <c r="Z832" s="183">
        <f t="shared" si="148"/>
        <v>0</v>
      </c>
      <c r="AA832" s="183">
        <f t="shared" si="149"/>
        <v>0</v>
      </c>
      <c r="AB832" s="183" t="str">
        <f t="shared" si="150"/>
        <v/>
      </c>
      <c r="AC832" s="183" t="str">
        <f t="shared" si="151"/>
        <v/>
      </c>
      <c r="AD832" s="183" t="str">
        <f t="shared" si="152"/>
        <v/>
      </c>
      <c r="AE832" s="183" t="str">
        <f t="shared" si="153"/>
        <v/>
      </c>
    </row>
    <row r="833" spans="1:31" ht="33.950000000000003" customHeight="1" x14ac:dyDescent="0.25">
      <c r="A833" s="184" t="s">
        <v>5206</v>
      </c>
      <c r="B833" s="185">
        <v>44</v>
      </c>
      <c r="C833" s="184" t="s">
        <v>5168</v>
      </c>
      <c r="D833" s="184" t="s">
        <v>4381</v>
      </c>
      <c r="E833" s="184" t="s">
        <v>18</v>
      </c>
      <c r="F833" s="185">
        <v>1</v>
      </c>
      <c r="G833" s="185">
        <v>1</v>
      </c>
      <c r="H833" s="185">
        <v>0</v>
      </c>
      <c r="I833" s="184" t="s">
        <v>5213</v>
      </c>
      <c r="J833" s="184"/>
      <c r="K833" s="183" t="s">
        <v>5221</v>
      </c>
      <c r="L833" s="183"/>
      <c r="M833" s="183" t="s">
        <v>5213</v>
      </c>
      <c r="N833" s="183" t="s">
        <v>5212</v>
      </c>
      <c r="O833" s="183"/>
      <c r="P833" s="183" t="s">
        <v>4210</v>
      </c>
      <c r="Q833" s="183" t="s">
        <v>4509</v>
      </c>
      <c r="R833" s="183">
        <f t="shared" si="140"/>
        <v>0</v>
      </c>
      <c r="S833" s="183">
        <f t="shared" si="141"/>
        <v>0</v>
      </c>
      <c r="T833" s="183">
        <f t="shared" si="142"/>
        <v>0</v>
      </c>
      <c r="U833" s="183">
        <f t="shared" si="143"/>
        <v>0</v>
      </c>
      <c r="V833" s="183">
        <f t="shared" si="144"/>
        <v>0</v>
      </c>
      <c r="W833" s="183">
        <f t="shared" si="145"/>
        <v>0</v>
      </c>
      <c r="X833" s="183">
        <f t="shared" si="146"/>
        <v>0</v>
      </c>
      <c r="Y833" s="183">
        <f t="shared" si="147"/>
        <v>0</v>
      </c>
      <c r="Z833" s="183">
        <f t="shared" si="148"/>
        <v>0</v>
      </c>
      <c r="AA833" s="183">
        <f t="shared" si="149"/>
        <v>0</v>
      </c>
      <c r="AB833" s="183" t="str">
        <f t="shared" si="150"/>
        <v/>
      </c>
      <c r="AC833" s="183" t="str">
        <f t="shared" si="151"/>
        <v/>
      </c>
      <c r="AD833" s="183" t="str">
        <f t="shared" si="152"/>
        <v/>
      </c>
      <c r="AE833" s="183" t="str">
        <f t="shared" si="153"/>
        <v/>
      </c>
    </row>
    <row r="834" spans="1:31" ht="33.950000000000003" customHeight="1" x14ac:dyDescent="0.25">
      <c r="A834" s="184" t="s">
        <v>5206</v>
      </c>
      <c r="B834" s="185">
        <v>44</v>
      </c>
      <c r="C834" s="184" t="s">
        <v>5168</v>
      </c>
      <c r="D834" s="184" t="s">
        <v>4381</v>
      </c>
      <c r="E834" s="184" t="s">
        <v>18</v>
      </c>
      <c r="F834" s="185">
        <v>2</v>
      </c>
      <c r="G834" s="185">
        <v>1</v>
      </c>
      <c r="H834" s="185">
        <v>0</v>
      </c>
      <c r="I834" s="184" t="s">
        <v>5210</v>
      </c>
      <c r="J834" s="184"/>
      <c r="K834" s="183" t="s">
        <v>5220</v>
      </c>
      <c r="L834" s="183"/>
      <c r="M834" s="183" t="s">
        <v>5210</v>
      </c>
      <c r="N834" s="183" t="s">
        <v>5210</v>
      </c>
      <c r="O834" s="183"/>
      <c r="P834" s="183" t="s">
        <v>4210</v>
      </c>
      <c r="Q834" s="183" t="s">
        <v>4509</v>
      </c>
      <c r="R834" s="183">
        <f t="shared" si="140"/>
        <v>0</v>
      </c>
      <c r="S834" s="183">
        <f t="shared" si="141"/>
        <v>0</v>
      </c>
      <c r="T834" s="183">
        <f t="shared" si="142"/>
        <v>0</v>
      </c>
      <c r="U834" s="183">
        <f t="shared" si="143"/>
        <v>0</v>
      </c>
      <c r="V834" s="183">
        <f t="shared" si="144"/>
        <v>0</v>
      </c>
      <c r="W834" s="183">
        <f t="shared" si="145"/>
        <v>0</v>
      </c>
      <c r="X834" s="183">
        <f t="shared" si="146"/>
        <v>0</v>
      </c>
      <c r="Y834" s="183">
        <f t="shared" si="147"/>
        <v>0</v>
      </c>
      <c r="Z834" s="183">
        <f t="shared" si="148"/>
        <v>0</v>
      </c>
      <c r="AA834" s="183">
        <f t="shared" si="149"/>
        <v>0</v>
      </c>
      <c r="AB834" s="183" t="str">
        <f t="shared" si="150"/>
        <v/>
      </c>
      <c r="AC834" s="183" t="str">
        <f t="shared" si="151"/>
        <v/>
      </c>
      <c r="AD834" s="183" t="str">
        <f t="shared" si="152"/>
        <v/>
      </c>
      <c r="AE834" s="183" t="str">
        <f t="shared" si="153"/>
        <v/>
      </c>
    </row>
    <row r="835" spans="1:31" ht="33.950000000000003" customHeight="1" x14ac:dyDescent="0.25">
      <c r="A835" s="184" t="s">
        <v>5206</v>
      </c>
      <c r="B835" s="185">
        <v>44</v>
      </c>
      <c r="C835" s="184" t="s">
        <v>5168</v>
      </c>
      <c r="D835" s="184" t="s">
        <v>4381</v>
      </c>
      <c r="E835" s="184" t="s">
        <v>18</v>
      </c>
      <c r="F835" s="185">
        <v>3</v>
      </c>
      <c r="G835" s="185">
        <v>1</v>
      </c>
      <c r="H835" s="185">
        <v>0</v>
      </c>
      <c r="I835" s="184" t="s">
        <v>5208</v>
      </c>
      <c r="J835" s="184"/>
      <c r="K835" s="183" t="s">
        <v>5219</v>
      </c>
      <c r="L835" s="183"/>
      <c r="M835" s="183" t="s">
        <v>5208</v>
      </c>
      <c r="N835" s="183" t="s">
        <v>5208</v>
      </c>
      <c r="O835" s="183"/>
      <c r="P835" s="183" t="s">
        <v>4210</v>
      </c>
      <c r="Q835" s="183" t="s">
        <v>4509</v>
      </c>
      <c r="R835" s="183">
        <f t="shared" si="140"/>
        <v>0</v>
      </c>
      <c r="S835" s="183">
        <f t="shared" si="141"/>
        <v>0</v>
      </c>
      <c r="T835" s="183">
        <f t="shared" si="142"/>
        <v>0</v>
      </c>
      <c r="U835" s="183">
        <f t="shared" si="143"/>
        <v>0</v>
      </c>
      <c r="V835" s="183">
        <f t="shared" si="144"/>
        <v>0</v>
      </c>
      <c r="W835" s="183">
        <f t="shared" si="145"/>
        <v>0</v>
      </c>
      <c r="X835" s="183">
        <f t="shared" si="146"/>
        <v>0</v>
      </c>
      <c r="Y835" s="183">
        <f t="shared" si="147"/>
        <v>0</v>
      </c>
      <c r="Z835" s="183">
        <f t="shared" si="148"/>
        <v>0</v>
      </c>
      <c r="AA835" s="183">
        <f t="shared" si="149"/>
        <v>0</v>
      </c>
      <c r="AB835" s="183" t="str">
        <f t="shared" si="150"/>
        <v/>
      </c>
      <c r="AC835" s="183" t="str">
        <f t="shared" si="151"/>
        <v/>
      </c>
      <c r="AD835" s="183" t="str">
        <f t="shared" si="152"/>
        <v/>
      </c>
      <c r="AE835" s="183" t="str">
        <f t="shared" si="153"/>
        <v/>
      </c>
    </row>
    <row r="836" spans="1:31" ht="33.950000000000003" customHeight="1" x14ac:dyDescent="0.25">
      <c r="A836" s="184" t="s">
        <v>5206</v>
      </c>
      <c r="B836" s="185">
        <v>44</v>
      </c>
      <c r="C836" s="184" t="s">
        <v>5168</v>
      </c>
      <c r="D836" s="184" t="s">
        <v>4381</v>
      </c>
      <c r="E836" s="184" t="s">
        <v>18</v>
      </c>
      <c r="F836" s="185">
        <v>4</v>
      </c>
      <c r="G836" s="185">
        <v>1</v>
      </c>
      <c r="H836" s="185">
        <v>0</v>
      </c>
      <c r="I836" s="184" t="s">
        <v>3181</v>
      </c>
      <c r="J836" s="184"/>
      <c r="K836" s="183" t="s">
        <v>5218</v>
      </c>
      <c r="L836" s="183"/>
      <c r="M836" s="183" t="s">
        <v>3181</v>
      </c>
      <c r="N836" s="183" t="s">
        <v>3181</v>
      </c>
      <c r="O836" s="183"/>
      <c r="P836" s="183" t="s">
        <v>4210</v>
      </c>
      <c r="Q836" s="183" t="s">
        <v>4509</v>
      </c>
      <c r="R836" s="183">
        <f t="shared" si="140"/>
        <v>0</v>
      </c>
      <c r="S836" s="183">
        <f t="shared" si="141"/>
        <v>0</v>
      </c>
      <c r="T836" s="183">
        <f t="shared" si="142"/>
        <v>0</v>
      </c>
      <c r="U836" s="183">
        <f t="shared" si="143"/>
        <v>0</v>
      </c>
      <c r="V836" s="183">
        <f t="shared" si="144"/>
        <v>0</v>
      </c>
      <c r="W836" s="183">
        <f t="shared" si="145"/>
        <v>0</v>
      </c>
      <c r="X836" s="183">
        <f t="shared" si="146"/>
        <v>0</v>
      </c>
      <c r="Y836" s="183">
        <f t="shared" si="147"/>
        <v>0</v>
      </c>
      <c r="Z836" s="183">
        <f t="shared" si="148"/>
        <v>0</v>
      </c>
      <c r="AA836" s="183">
        <f t="shared" si="149"/>
        <v>0</v>
      </c>
      <c r="AB836" s="183" t="str">
        <f t="shared" si="150"/>
        <v/>
      </c>
      <c r="AC836" s="183" t="str">
        <f t="shared" si="151"/>
        <v/>
      </c>
      <c r="AD836" s="183" t="str">
        <f t="shared" si="152"/>
        <v/>
      </c>
      <c r="AE836" s="183" t="str">
        <f t="shared" si="153"/>
        <v/>
      </c>
    </row>
    <row r="837" spans="1:31" ht="33.950000000000003" customHeight="1" x14ac:dyDescent="0.25">
      <c r="A837" s="184" t="s">
        <v>5206</v>
      </c>
      <c r="B837" s="185">
        <v>44</v>
      </c>
      <c r="C837" s="184" t="s">
        <v>5168</v>
      </c>
      <c r="D837" s="184" t="s">
        <v>4381</v>
      </c>
      <c r="E837" s="184" t="s">
        <v>18</v>
      </c>
      <c r="F837" s="185">
        <v>5</v>
      </c>
      <c r="G837" s="185">
        <v>1</v>
      </c>
      <c r="H837" s="185">
        <v>0</v>
      </c>
      <c r="I837" s="184" t="s">
        <v>3250</v>
      </c>
      <c r="J837" s="184"/>
      <c r="K837" s="183" t="s">
        <v>4694</v>
      </c>
      <c r="L837" s="183"/>
      <c r="M837" s="183" t="s">
        <v>3250</v>
      </c>
      <c r="N837" s="183" t="s">
        <v>3250</v>
      </c>
      <c r="O837" s="183"/>
      <c r="P837" s="183" t="s">
        <v>4210</v>
      </c>
      <c r="Q837" s="183" t="s">
        <v>4509</v>
      </c>
      <c r="R837" s="183">
        <f t="shared" si="140"/>
        <v>0</v>
      </c>
      <c r="S837" s="183">
        <f t="shared" si="141"/>
        <v>0</v>
      </c>
      <c r="T837" s="183">
        <f t="shared" si="142"/>
        <v>0</v>
      </c>
      <c r="U837" s="183">
        <f t="shared" si="143"/>
        <v>0</v>
      </c>
      <c r="V837" s="183">
        <f t="shared" si="144"/>
        <v>0</v>
      </c>
      <c r="W837" s="183">
        <f t="shared" si="145"/>
        <v>0</v>
      </c>
      <c r="X837" s="183">
        <f t="shared" si="146"/>
        <v>0</v>
      </c>
      <c r="Y837" s="183">
        <f t="shared" si="147"/>
        <v>0</v>
      </c>
      <c r="Z837" s="183">
        <f t="shared" si="148"/>
        <v>0</v>
      </c>
      <c r="AA837" s="183">
        <f t="shared" si="149"/>
        <v>0</v>
      </c>
      <c r="AB837" s="183" t="str">
        <f t="shared" si="150"/>
        <v/>
      </c>
      <c r="AC837" s="183" t="str">
        <f t="shared" si="151"/>
        <v/>
      </c>
      <c r="AD837" s="183" t="str">
        <f t="shared" si="152"/>
        <v/>
      </c>
      <c r="AE837" s="183" t="str">
        <f t="shared" si="153"/>
        <v/>
      </c>
    </row>
    <row r="838" spans="1:31" ht="33.950000000000003" customHeight="1" x14ac:dyDescent="0.25">
      <c r="A838" s="184" t="s">
        <v>5206</v>
      </c>
      <c r="B838" s="185">
        <v>44</v>
      </c>
      <c r="C838" s="184" t="s">
        <v>5168</v>
      </c>
      <c r="D838" s="184" t="s">
        <v>4381</v>
      </c>
      <c r="E838" s="184" t="s">
        <v>18</v>
      </c>
      <c r="F838" s="185">
        <v>6</v>
      </c>
      <c r="G838" s="185">
        <v>1</v>
      </c>
      <c r="H838" s="185">
        <v>0</v>
      </c>
      <c r="I838" s="184" t="s">
        <v>5216</v>
      </c>
      <c r="J838" s="184"/>
      <c r="K838" s="183" t="s">
        <v>5217</v>
      </c>
      <c r="L838" s="183"/>
      <c r="M838" s="183" t="s">
        <v>5216</v>
      </c>
      <c r="N838" s="183" t="s">
        <v>5215</v>
      </c>
      <c r="O838" s="183"/>
      <c r="P838" s="183" t="s">
        <v>4210</v>
      </c>
      <c r="Q838" s="183" t="s">
        <v>4509</v>
      </c>
      <c r="R838" s="183">
        <f t="shared" si="140"/>
        <v>0</v>
      </c>
      <c r="S838" s="183">
        <f t="shared" si="141"/>
        <v>0</v>
      </c>
      <c r="T838" s="183">
        <f t="shared" si="142"/>
        <v>0</v>
      </c>
      <c r="U838" s="183">
        <f t="shared" si="143"/>
        <v>0</v>
      </c>
      <c r="V838" s="183">
        <f t="shared" si="144"/>
        <v>0</v>
      </c>
      <c r="W838" s="183">
        <f t="shared" si="145"/>
        <v>0</v>
      </c>
      <c r="X838" s="183">
        <f t="shared" si="146"/>
        <v>0</v>
      </c>
      <c r="Y838" s="183">
        <f t="shared" si="147"/>
        <v>0</v>
      </c>
      <c r="Z838" s="183">
        <f t="shared" si="148"/>
        <v>0</v>
      </c>
      <c r="AA838" s="183">
        <f t="shared" si="149"/>
        <v>0</v>
      </c>
      <c r="AB838" s="183" t="str">
        <f t="shared" si="150"/>
        <v/>
      </c>
      <c r="AC838" s="183" t="str">
        <f t="shared" si="151"/>
        <v/>
      </c>
      <c r="AD838" s="183" t="str">
        <f t="shared" si="152"/>
        <v/>
      </c>
      <c r="AE838" s="183" t="str">
        <f t="shared" si="153"/>
        <v/>
      </c>
    </row>
    <row r="839" spans="1:31" ht="33.950000000000003" customHeight="1" x14ac:dyDescent="0.25">
      <c r="A839" s="184" t="s">
        <v>5206</v>
      </c>
      <c r="B839" s="185">
        <v>44</v>
      </c>
      <c r="C839" s="184" t="s">
        <v>5168</v>
      </c>
      <c r="D839" s="184" t="s">
        <v>4381</v>
      </c>
      <c r="E839" s="184" t="s">
        <v>18</v>
      </c>
      <c r="F839" s="185">
        <v>7</v>
      </c>
      <c r="G839" s="185">
        <v>1</v>
      </c>
      <c r="H839" s="185">
        <v>0</v>
      </c>
      <c r="I839" s="184" t="s">
        <v>3102</v>
      </c>
      <c r="J839" s="184"/>
      <c r="K839" s="183" t="s">
        <v>4511</v>
      </c>
      <c r="L839" s="183"/>
      <c r="M839" s="183" t="s">
        <v>3102</v>
      </c>
      <c r="N839" s="183" t="s">
        <v>3102</v>
      </c>
      <c r="O839" s="183"/>
      <c r="P839" s="183" t="s">
        <v>4210</v>
      </c>
      <c r="Q839" s="183" t="s">
        <v>4509</v>
      </c>
      <c r="R839" s="183">
        <f t="shared" si="140"/>
        <v>0</v>
      </c>
      <c r="S839" s="183">
        <f t="shared" si="141"/>
        <v>0</v>
      </c>
      <c r="T839" s="183">
        <f t="shared" si="142"/>
        <v>0</v>
      </c>
      <c r="U839" s="183">
        <f t="shared" si="143"/>
        <v>0</v>
      </c>
      <c r="V839" s="183">
        <f t="shared" si="144"/>
        <v>0</v>
      </c>
      <c r="W839" s="183">
        <f t="shared" si="145"/>
        <v>0</v>
      </c>
      <c r="X839" s="183">
        <f t="shared" si="146"/>
        <v>0</v>
      </c>
      <c r="Y839" s="183">
        <f t="shared" si="147"/>
        <v>0</v>
      </c>
      <c r="Z839" s="183">
        <f t="shared" si="148"/>
        <v>0</v>
      </c>
      <c r="AA839" s="183">
        <f t="shared" si="149"/>
        <v>0</v>
      </c>
      <c r="AB839" s="183" t="str">
        <f t="shared" si="150"/>
        <v/>
      </c>
      <c r="AC839" s="183" t="str">
        <f t="shared" si="151"/>
        <v/>
      </c>
      <c r="AD839" s="183" t="str">
        <f t="shared" si="152"/>
        <v/>
      </c>
      <c r="AE839" s="183" t="str">
        <f t="shared" si="153"/>
        <v/>
      </c>
    </row>
    <row r="840" spans="1:31" ht="33.950000000000003" customHeight="1" x14ac:dyDescent="0.25">
      <c r="A840" s="184" t="s">
        <v>5206</v>
      </c>
      <c r="B840" s="185">
        <v>44</v>
      </c>
      <c r="C840" s="184" t="s">
        <v>5168</v>
      </c>
      <c r="D840" s="184" t="s">
        <v>4381</v>
      </c>
      <c r="E840" s="184" t="s">
        <v>18</v>
      </c>
      <c r="F840" s="185">
        <v>8</v>
      </c>
      <c r="G840" s="185">
        <v>1</v>
      </c>
      <c r="H840" s="185">
        <v>0</v>
      </c>
      <c r="I840" s="184" t="s">
        <v>3123</v>
      </c>
      <c r="J840" s="184"/>
      <c r="K840" s="183" t="s">
        <v>4510</v>
      </c>
      <c r="L840" s="183"/>
      <c r="M840" s="183" t="s">
        <v>3123</v>
      </c>
      <c r="N840" s="183" t="s">
        <v>3123</v>
      </c>
      <c r="O840" s="183"/>
      <c r="P840" s="183" t="s">
        <v>4210</v>
      </c>
      <c r="Q840" s="183" t="s">
        <v>4509</v>
      </c>
      <c r="R840" s="183">
        <f t="shared" si="140"/>
        <v>0</v>
      </c>
      <c r="S840" s="183">
        <f t="shared" si="141"/>
        <v>0</v>
      </c>
      <c r="T840" s="183">
        <f t="shared" si="142"/>
        <v>0</v>
      </c>
      <c r="U840" s="183">
        <f t="shared" si="143"/>
        <v>0</v>
      </c>
      <c r="V840" s="183">
        <f t="shared" si="144"/>
        <v>0</v>
      </c>
      <c r="W840" s="183">
        <f t="shared" si="145"/>
        <v>0</v>
      </c>
      <c r="X840" s="183">
        <f t="shared" si="146"/>
        <v>0</v>
      </c>
      <c r="Y840" s="183">
        <f t="shared" si="147"/>
        <v>0</v>
      </c>
      <c r="Z840" s="183">
        <f t="shared" si="148"/>
        <v>0</v>
      </c>
      <c r="AA840" s="183">
        <f t="shared" si="149"/>
        <v>0</v>
      </c>
      <c r="AB840" s="183" t="str">
        <f t="shared" si="150"/>
        <v/>
      </c>
      <c r="AC840" s="183" t="str">
        <f t="shared" si="151"/>
        <v/>
      </c>
      <c r="AD840" s="183" t="str">
        <f t="shared" si="152"/>
        <v/>
      </c>
      <c r="AE840" s="183" t="str">
        <f t="shared" si="153"/>
        <v/>
      </c>
    </row>
    <row r="841" spans="1:31" ht="33.950000000000003" customHeight="1" x14ac:dyDescent="0.25">
      <c r="A841" s="184" t="s">
        <v>5206</v>
      </c>
      <c r="B841" s="185">
        <v>44</v>
      </c>
      <c r="C841" s="184" t="s">
        <v>5168</v>
      </c>
      <c r="D841" s="184" t="s">
        <v>4378</v>
      </c>
      <c r="E841" s="184" t="s">
        <v>18</v>
      </c>
      <c r="F841" s="185">
        <v>1</v>
      </c>
      <c r="G841" s="185">
        <v>0</v>
      </c>
      <c r="H841" s="185">
        <v>1</v>
      </c>
      <c r="I841" s="184"/>
      <c r="J841" s="184" t="s">
        <v>5213</v>
      </c>
      <c r="K841" s="183"/>
      <c r="L841" s="183" t="s">
        <v>5214</v>
      </c>
      <c r="M841" s="183" t="s">
        <v>5213</v>
      </c>
      <c r="N841" s="183" t="s">
        <v>5212</v>
      </c>
      <c r="O841" s="183"/>
      <c r="P841" s="183" t="s">
        <v>4210</v>
      </c>
      <c r="Q841" s="183" t="s">
        <v>4495</v>
      </c>
      <c r="R841" s="183">
        <f t="shared" si="140"/>
        <v>0</v>
      </c>
      <c r="S841" s="183">
        <f t="shared" si="141"/>
        <v>0</v>
      </c>
      <c r="T841" s="183">
        <f t="shared" si="142"/>
        <v>0</v>
      </c>
      <c r="U841" s="183">
        <f t="shared" si="143"/>
        <v>0</v>
      </c>
      <c r="V841" s="183">
        <f t="shared" si="144"/>
        <v>0</v>
      </c>
      <c r="W841" s="183">
        <f t="shared" si="145"/>
        <v>0</v>
      </c>
      <c r="X841" s="183">
        <f t="shared" si="146"/>
        <v>0</v>
      </c>
      <c r="Y841" s="183">
        <f t="shared" si="147"/>
        <v>0</v>
      </c>
      <c r="Z841" s="183">
        <f t="shared" si="148"/>
        <v>0</v>
      </c>
      <c r="AA841" s="183">
        <f t="shared" si="149"/>
        <v>0</v>
      </c>
      <c r="AB841" s="183" t="str">
        <f t="shared" si="150"/>
        <v/>
      </c>
      <c r="AC841" s="183" t="str">
        <f t="shared" si="151"/>
        <v/>
      </c>
      <c r="AD841" s="183" t="str">
        <f t="shared" si="152"/>
        <v/>
      </c>
      <c r="AE841" s="183" t="str">
        <f t="shared" si="153"/>
        <v/>
      </c>
    </row>
    <row r="842" spans="1:31" ht="33.950000000000003" customHeight="1" x14ac:dyDescent="0.25">
      <c r="A842" s="184" t="s">
        <v>5206</v>
      </c>
      <c r="B842" s="185">
        <v>44</v>
      </c>
      <c r="C842" s="184" t="s">
        <v>5168</v>
      </c>
      <c r="D842" s="184" t="s">
        <v>4378</v>
      </c>
      <c r="E842" s="184" t="s">
        <v>18</v>
      </c>
      <c r="F842" s="185">
        <v>2</v>
      </c>
      <c r="G842" s="185">
        <v>0</v>
      </c>
      <c r="H842" s="185">
        <v>1</v>
      </c>
      <c r="I842" s="184"/>
      <c r="J842" s="184" t="s">
        <v>5210</v>
      </c>
      <c r="K842" s="183"/>
      <c r="L842" s="183" t="s">
        <v>5211</v>
      </c>
      <c r="M842" s="183" t="s">
        <v>5210</v>
      </c>
      <c r="N842" s="183" t="s">
        <v>5210</v>
      </c>
      <c r="O842" s="183"/>
      <c r="P842" s="183" t="s">
        <v>4210</v>
      </c>
      <c r="Q842" s="183" t="s">
        <v>4495</v>
      </c>
      <c r="R842" s="183">
        <f t="shared" si="140"/>
        <v>0</v>
      </c>
      <c r="S842" s="183">
        <f t="shared" si="141"/>
        <v>0</v>
      </c>
      <c r="T842" s="183">
        <f t="shared" si="142"/>
        <v>0</v>
      </c>
      <c r="U842" s="183">
        <f t="shared" si="143"/>
        <v>0</v>
      </c>
      <c r="V842" s="183">
        <f t="shared" si="144"/>
        <v>0</v>
      </c>
      <c r="W842" s="183">
        <f t="shared" si="145"/>
        <v>0</v>
      </c>
      <c r="X842" s="183">
        <f t="shared" si="146"/>
        <v>0</v>
      </c>
      <c r="Y842" s="183">
        <f t="shared" si="147"/>
        <v>0</v>
      </c>
      <c r="Z842" s="183">
        <f t="shared" si="148"/>
        <v>0</v>
      </c>
      <c r="AA842" s="183">
        <f t="shared" si="149"/>
        <v>0</v>
      </c>
      <c r="AB842" s="183" t="str">
        <f t="shared" si="150"/>
        <v/>
      </c>
      <c r="AC842" s="183" t="str">
        <f t="shared" si="151"/>
        <v/>
      </c>
      <c r="AD842" s="183" t="str">
        <f t="shared" si="152"/>
        <v/>
      </c>
      <c r="AE842" s="183" t="str">
        <f t="shared" si="153"/>
        <v/>
      </c>
    </row>
    <row r="843" spans="1:31" ht="33.950000000000003" customHeight="1" x14ac:dyDescent="0.25">
      <c r="A843" s="184" t="s">
        <v>5206</v>
      </c>
      <c r="B843" s="185">
        <v>44</v>
      </c>
      <c r="C843" s="184" t="s">
        <v>5168</v>
      </c>
      <c r="D843" s="184" t="s">
        <v>4378</v>
      </c>
      <c r="E843" s="184" t="s">
        <v>18</v>
      </c>
      <c r="F843" s="185">
        <v>3</v>
      </c>
      <c r="G843" s="185">
        <v>0</v>
      </c>
      <c r="H843" s="185">
        <v>1</v>
      </c>
      <c r="I843" s="184"/>
      <c r="J843" s="184" t="s">
        <v>5208</v>
      </c>
      <c r="K843" s="183"/>
      <c r="L843" s="183" t="s">
        <v>5209</v>
      </c>
      <c r="M843" s="183" t="s">
        <v>5208</v>
      </c>
      <c r="N843" s="183" t="s">
        <v>5208</v>
      </c>
      <c r="O843" s="183"/>
      <c r="P843" s="183" t="s">
        <v>4210</v>
      </c>
      <c r="Q843" s="183" t="s">
        <v>4495</v>
      </c>
      <c r="R843" s="183">
        <f t="shared" si="140"/>
        <v>0</v>
      </c>
      <c r="S843" s="183">
        <f t="shared" si="141"/>
        <v>0</v>
      </c>
      <c r="T843" s="183">
        <f t="shared" si="142"/>
        <v>0</v>
      </c>
      <c r="U843" s="183">
        <f t="shared" si="143"/>
        <v>0</v>
      </c>
      <c r="V843" s="183">
        <f t="shared" si="144"/>
        <v>0</v>
      </c>
      <c r="W843" s="183">
        <f t="shared" si="145"/>
        <v>0</v>
      </c>
      <c r="X843" s="183">
        <f t="shared" si="146"/>
        <v>0</v>
      </c>
      <c r="Y843" s="183">
        <f t="shared" si="147"/>
        <v>0</v>
      </c>
      <c r="Z843" s="183">
        <f t="shared" si="148"/>
        <v>0</v>
      </c>
      <c r="AA843" s="183">
        <f t="shared" si="149"/>
        <v>0</v>
      </c>
      <c r="AB843" s="183" t="str">
        <f t="shared" si="150"/>
        <v/>
      </c>
      <c r="AC843" s="183" t="str">
        <f t="shared" si="151"/>
        <v/>
      </c>
      <c r="AD843" s="183" t="str">
        <f t="shared" si="152"/>
        <v/>
      </c>
      <c r="AE843" s="183" t="str">
        <f t="shared" si="153"/>
        <v/>
      </c>
    </row>
    <row r="844" spans="1:31" ht="33.950000000000003" customHeight="1" x14ac:dyDescent="0.25">
      <c r="A844" s="184" t="s">
        <v>5206</v>
      </c>
      <c r="B844" s="185">
        <v>44</v>
      </c>
      <c r="C844" s="184" t="s">
        <v>5168</v>
      </c>
      <c r="D844" s="184" t="s">
        <v>4378</v>
      </c>
      <c r="E844" s="184" t="s">
        <v>18</v>
      </c>
      <c r="F844" s="185">
        <v>4</v>
      </c>
      <c r="G844" s="185">
        <v>0</v>
      </c>
      <c r="H844" s="185">
        <v>1</v>
      </c>
      <c r="I844" s="184"/>
      <c r="J844" s="184" t="s">
        <v>3181</v>
      </c>
      <c r="K844" s="183"/>
      <c r="L844" s="183" t="s">
        <v>5207</v>
      </c>
      <c r="M844" s="183" t="s">
        <v>3181</v>
      </c>
      <c r="N844" s="183" t="s">
        <v>3181</v>
      </c>
      <c r="O844" s="183"/>
      <c r="P844" s="183" t="s">
        <v>4210</v>
      </c>
      <c r="Q844" s="183" t="s">
        <v>4495</v>
      </c>
      <c r="R844" s="183">
        <f t="shared" si="140"/>
        <v>0</v>
      </c>
      <c r="S844" s="183">
        <f t="shared" si="141"/>
        <v>0</v>
      </c>
      <c r="T844" s="183">
        <f t="shared" si="142"/>
        <v>0</v>
      </c>
      <c r="U844" s="183">
        <f t="shared" si="143"/>
        <v>0</v>
      </c>
      <c r="V844" s="183">
        <f t="shared" si="144"/>
        <v>0</v>
      </c>
      <c r="W844" s="183">
        <f t="shared" si="145"/>
        <v>0</v>
      </c>
      <c r="X844" s="183">
        <f t="shared" si="146"/>
        <v>0</v>
      </c>
      <c r="Y844" s="183">
        <f t="shared" si="147"/>
        <v>0</v>
      </c>
      <c r="Z844" s="183">
        <f t="shared" si="148"/>
        <v>0</v>
      </c>
      <c r="AA844" s="183">
        <f t="shared" si="149"/>
        <v>0</v>
      </c>
      <c r="AB844" s="183" t="str">
        <f t="shared" si="150"/>
        <v/>
      </c>
      <c r="AC844" s="183" t="str">
        <f t="shared" si="151"/>
        <v/>
      </c>
      <c r="AD844" s="183" t="str">
        <f t="shared" si="152"/>
        <v/>
      </c>
      <c r="AE844" s="183" t="str">
        <f t="shared" si="153"/>
        <v/>
      </c>
    </row>
    <row r="845" spans="1:31" ht="33.950000000000003" customHeight="1" x14ac:dyDescent="0.25">
      <c r="A845" s="184" t="s">
        <v>5206</v>
      </c>
      <c r="B845" s="185">
        <v>44</v>
      </c>
      <c r="C845" s="184" t="s">
        <v>5168</v>
      </c>
      <c r="D845" s="184" t="s">
        <v>4378</v>
      </c>
      <c r="E845" s="184" t="s">
        <v>18</v>
      </c>
      <c r="F845" s="185">
        <v>5</v>
      </c>
      <c r="G845" s="185">
        <v>0</v>
      </c>
      <c r="H845" s="185">
        <v>1</v>
      </c>
      <c r="I845" s="184"/>
      <c r="J845" s="184" t="s">
        <v>3250</v>
      </c>
      <c r="K845" s="183"/>
      <c r="L845" s="183" t="s">
        <v>4998</v>
      </c>
      <c r="M845" s="183" t="s">
        <v>3250</v>
      </c>
      <c r="N845" s="183" t="s">
        <v>3250</v>
      </c>
      <c r="O845" s="183"/>
      <c r="P845" s="183" t="s">
        <v>4210</v>
      </c>
      <c r="Q845" s="183" t="s">
        <v>4495</v>
      </c>
      <c r="R845" s="183">
        <f t="shared" si="140"/>
        <v>0</v>
      </c>
      <c r="S845" s="183">
        <f t="shared" si="141"/>
        <v>0</v>
      </c>
      <c r="T845" s="183">
        <f t="shared" si="142"/>
        <v>0</v>
      </c>
      <c r="U845" s="183">
        <f t="shared" si="143"/>
        <v>0</v>
      </c>
      <c r="V845" s="183">
        <f t="shared" si="144"/>
        <v>0</v>
      </c>
      <c r="W845" s="183">
        <f t="shared" si="145"/>
        <v>0</v>
      </c>
      <c r="X845" s="183">
        <f t="shared" si="146"/>
        <v>0</v>
      </c>
      <c r="Y845" s="183">
        <f t="shared" si="147"/>
        <v>0</v>
      </c>
      <c r="Z845" s="183">
        <f t="shared" si="148"/>
        <v>0</v>
      </c>
      <c r="AA845" s="183">
        <f t="shared" si="149"/>
        <v>0</v>
      </c>
      <c r="AB845" s="183" t="str">
        <f t="shared" si="150"/>
        <v/>
      </c>
      <c r="AC845" s="183" t="str">
        <f t="shared" si="151"/>
        <v/>
      </c>
      <c r="AD845" s="183" t="str">
        <f t="shared" si="152"/>
        <v/>
      </c>
      <c r="AE845" s="183" t="str">
        <f t="shared" si="153"/>
        <v/>
      </c>
    </row>
    <row r="846" spans="1:31" ht="33.950000000000003" customHeight="1" x14ac:dyDescent="0.25">
      <c r="A846" s="184" t="s">
        <v>5206</v>
      </c>
      <c r="B846" s="185">
        <v>44</v>
      </c>
      <c r="C846" s="184" t="s">
        <v>5168</v>
      </c>
      <c r="D846" s="184" t="s">
        <v>4378</v>
      </c>
      <c r="E846" s="184" t="s">
        <v>18</v>
      </c>
      <c r="F846" s="185">
        <v>6</v>
      </c>
      <c r="G846" s="185">
        <v>0</v>
      </c>
      <c r="H846" s="185">
        <v>1</v>
      </c>
      <c r="I846" s="184"/>
      <c r="J846" s="184" t="s">
        <v>3587</v>
      </c>
      <c r="K846" s="183"/>
      <c r="L846" s="183" t="s">
        <v>4500</v>
      </c>
      <c r="M846" s="183" t="s">
        <v>3587</v>
      </c>
      <c r="N846" s="183" t="s">
        <v>3587</v>
      </c>
      <c r="O846" s="183"/>
      <c r="P846" s="183" t="s">
        <v>4210</v>
      </c>
      <c r="Q846" s="183" t="s">
        <v>4495</v>
      </c>
      <c r="R846" s="183">
        <f t="shared" si="140"/>
        <v>0</v>
      </c>
      <c r="S846" s="183">
        <f t="shared" si="141"/>
        <v>0</v>
      </c>
      <c r="T846" s="183">
        <f t="shared" si="142"/>
        <v>0</v>
      </c>
      <c r="U846" s="183">
        <f t="shared" si="143"/>
        <v>0</v>
      </c>
      <c r="V846" s="183">
        <f t="shared" si="144"/>
        <v>0</v>
      </c>
      <c r="W846" s="183">
        <f t="shared" si="145"/>
        <v>0</v>
      </c>
      <c r="X846" s="183">
        <f t="shared" si="146"/>
        <v>0</v>
      </c>
      <c r="Y846" s="183">
        <f t="shared" si="147"/>
        <v>0</v>
      </c>
      <c r="Z846" s="183">
        <f t="shared" si="148"/>
        <v>0</v>
      </c>
      <c r="AA846" s="183">
        <f t="shared" si="149"/>
        <v>0</v>
      </c>
      <c r="AB846" s="183" t="str">
        <f t="shared" si="150"/>
        <v/>
      </c>
      <c r="AC846" s="183" t="str">
        <f t="shared" si="151"/>
        <v/>
      </c>
      <c r="AD846" s="183" t="str">
        <f t="shared" si="152"/>
        <v/>
      </c>
      <c r="AE846" s="183" t="str">
        <f t="shared" si="153"/>
        <v/>
      </c>
    </row>
    <row r="847" spans="1:31" ht="33.950000000000003" customHeight="1" x14ac:dyDescent="0.25">
      <c r="A847" s="184" t="s">
        <v>5206</v>
      </c>
      <c r="B847" s="185">
        <v>44</v>
      </c>
      <c r="C847" s="184" t="s">
        <v>5168</v>
      </c>
      <c r="D847" s="184" t="s">
        <v>4378</v>
      </c>
      <c r="E847" s="184" t="s">
        <v>18</v>
      </c>
      <c r="F847" s="185">
        <v>7</v>
      </c>
      <c r="G847" s="185">
        <v>0</v>
      </c>
      <c r="H847" s="185">
        <v>1</v>
      </c>
      <c r="I847" s="184"/>
      <c r="J847" s="184" t="s">
        <v>4496</v>
      </c>
      <c r="K847" s="183"/>
      <c r="L847" s="183" t="s">
        <v>4497</v>
      </c>
      <c r="M847" s="183" t="s">
        <v>4496</v>
      </c>
      <c r="N847" s="183" t="s">
        <v>4496</v>
      </c>
      <c r="O847" s="183"/>
      <c r="P847" s="183" t="s">
        <v>4210</v>
      </c>
      <c r="Q847" s="183" t="s">
        <v>4495</v>
      </c>
      <c r="R847" s="183">
        <f t="shared" si="140"/>
        <v>0</v>
      </c>
      <c r="S847" s="183">
        <f t="shared" si="141"/>
        <v>0</v>
      </c>
      <c r="T847" s="183">
        <f t="shared" si="142"/>
        <v>0</v>
      </c>
      <c r="U847" s="183">
        <f t="shared" si="143"/>
        <v>0</v>
      </c>
      <c r="V847" s="183">
        <f t="shared" si="144"/>
        <v>0</v>
      </c>
      <c r="W847" s="183">
        <f t="shared" si="145"/>
        <v>0</v>
      </c>
      <c r="X847" s="183">
        <f t="shared" si="146"/>
        <v>0</v>
      </c>
      <c r="Y847" s="183">
        <f t="shared" si="147"/>
        <v>0</v>
      </c>
      <c r="Z847" s="183">
        <f t="shared" si="148"/>
        <v>0</v>
      </c>
      <c r="AA847" s="183">
        <f t="shared" si="149"/>
        <v>0</v>
      </c>
      <c r="AB847" s="183" t="str">
        <f t="shared" si="150"/>
        <v/>
      </c>
      <c r="AC847" s="183" t="str">
        <f t="shared" si="151"/>
        <v/>
      </c>
      <c r="AD847" s="183" t="str">
        <f t="shared" si="152"/>
        <v/>
      </c>
      <c r="AE847" s="183" t="str">
        <f t="shared" si="153"/>
        <v/>
      </c>
    </row>
    <row r="848" spans="1:31" ht="33.950000000000003" customHeight="1" x14ac:dyDescent="0.25">
      <c r="A848" s="184" t="s">
        <v>5196</v>
      </c>
      <c r="B848" s="185">
        <v>45</v>
      </c>
      <c r="C848" s="184" t="s">
        <v>5168</v>
      </c>
      <c r="D848" s="184" t="s">
        <v>4381</v>
      </c>
      <c r="E848" s="184" t="s">
        <v>18</v>
      </c>
      <c r="F848" s="185">
        <v>1</v>
      </c>
      <c r="G848" s="185">
        <v>1</v>
      </c>
      <c r="H848" s="185">
        <v>0</v>
      </c>
      <c r="I848" s="184" t="s">
        <v>5200</v>
      </c>
      <c r="J848" s="184"/>
      <c r="K848" s="183" t="s">
        <v>5205</v>
      </c>
      <c r="L848" s="183"/>
      <c r="M848" s="183" t="s">
        <v>5200</v>
      </c>
      <c r="N848" s="183" t="s">
        <v>5200</v>
      </c>
      <c r="O848" s="183"/>
      <c r="P848" s="183" t="s">
        <v>4210</v>
      </c>
      <c r="Q848" s="183" t="s">
        <v>4509</v>
      </c>
      <c r="R848" s="183">
        <f t="shared" si="140"/>
        <v>0</v>
      </c>
      <c r="S848" s="183">
        <f t="shared" si="141"/>
        <v>0</v>
      </c>
      <c r="T848" s="183">
        <f t="shared" si="142"/>
        <v>0</v>
      </c>
      <c r="U848" s="183">
        <f t="shared" si="143"/>
        <v>0</v>
      </c>
      <c r="V848" s="183">
        <f t="shared" si="144"/>
        <v>0</v>
      </c>
      <c r="W848" s="183">
        <f t="shared" si="145"/>
        <v>0</v>
      </c>
      <c r="X848" s="183">
        <f t="shared" si="146"/>
        <v>0</v>
      </c>
      <c r="Y848" s="183">
        <f t="shared" si="147"/>
        <v>0</v>
      </c>
      <c r="Z848" s="183">
        <f t="shared" si="148"/>
        <v>0</v>
      </c>
      <c r="AA848" s="183">
        <f t="shared" si="149"/>
        <v>0</v>
      </c>
      <c r="AB848" s="183" t="str">
        <f t="shared" si="150"/>
        <v/>
      </c>
      <c r="AC848" s="183" t="str">
        <f t="shared" si="151"/>
        <v/>
      </c>
      <c r="AD848" s="183" t="str">
        <f t="shared" si="152"/>
        <v/>
      </c>
      <c r="AE848" s="183" t="str">
        <f t="shared" si="153"/>
        <v/>
      </c>
    </row>
    <row r="849" spans="1:31" ht="33.950000000000003" customHeight="1" x14ac:dyDescent="0.25">
      <c r="A849" s="184" t="s">
        <v>5196</v>
      </c>
      <c r="B849" s="185">
        <v>45</v>
      </c>
      <c r="C849" s="184" t="s">
        <v>5168</v>
      </c>
      <c r="D849" s="184" t="s">
        <v>4381</v>
      </c>
      <c r="E849" s="184" t="s">
        <v>18</v>
      </c>
      <c r="F849" s="185">
        <v>2</v>
      </c>
      <c r="G849" s="185">
        <v>1</v>
      </c>
      <c r="H849" s="185">
        <v>0</v>
      </c>
      <c r="I849" s="184" t="s">
        <v>3385</v>
      </c>
      <c r="J849" s="184"/>
      <c r="K849" s="183" t="s">
        <v>5204</v>
      </c>
      <c r="L849" s="183"/>
      <c r="M849" s="183" t="s">
        <v>3385</v>
      </c>
      <c r="N849" s="183" t="s">
        <v>3385</v>
      </c>
      <c r="O849" s="183"/>
      <c r="P849" s="183" t="s">
        <v>4210</v>
      </c>
      <c r="Q849" s="183" t="s">
        <v>4509</v>
      </c>
      <c r="R849" s="183">
        <f t="shared" si="140"/>
        <v>0</v>
      </c>
      <c r="S849" s="183">
        <f t="shared" si="141"/>
        <v>0</v>
      </c>
      <c r="T849" s="183">
        <f t="shared" si="142"/>
        <v>0</v>
      </c>
      <c r="U849" s="183">
        <f t="shared" si="143"/>
        <v>0</v>
      </c>
      <c r="V849" s="183">
        <f t="shared" si="144"/>
        <v>0</v>
      </c>
      <c r="W849" s="183">
        <f t="shared" si="145"/>
        <v>0</v>
      </c>
      <c r="X849" s="183">
        <f t="shared" si="146"/>
        <v>0</v>
      </c>
      <c r="Y849" s="183">
        <f t="shared" si="147"/>
        <v>0</v>
      </c>
      <c r="Z849" s="183">
        <f t="shared" si="148"/>
        <v>0</v>
      </c>
      <c r="AA849" s="183">
        <f t="shared" si="149"/>
        <v>0</v>
      </c>
      <c r="AB849" s="183" t="str">
        <f t="shared" si="150"/>
        <v/>
      </c>
      <c r="AC849" s="183" t="str">
        <f t="shared" si="151"/>
        <v/>
      </c>
      <c r="AD849" s="183" t="str">
        <f t="shared" si="152"/>
        <v/>
      </c>
      <c r="AE849" s="183" t="str">
        <f t="shared" si="153"/>
        <v/>
      </c>
    </row>
    <row r="850" spans="1:31" ht="33.950000000000003" customHeight="1" x14ac:dyDescent="0.25">
      <c r="A850" s="184" t="s">
        <v>5196</v>
      </c>
      <c r="B850" s="185">
        <v>45</v>
      </c>
      <c r="C850" s="184" t="s">
        <v>5168</v>
      </c>
      <c r="D850" s="184" t="s">
        <v>4381</v>
      </c>
      <c r="E850" s="184" t="s">
        <v>18</v>
      </c>
      <c r="F850" s="185">
        <v>3</v>
      </c>
      <c r="G850" s="185">
        <v>1</v>
      </c>
      <c r="H850" s="185">
        <v>0</v>
      </c>
      <c r="I850" s="184" t="s">
        <v>3153</v>
      </c>
      <c r="J850" s="184"/>
      <c r="K850" s="183" t="s">
        <v>5203</v>
      </c>
      <c r="L850" s="183"/>
      <c r="M850" s="183" t="s">
        <v>3153</v>
      </c>
      <c r="N850" s="183" t="s">
        <v>3153</v>
      </c>
      <c r="O850" s="183"/>
      <c r="P850" s="183" t="s">
        <v>4210</v>
      </c>
      <c r="Q850" s="183" t="s">
        <v>4509</v>
      </c>
      <c r="R850" s="183">
        <f t="shared" si="140"/>
        <v>0</v>
      </c>
      <c r="S850" s="183">
        <f t="shared" si="141"/>
        <v>0</v>
      </c>
      <c r="T850" s="183">
        <f t="shared" si="142"/>
        <v>0</v>
      </c>
      <c r="U850" s="183">
        <f t="shared" si="143"/>
        <v>0</v>
      </c>
      <c r="V850" s="183">
        <f t="shared" si="144"/>
        <v>0</v>
      </c>
      <c r="W850" s="183">
        <f t="shared" si="145"/>
        <v>0</v>
      </c>
      <c r="X850" s="183">
        <f t="shared" si="146"/>
        <v>0</v>
      </c>
      <c r="Y850" s="183">
        <f t="shared" si="147"/>
        <v>0</v>
      </c>
      <c r="Z850" s="183">
        <f t="shared" si="148"/>
        <v>0</v>
      </c>
      <c r="AA850" s="183">
        <f t="shared" si="149"/>
        <v>0</v>
      </c>
      <c r="AB850" s="183" t="str">
        <f t="shared" si="150"/>
        <v/>
      </c>
      <c r="AC850" s="183" t="str">
        <f t="shared" si="151"/>
        <v/>
      </c>
      <c r="AD850" s="183" t="str">
        <f t="shared" si="152"/>
        <v/>
      </c>
      <c r="AE850" s="183" t="str">
        <f t="shared" si="153"/>
        <v/>
      </c>
    </row>
    <row r="851" spans="1:31" ht="33.950000000000003" customHeight="1" x14ac:dyDescent="0.25">
      <c r="A851" s="184" t="s">
        <v>5196</v>
      </c>
      <c r="B851" s="185">
        <v>45</v>
      </c>
      <c r="C851" s="184" t="s">
        <v>5168</v>
      </c>
      <c r="D851" s="184" t="s">
        <v>4381</v>
      </c>
      <c r="E851" s="184" t="s">
        <v>18</v>
      </c>
      <c r="F851" s="185">
        <v>4</v>
      </c>
      <c r="G851" s="185">
        <v>1</v>
      </c>
      <c r="H851" s="185">
        <v>0</v>
      </c>
      <c r="I851" s="184" t="s">
        <v>3163</v>
      </c>
      <c r="J851" s="184"/>
      <c r="K851" s="183" t="s">
        <v>5202</v>
      </c>
      <c r="L851" s="183"/>
      <c r="M851" s="183" t="s">
        <v>3163</v>
      </c>
      <c r="N851" s="183" t="s">
        <v>3163</v>
      </c>
      <c r="O851" s="183"/>
      <c r="P851" s="183" t="s">
        <v>4210</v>
      </c>
      <c r="Q851" s="183" t="s">
        <v>4509</v>
      </c>
      <c r="R851" s="183">
        <f t="shared" si="140"/>
        <v>0</v>
      </c>
      <c r="S851" s="183">
        <f t="shared" si="141"/>
        <v>0</v>
      </c>
      <c r="T851" s="183">
        <f t="shared" si="142"/>
        <v>0</v>
      </c>
      <c r="U851" s="183">
        <f t="shared" si="143"/>
        <v>0</v>
      </c>
      <c r="V851" s="183">
        <f t="shared" si="144"/>
        <v>0</v>
      </c>
      <c r="W851" s="183">
        <f t="shared" si="145"/>
        <v>0</v>
      </c>
      <c r="X851" s="183">
        <f t="shared" si="146"/>
        <v>0</v>
      </c>
      <c r="Y851" s="183">
        <f t="shared" si="147"/>
        <v>0</v>
      </c>
      <c r="Z851" s="183">
        <f t="shared" si="148"/>
        <v>0</v>
      </c>
      <c r="AA851" s="183">
        <f t="shared" si="149"/>
        <v>0</v>
      </c>
      <c r="AB851" s="183" t="str">
        <f t="shared" si="150"/>
        <v/>
      </c>
      <c r="AC851" s="183" t="str">
        <f t="shared" si="151"/>
        <v/>
      </c>
      <c r="AD851" s="183" t="str">
        <f t="shared" si="152"/>
        <v/>
      </c>
      <c r="AE851" s="183" t="str">
        <f t="shared" si="153"/>
        <v/>
      </c>
    </row>
    <row r="852" spans="1:31" ht="33.950000000000003" customHeight="1" x14ac:dyDescent="0.25">
      <c r="A852" s="184" t="s">
        <v>5196</v>
      </c>
      <c r="B852" s="185">
        <v>45</v>
      </c>
      <c r="C852" s="184" t="s">
        <v>5168</v>
      </c>
      <c r="D852" s="184" t="s">
        <v>4381</v>
      </c>
      <c r="E852" s="184" t="s">
        <v>18</v>
      </c>
      <c r="F852" s="185">
        <v>5</v>
      </c>
      <c r="G852" s="185">
        <v>1</v>
      </c>
      <c r="H852" s="185">
        <v>0</v>
      </c>
      <c r="I852" s="184" t="s">
        <v>3250</v>
      </c>
      <c r="J852" s="184"/>
      <c r="K852" s="183" t="s">
        <v>4694</v>
      </c>
      <c r="L852" s="183"/>
      <c r="M852" s="183" t="s">
        <v>3250</v>
      </c>
      <c r="N852" s="183" t="s">
        <v>3250</v>
      </c>
      <c r="O852" s="183"/>
      <c r="P852" s="183" t="s">
        <v>4210</v>
      </c>
      <c r="Q852" s="183" t="s">
        <v>4509</v>
      </c>
      <c r="R852" s="183">
        <f t="shared" si="140"/>
        <v>0</v>
      </c>
      <c r="S852" s="183">
        <f t="shared" si="141"/>
        <v>0</v>
      </c>
      <c r="T852" s="183">
        <f t="shared" si="142"/>
        <v>0</v>
      </c>
      <c r="U852" s="183">
        <f t="shared" si="143"/>
        <v>0</v>
      </c>
      <c r="V852" s="183">
        <f t="shared" si="144"/>
        <v>0</v>
      </c>
      <c r="W852" s="183">
        <f t="shared" si="145"/>
        <v>0</v>
      </c>
      <c r="X852" s="183">
        <f t="shared" si="146"/>
        <v>0</v>
      </c>
      <c r="Y852" s="183">
        <f t="shared" si="147"/>
        <v>0</v>
      </c>
      <c r="Z852" s="183">
        <f t="shared" si="148"/>
        <v>0</v>
      </c>
      <c r="AA852" s="183">
        <f t="shared" si="149"/>
        <v>0</v>
      </c>
      <c r="AB852" s="183" t="str">
        <f t="shared" si="150"/>
        <v/>
      </c>
      <c r="AC852" s="183" t="str">
        <f t="shared" si="151"/>
        <v/>
      </c>
      <c r="AD852" s="183" t="str">
        <f t="shared" si="152"/>
        <v/>
      </c>
      <c r="AE852" s="183" t="str">
        <f t="shared" si="153"/>
        <v/>
      </c>
    </row>
    <row r="853" spans="1:31" ht="33.950000000000003" customHeight="1" x14ac:dyDescent="0.25">
      <c r="A853" s="184" t="s">
        <v>5196</v>
      </c>
      <c r="B853" s="185">
        <v>45</v>
      </c>
      <c r="C853" s="184" t="s">
        <v>5168</v>
      </c>
      <c r="D853" s="184" t="s">
        <v>4381</v>
      </c>
      <c r="E853" s="184" t="s">
        <v>18</v>
      </c>
      <c r="F853" s="185">
        <v>6</v>
      </c>
      <c r="G853" s="185">
        <v>1</v>
      </c>
      <c r="H853" s="185">
        <v>0</v>
      </c>
      <c r="I853" s="184" t="s">
        <v>3176</v>
      </c>
      <c r="J853" s="184"/>
      <c r="K853" s="183" t="s">
        <v>5125</v>
      </c>
      <c r="L853" s="183"/>
      <c r="M853" s="183" t="s">
        <v>3176</v>
      </c>
      <c r="N853" s="183" t="s">
        <v>3176</v>
      </c>
      <c r="O853" s="183"/>
      <c r="P853" s="183" t="s">
        <v>4210</v>
      </c>
      <c r="Q853" s="183" t="s">
        <v>4509</v>
      </c>
      <c r="R853" s="183">
        <f t="shared" si="140"/>
        <v>0</v>
      </c>
      <c r="S853" s="183">
        <f t="shared" si="141"/>
        <v>0</v>
      </c>
      <c r="T853" s="183">
        <f t="shared" si="142"/>
        <v>0</v>
      </c>
      <c r="U853" s="183">
        <f t="shared" si="143"/>
        <v>0</v>
      </c>
      <c r="V853" s="183">
        <f t="shared" si="144"/>
        <v>0</v>
      </c>
      <c r="W853" s="183">
        <f t="shared" si="145"/>
        <v>0</v>
      </c>
      <c r="X853" s="183">
        <f t="shared" si="146"/>
        <v>0</v>
      </c>
      <c r="Y853" s="183">
        <f t="shared" si="147"/>
        <v>0</v>
      </c>
      <c r="Z853" s="183">
        <f t="shared" si="148"/>
        <v>0</v>
      </c>
      <c r="AA853" s="183">
        <f t="shared" si="149"/>
        <v>0</v>
      </c>
      <c r="AB853" s="183" t="str">
        <f t="shared" si="150"/>
        <v/>
      </c>
      <c r="AC853" s="183" t="str">
        <f t="shared" si="151"/>
        <v/>
      </c>
      <c r="AD853" s="183" t="str">
        <f t="shared" si="152"/>
        <v/>
      </c>
      <c r="AE853" s="183" t="str">
        <f t="shared" si="153"/>
        <v/>
      </c>
    </row>
    <row r="854" spans="1:31" ht="33.950000000000003" customHeight="1" x14ac:dyDescent="0.25">
      <c r="A854" s="184" t="s">
        <v>5196</v>
      </c>
      <c r="B854" s="185">
        <v>45</v>
      </c>
      <c r="C854" s="184" t="s">
        <v>5168</v>
      </c>
      <c r="D854" s="184" t="s">
        <v>4381</v>
      </c>
      <c r="E854" s="184" t="s">
        <v>18</v>
      </c>
      <c r="F854" s="185">
        <v>7</v>
      </c>
      <c r="G854" s="185">
        <v>1</v>
      </c>
      <c r="H854" s="185">
        <v>0</v>
      </c>
      <c r="I854" s="184" t="s">
        <v>3102</v>
      </c>
      <c r="J854" s="184"/>
      <c r="K854" s="183" t="s">
        <v>4511</v>
      </c>
      <c r="L854" s="183"/>
      <c r="M854" s="183" t="s">
        <v>3102</v>
      </c>
      <c r="N854" s="183" t="s">
        <v>3102</v>
      </c>
      <c r="O854" s="183"/>
      <c r="P854" s="183" t="s">
        <v>4210</v>
      </c>
      <c r="Q854" s="183" t="s">
        <v>4509</v>
      </c>
      <c r="R854" s="183">
        <f t="shared" si="140"/>
        <v>0</v>
      </c>
      <c r="S854" s="183">
        <f t="shared" si="141"/>
        <v>0</v>
      </c>
      <c r="T854" s="183">
        <f t="shared" si="142"/>
        <v>0</v>
      </c>
      <c r="U854" s="183">
        <f t="shared" si="143"/>
        <v>0</v>
      </c>
      <c r="V854" s="183">
        <f t="shared" si="144"/>
        <v>0</v>
      </c>
      <c r="W854" s="183">
        <f t="shared" si="145"/>
        <v>0</v>
      </c>
      <c r="X854" s="183">
        <f t="shared" si="146"/>
        <v>0</v>
      </c>
      <c r="Y854" s="183">
        <f t="shared" si="147"/>
        <v>0</v>
      </c>
      <c r="Z854" s="183">
        <f t="shared" si="148"/>
        <v>0</v>
      </c>
      <c r="AA854" s="183">
        <f t="shared" si="149"/>
        <v>0</v>
      </c>
      <c r="AB854" s="183" t="str">
        <f t="shared" si="150"/>
        <v/>
      </c>
      <c r="AC854" s="183" t="str">
        <f t="shared" si="151"/>
        <v/>
      </c>
      <c r="AD854" s="183" t="str">
        <f t="shared" si="152"/>
        <v/>
      </c>
      <c r="AE854" s="183" t="str">
        <f t="shared" si="153"/>
        <v/>
      </c>
    </row>
    <row r="855" spans="1:31" ht="33.950000000000003" customHeight="1" x14ac:dyDescent="0.25">
      <c r="A855" s="184" t="s">
        <v>5196</v>
      </c>
      <c r="B855" s="185">
        <v>45</v>
      </c>
      <c r="C855" s="184" t="s">
        <v>5168</v>
      </c>
      <c r="D855" s="184" t="s">
        <v>4381</v>
      </c>
      <c r="E855" s="184" t="s">
        <v>18</v>
      </c>
      <c r="F855" s="185">
        <v>8</v>
      </c>
      <c r="G855" s="185">
        <v>1</v>
      </c>
      <c r="H855" s="185">
        <v>0</v>
      </c>
      <c r="I855" s="184" t="s">
        <v>3123</v>
      </c>
      <c r="J855" s="184"/>
      <c r="K855" s="183" t="s">
        <v>4510</v>
      </c>
      <c r="L855" s="183"/>
      <c r="M855" s="183" t="s">
        <v>3123</v>
      </c>
      <c r="N855" s="183" t="s">
        <v>3123</v>
      </c>
      <c r="O855" s="183"/>
      <c r="P855" s="183" t="s">
        <v>4210</v>
      </c>
      <c r="Q855" s="183" t="s">
        <v>4509</v>
      </c>
      <c r="R855" s="183">
        <f t="shared" si="140"/>
        <v>0</v>
      </c>
      <c r="S855" s="183">
        <f t="shared" si="141"/>
        <v>0</v>
      </c>
      <c r="T855" s="183">
        <f t="shared" si="142"/>
        <v>0</v>
      </c>
      <c r="U855" s="183">
        <f t="shared" si="143"/>
        <v>0</v>
      </c>
      <c r="V855" s="183">
        <f t="shared" si="144"/>
        <v>0</v>
      </c>
      <c r="W855" s="183">
        <f t="shared" si="145"/>
        <v>0</v>
      </c>
      <c r="X855" s="183">
        <f t="shared" si="146"/>
        <v>0</v>
      </c>
      <c r="Y855" s="183">
        <f t="shared" si="147"/>
        <v>0</v>
      </c>
      <c r="Z855" s="183">
        <f t="shared" si="148"/>
        <v>0</v>
      </c>
      <c r="AA855" s="183">
        <f t="shared" si="149"/>
        <v>0</v>
      </c>
      <c r="AB855" s="183" t="str">
        <f t="shared" si="150"/>
        <v/>
      </c>
      <c r="AC855" s="183" t="str">
        <f t="shared" si="151"/>
        <v/>
      </c>
      <c r="AD855" s="183" t="str">
        <f t="shared" si="152"/>
        <v/>
      </c>
      <c r="AE855" s="183" t="str">
        <f t="shared" si="153"/>
        <v/>
      </c>
    </row>
    <row r="856" spans="1:31" ht="33.950000000000003" customHeight="1" x14ac:dyDescent="0.25">
      <c r="A856" s="184" t="s">
        <v>5196</v>
      </c>
      <c r="B856" s="185">
        <v>45</v>
      </c>
      <c r="C856" s="184" t="s">
        <v>5168</v>
      </c>
      <c r="D856" s="184" t="s">
        <v>4378</v>
      </c>
      <c r="E856" s="184" t="s">
        <v>18</v>
      </c>
      <c r="F856" s="185">
        <v>1</v>
      </c>
      <c r="G856" s="185">
        <v>0</v>
      </c>
      <c r="H856" s="185">
        <v>1</v>
      </c>
      <c r="I856" s="184"/>
      <c r="J856" s="184" t="s">
        <v>5200</v>
      </c>
      <c r="K856" s="183"/>
      <c r="L856" s="183" t="s">
        <v>5201</v>
      </c>
      <c r="M856" s="183" t="s">
        <v>5200</v>
      </c>
      <c r="N856" s="183" t="s">
        <v>5200</v>
      </c>
      <c r="O856" s="183"/>
      <c r="P856" s="183" t="s">
        <v>4210</v>
      </c>
      <c r="Q856" s="183" t="s">
        <v>4495</v>
      </c>
      <c r="R856" s="183">
        <f t="shared" si="140"/>
        <v>0</v>
      </c>
      <c r="S856" s="183">
        <f t="shared" si="141"/>
        <v>0</v>
      </c>
      <c r="T856" s="183">
        <f t="shared" si="142"/>
        <v>0</v>
      </c>
      <c r="U856" s="183">
        <f t="shared" si="143"/>
        <v>0</v>
      </c>
      <c r="V856" s="183">
        <f t="shared" si="144"/>
        <v>0</v>
      </c>
      <c r="W856" s="183">
        <f t="shared" si="145"/>
        <v>0</v>
      </c>
      <c r="X856" s="183">
        <f t="shared" si="146"/>
        <v>0</v>
      </c>
      <c r="Y856" s="183">
        <f t="shared" si="147"/>
        <v>0</v>
      </c>
      <c r="Z856" s="183">
        <f t="shared" si="148"/>
        <v>0</v>
      </c>
      <c r="AA856" s="183">
        <f t="shared" si="149"/>
        <v>0</v>
      </c>
      <c r="AB856" s="183" t="str">
        <f t="shared" si="150"/>
        <v/>
      </c>
      <c r="AC856" s="183" t="str">
        <f t="shared" si="151"/>
        <v/>
      </c>
      <c r="AD856" s="183" t="str">
        <f t="shared" si="152"/>
        <v/>
      </c>
      <c r="AE856" s="183" t="str">
        <f t="shared" si="153"/>
        <v/>
      </c>
    </row>
    <row r="857" spans="1:31" ht="33.950000000000003" customHeight="1" x14ac:dyDescent="0.25">
      <c r="A857" s="184" t="s">
        <v>5196</v>
      </c>
      <c r="B857" s="185">
        <v>45</v>
      </c>
      <c r="C857" s="184" t="s">
        <v>5168</v>
      </c>
      <c r="D857" s="184" t="s">
        <v>4378</v>
      </c>
      <c r="E857" s="184" t="s">
        <v>18</v>
      </c>
      <c r="F857" s="185">
        <v>2</v>
      </c>
      <c r="G857" s="185">
        <v>0</v>
      </c>
      <c r="H857" s="185">
        <v>1</v>
      </c>
      <c r="I857" s="184"/>
      <c r="J857" s="184" t="s">
        <v>3385</v>
      </c>
      <c r="K857" s="183"/>
      <c r="L857" s="183" t="s">
        <v>5199</v>
      </c>
      <c r="M857" s="183" t="s">
        <v>3385</v>
      </c>
      <c r="N857" s="183" t="s">
        <v>3385</v>
      </c>
      <c r="O857" s="183"/>
      <c r="P857" s="183" t="s">
        <v>4210</v>
      </c>
      <c r="Q857" s="183" t="s">
        <v>4495</v>
      </c>
      <c r="R857" s="183">
        <f t="shared" si="140"/>
        <v>0</v>
      </c>
      <c r="S857" s="183">
        <f t="shared" si="141"/>
        <v>0</v>
      </c>
      <c r="T857" s="183">
        <f t="shared" si="142"/>
        <v>0</v>
      </c>
      <c r="U857" s="183">
        <f t="shared" si="143"/>
        <v>0</v>
      </c>
      <c r="V857" s="183">
        <f t="shared" si="144"/>
        <v>0</v>
      </c>
      <c r="W857" s="183">
        <f t="shared" si="145"/>
        <v>0</v>
      </c>
      <c r="X857" s="183">
        <f t="shared" si="146"/>
        <v>0</v>
      </c>
      <c r="Y857" s="183">
        <f t="shared" si="147"/>
        <v>0</v>
      </c>
      <c r="Z857" s="183">
        <f t="shared" si="148"/>
        <v>0</v>
      </c>
      <c r="AA857" s="183">
        <f t="shared" si="149"/>
        <v>0</v>
      </c>
      <c r="AB857" s="183" t="str">
        <f t="shared" si="150"/>
        <v/>
      </c>
      <c r="AC857" s="183" t="str">
        <f t="shared" si="151"/>
        <v/>
      </c>
      <c r="AD857" s="183" t="str">
        <f t="shared" si="152"/>
        <v/>
      </c>
      <c r="AE857" s="183" t="str">
        <f t="shared" si="153"/>
        <v/>
      </c>
    </row>
    <row r="858" spans="1:31" ht="33.950000000000003" customHeight="1" x14ac:dyDescent="0.25">
      <c r="A858" s="184" t="s">
        <v>5196</v>
      </c>
      <c r="B858" s="185">
        <v>45</v>
      </c>
      <c r="C858" s="184" t="s">
        <v>5168</v>
      </c>
      <c r="D858" s="184" t="s">
        <v>4378</v>
      </c>
      <c r="E858" s="184" t="s">
        <v>18</v>
      </c>
      <c r="F858" s="185">
        <v>3</v>
      </c>
      <c r="G858" s="185">
        <v>0</v>
      </c>
      <c r="H858" s="185">
        <v>1</v>
      </c>
      <c r="I858" s="184"/>
      <c r="J858" s="184" t="s">
        <v>3153</v>
      </c>
      <c r="K858" s="183"/>
      <c r="L858" s="183" t="s">
        <v>5198</v>
      </c>
      <c r="M858" s="183" t="s">
        <v>3153</v>
      </c>
      <c r="N858" s="183" t="s">
        <v>3153</v>
      </c>
      <c r="O858" s="183"/>
      <c r="P858" s="183" t="s">
        <v>4210</v>
      </c>
      <c r="Q858" s="183" t="s">
        <v>4495</v>
      </c>
      <c r="R858" s="183">
        <f t="shared" si="140"/>
        <v>0</v>
      </c>
      <c r="S858" s="183">
        <f t="shared" si="141"/>
        <v>0</v>
      </c>
      <c r="T858" s="183">
        <f t="shared" si="142"/>
        <v>0</v>
      </c>
      <c r="U858" s="183">
        <f t="shared" si="143"/>
        <v>0</v>
      </c>
      <c r="V858" s="183">
        <f t="shared" si="144"/>
        <v>0</v>
      </c>
      <c r="W858" s="183">
        <f t="shared" si="145"/>
        <v>0</v>
      </c>
      <c r="X858" s="183">
        <f t="shared" si="146"/>
        <v>0</v>
      </c>
      <c r="Y858" s="183">
        <f t="shared" si="147"/>
        <v>0</v>
      </c>
      <c r="Z858" s="183">
        <f t="shared" si="148"/>
        <v>0</v>
      </c>
      <c r="AA858" s="183">
        <f t="shared" si="149"/>
        <v>0</v>
      </c>
      <c r="AB858" s="183" t="str">
        <f t="shared" si="150"/>
        <v/>
      </c>
      <c r="AC858" s="183" t="str">
        <f t="shared" si="151"/>
        <v/>
      </c>
      <c r="AD858" s="183" t="str">
        <f t="shared" si="152"/>
        <v/>
      </c>
      <c r="AE858" s="183" t="str">
        <f t="shared" si="153"/>
        <v/>
      </c>
    </row>
    <row r="859" spans="1:31" ht="33.950000000000003" customHeight="1" x14ac:dyDescent="0.25">
      <c r="A859" s="184" t="s">
        <v>5196</v>
      </c>
      <c r="B859" s="185">
        <v>45</v>
      </c>
      <c r="C859" s="184" t="s">
        <v>5168</v>
      </c>
      <c r="D859" s="184" t="s">
        <v>4378</v>
      </c>
      <c r="E859" s="184" t="s">
        <v>18</v>
      </c>
      <c r="F859" s="185">
        <v>4</v>
      </c>
      <c r="G859" s="185">
        <v>0</v>
      </c>
      <c r="H859" s="185">
        <v>1</v>
      </c>
      <c r="I859" s="184"/>
      <c r="J859" s="184" t="s">
        <v>3163</v>
      </c>
      <c r="K859" s="183"/>
      <c r="L859" s="183" t="s">
        <v>5197</v>
      </c>
      <c r="M859" s="183" t="s">
        <v>3163</v>
      </c>
      <c r="N859" s="183" t="s">
        <v>3163</v>
      </c>
      <c r="O859" s="183"/>
      <c r="P859" s="183" t="s">
        <v>4210</v>
      </c>
      <c r="Q859" s="183" t="s">
        <v>4495</v>
      </c>
      <c r="R859" s="183">
        <f t="shared" si="140"/>
        <v>0</v>
      </c>
      <c r="S859" s="183">
        <f t="shared" si="141"/>
        <v>0</v>
      </c>
      <c r="T859" s="183">
        <f t="shared" si="142"/>
        <v>0</v>
      </c>
      <c r="U859" s="183">
        <f t="shared" si="143"/>
        <v>0</v>
      </c>
      <c r="V859" s="183">
        <f t="shared" si="144"/>
        <v>0</v>
      </c>
      <c r="W859" s="183">
        <f t="shared" si="145"/>
        <v>0</v>
      </c>
      <c r="X859" s="183">
        <f t="shared" si="146"/>
        <v>0</v>
      </c>
      <c r="Y859" s="183">
        <f t="shared" si="147"/>
        <v>0</v>
      </c>
      <c r="Z859" s="183">
        <f t="shared" si="148"/>
        <v>0</v>
      </c>
      <c r="AA859" s="183">
        <f t="shared" si="149"/>
        <v>0</v>
      </c>
      <c r="AB859" s="183" t="str">
        <f t="shared" si="150"/>
        <v/>
      </c>
      <c r="AC859" s="183" t="str">
        <f t="shared" si="151"/>
        <v/>
      </c>
      <c r="AD859" s="183" t="str">
        <f t="shared" si="152"/>
        <v/>
      </c>
      <c r="AE859" s="183" t="str">
        <f t="shared" si="153"/>
        <v/>
      </c>
    </row>
    <row r="860" spans="1:31" ht="33.950000000000003" customHeight="1" x14ac:dyDescent="0.25">
      <c r="A860" s="184" t="s">
        <v>5196</v>
      </c>
      <c r="B860" s="185">
        <v>45</v>
      </c>
      <c r="C860" s="184" t="s">
        <v>5168</v>
      </c>
      <c r="D860" s="184" t="s">
        <v>4378</v>
      </c>
      <c r="E860" s="184" t="s">
        <v>18</v>
      </c>
      <c r="F860" s="185">
        <v>5</v>
      </c>
      <c r="G860" s="185">
        <v>0</v>
      </c>
      <c r="H860" s="185">
        <v>1</v>
      </c>
      <c r="I860" s="184"/>
      <c r="J860" s="184" t="s">
        <v>3250</v>
      </c>
      <c r="K860" s="183"/>
      <c r="L860" s="183" t="s">
        <v>4998</v>
      </c>
      <c r="M860" s="183" t="s">
        <v>3250</v>
      </c>
      <c r="N860" s="183" t="s">
        <v>3250</v>
      </c>
      <c r="O860" s="183"/>
      <c r="P860" s="183" t="s">
        <v>4210</v>
      </c>
      <c r="Q860" s="183" t="s">
        <v>4495</v>
      </c>
      <c r="R860" s="183">
        <f t="shared" si="140"/>
        <v>0</v>
      </c>
      <c r="S860" s="183">
        <f t="shared" si="141"/>
        <v>0</v>
      </c>
      <c r="T860" s="183">
        <f t="shared" si="142"/>
        <v>0</v>
      </c>
      <c r="U860" s="183">
        <f t="shared" si="143"/>
        <v>0</v>
      </c>
      <c r="V860" s="183">
        <f t="shared" si="144"/>
        <v>0</v>
      </c>
      <c r="W860" s="183">
        <f t="shared" si="145"/>
        <v>0</v>
      </c>
      <c r="X860" s="183">
        <f t="shared" si="146"/>
        <v>0</v>
      </c>
      <c r="Y860" s="183">
        <f t="shared" si="147"/>
        <v>0</v>
      </c>
      <c r="Z860" s="183">
        <f t="shared" si="148"/>
        <v>0</v>
      </c>
      <c r="AA860" s="183">
        <f t="shared" si="149"/>
        <v>0</v>
      </c>
      <c r="AB860" s="183" t="str">
        <f t="shared" si="150"/>
        <v/>
      </c>
      <c r="AC860" s="183" t="str">
        <f t="shared" si="151"/>
        <v/>
      </c>
      <c r="AD860" s="183" t="str">
        <f t="shared" si="152"/>
        <v/>
      </c>
      <c r="AE860" s="183" t="str">
        <f t="shared" si="153"/>
        <v/>
      </c>
    </row>
    <row r="861" spans="1:31" ht="33.950000000000003" customHeight="1" x14ac:dyDescent="0.25">
      <c r="A861" s="184" t="s">
        <v>5196</v>
      </c>
      <c r="B861" s="185">
        <v>45</v>
      </c>
      <c r="C861" s="184" t="s">
        <v>5168</v>
      </c>
      <c r="D861" s="184" t="s">
        <v>4378</v>
      </c>
      <c r="E861" s="184" t="s">
        <v>18</v>
      </c>
      <c r="F861" s="185">
        <v>6</v>
      </c>
      <c r="G861" s="185">
        <v>0</v>
      </c>
      <c r="H861" s="185">
        <v>1</v>
      </c>
      <c r="I861" s="184"/>
      <c r="J861" s="184" t="s">
        <v>3587</v>
      </c>
      <c r="K861" s="183"/>
      <c r="L861" s="183" t="s">
        <v>4500</v>
      </c>
      <c r="M861" s="183" t="s">
        <v>3587</v>
      </c>
      <c r="N861" s="183" t="s">
        <v>3587</v>
      </c>
      <c r="O861" s="183"/>
      <c r="P861" s="183" t="s">
        <v>4210</v>
      </c>
      <c r="Q861" s="183" t="s">
        <v>4495</v>
      </c>
      <c r="R861" s="183">
        <f t="shared" si="140"/>
        <v>0</v>
      </c>
      <c r="S861" s="183">
        <f t="shared" si="141"/>
        <v>0</v>
      </c>
      <c r="T861" s="183">
        <f t="shared" si="142"/>
        <v>0</v>
      </c>
      <c r="U861" s="183">
        <f t="shared" si="143"/>
        <v>0</v>
      </c>
      <c r="V861" s="183">
        <f t="shared" si="144"/>
        <v>0</v>
      </c>
      <c r="W861" s="183">
        <f t="shared" si="145"/>
        <v>0</v>
      </c>
      <c r="X861" s="183">
        <f t="shared" si="146"/>
        <v>0</v>
      </c>
      <c r="Y861" s="183">
        <f t="shared" si="147"/>
        <v>0</v>
      </c>
      <c r="Z861" s="183">
        <f t="shared" si="148"/>
        <v>0</v>
      </c>
      <c r="AA861" s="183">
        <f t="shared" si="149"/>
        <v>0</v>
      </c>
      <c r="AB861" s="183" t="str">
        <f t="shared" si="150"/>
        <v/>
      </c>
      <c r="AC861" s="183" t="str">
        <f t="shared" si="151"/>
        <v/>
      </c>
      <c r="AD861" s="183" t="str">
        <f t="shared" si="152"/>
        <v/>
      </c>
      <c r="AE861" s="183" t="str">
        <f t="shared" si="153"/>
        <v/>
      </c>
    </row>
    <row r="862" spans="1:31" ht="33.950000000000003" customHeight="1" x14ac:dyDescent="0.25">
      <c r="A862" s="184" t="s">
        <v>5196</v>
      </c>
      <c r="B862" s="185">
        <v>45</v>
      </c>
      <c r="C862" s="184" t="s">
        <v>5168</v>
      </c>
      <c r="D862" s="184" t="s">
        <v>4378</v>
      </c>
      <c r="E862" s="184" t="s">
        <v>18</v>
      </c>
      <c r="F862" s="185">
        <v>7</v>
      </c>
      <c r="G862" s="185">
        <v>0</v>
      </c>
      <c r="H862" s="185">
        <v>1</v>
      </c>
      <c r="I862" s="184"/>
      <c r="J862" s="184" t="s">
        <v>4496</v>
      </c>
      <c r="K862" s="183"/>
      <c r="L862" s="183" t="s">
        <v>4497</v>
      </c>
      <c r="M862" s="183" t="s">
        <v>4496</v>
      </c>
      <c r="N862" s="183" t="s">
        <v>4496</v>
      </c>
      <c r="O862" s="183"/>
      <c r="P862" s="183" t="s">
        <v>4210</v>
      </c>
      <c r="Q862" s="183" t="s">
        <v>4495</v>
      </c>
      <c r="R862" s="183">
        <f t="shared" si="140"/>
        <v>0</v>
      </c>
      <c r="S862" s="183">
        <f t="shared" si="141"/>
        <v>0</v>
      </c>
      <c r="T862" s="183">
        <f t="shared" si="142"/>
        <v>0</v>
      </c>
      <c r="U862" s="183">
        <f t="shared" si="143"/>
        <v>0</v>
      </c>
      <c r="V862" s="183">
        <f t="shared" si="144"/>
        <v>0</v>
      </c>
      <c r="W862" s="183">
        <f t="shared" si="145"/>
        <v>0</v>
      </c>
      <c r="X862" s="183">
        <f t="shared" si="146"/>
        <v>0</v>
      </c>
      <c r="Y862" s="183">
        <f t="shared" si="147"/>
        <v>0</v>
      </c>
      <c r="Z862" s="183">
        <f t="shared" si="148"/>
        <v>0</v>
      </c>
      <c r="AA862" s="183">
        <f t="shared" si="149"/>
        <v>0</v>
      </c>
      <c r="AB862" s="183" t="str">
        <f t="shared" si="150"/>
        <v/>
      </c>
      <c r="AC862" s="183" t="str">
        <f t="shared" si="151"/>
        <v/>
      </c>
      <c r="AD862" s="183" t="str">
        <f t="shared" si="152"/>
        <v/>
      </c>
      <c r="AE862" s="183" t="str">
        <f t="shared" si="153"/>
        <v/>
      </c>
    </row>
    <row r="863" spans="1:31" ht="33.950000000000003" customHeight="1" x14ac:dyDescent="0.25">
      <c r="A863" s="184" t="s">
        <v>5190</v>
      </c>
      <c r="B863" s="185">
        <v>46</v>
      </c>
      <c r="C863" s="184" t="s">
        <v>5168</v>
      </c>
      <c r="D863" s="184" t="s">
        <v>4381</v>
      </c>
      <c r="E863" s="184" t="s">
        <v>18</v>
      </c>
      <c r="F863" s="185">
        <v>1</v>
      </c>
      <c r="G863" s="185">
        <v>1</v>
      </c>
      <c r="H863" s="185">
        <v>0</v>
      </c>
      <c r="I863" s="184" t="s">
        <v>5191</v>
      </c>
      <c r="J863" s="184"/>
      <c r="K863" s="183" t="s">
        <v>5195</v>
      </c>
      <c r="L863" s="183"/>
      <c r="M863" s="183" t="s">
        <v>5191</v>
      </c>
      <c r="N863" s="183" t="s">
        <v>5191</v>
      </c>
      <c r="O863" s="183"/>
      <c r="P863" s="183" t="s">
        <v>4210</v>
      </c>
      <c r="Q863" s="183" t="s">
        <v>4509</v>
      </c>
      <c r="R863" s="183">
        <f t="shared" si="140"/>
        <v>0</v>
      </c>
      <c r="S863" s="183">
        <f t="shared" si="141"/>
        <v>0</v>
      </c>
      <c r="T863" s="183">
        <f t="shared" si="142"/>
        <v>0</v>
      </c>
      <c r="U863" s="183">
        <f t="shared" si="143"/>
        <v>0</v>
      </c>
      <c r="V863" s="183">
        <f t="shared" si="144"/>
        <v>0</v>
      </c>
      <c r="W863" s="183">
        <f t="shared" si="145"/>
        <v>0</v>
      </c>
      <c r="X863" s="183">
        <f t="shared" si="146"/>
        <v>0</v>
      </c>
      <c r="Y863" s="183">
        <f t="shared" si="147"/>
        <v>0</v>
      </c>
      <c r="Z863" s="183">
        <f t="shared" si="148"/>
        <v>0</v>
      </c>
      <c r="AA863" s="183">
        <f t="shared" si="149"/>
        <v>0</v>
      </c>
      <c r="AB863" s="183" t="str">
        <f t="shared" si="150"/>
        <v/>
      </c>
      <c r="AC863" s="183" t="str">
        <f t="shared" si="151"/>
        <v/>
      </c>
      <c r="AD863" s="183" t="str">
        <f t="shared" si="152"/>
        <v/>
      </c>
      <c r="AE863" s="183" t="str">
        <f t="shared" si="153"/>
        <v/>
      </c>
    </row>
    <row r="864" spans="1:31" ht="33.950000000000003" customHeight="1" x14ac:dyDescent="0.25">
      <c r="A864" s="184" t="s">
        <v>5190</v>
      </c>
      <c r="B864" s="185">
        <v>46</v>
      </c>
      <c r="C864" s="184" t="s">
        <v>5168</v>
      </c>
      <c r="D864" s="184" t="s">
        <v>4381</v>
      </c>
      <c r="E864" s="184" t="s">
        <v>18</v>
      </c>
      <c r="F864" s="185">
        <v>2</v>
      </c>
      <c r="G864" s="185">
        <v>1</v>
      </c>
      <c r="H864" s="185">
        <v>0</v>
      </c>
      <c r="I864" s="184" t="s">
        <v>977</v>
      </c>
      <c r="J864" s="184"/>
      <c r="K864" s="183" t="s">
        <v>4572</v>
      </c>
      <c r="L864" s="183"/>
      <c r="M864" s="183" t="s">
        <v>977</v>
      </c>
      <c r="N864" s="183" t="s">
        <v>977</v>
      </c>
      <c r="O864" s="183"/>
      <c r="P864" s="183" t="s">
        <v>4210</v>
      </c>
      <c r="Q864" s="183" t="s">
        <v>4509</v>
      </c>
      <c r="R864" s="183">
        <f t="shared" si="140"/>
        <v>0</v>
      </c>
      <c r="S864" s="183">
        <f t="shared" si="141"/>
        <v>0</v>
      </c>
      <c r="T864" s="183">
        <f t="shared" si="142"/>
        <v>0</v>
      </c>
      <c r="U864" s="183">
        <f t="shared" si="143"/>
        <v>0</v>
      </c>
      <c r="V864" s="183">
        <f t="shared" si="144"/>
        <v>0</v>
      </c>
      <c r="W864" s="183">
        <f t="shared" si="145"/>
        <v>0</v>
      </c>
      <c r="X864" s="183">
        <f t="shared" si="146"/>
        <v>0</v>
      </c>
      <c r="Y864" s="183">
        <f t="shared" si="147"/>
        <v>0</v>
      </c>
      <c r="Z864" s="183">
        <f t="shared" si="148"/>
        <v>0</v>
      </c>
      <c r="AA864" s="183">
        <f t="shared" si="149"/>
        <v>0</v>
      </c>
      <c r="AB864" s="183" t="str">
        <f t="shared" si="150"/>
        <v/>
      </c>
      <c r="AC864" s="183" t="str">
        <f t="shared" si="151"/>
        <v/>
      </c>
      <c r="AD864" s="183" t="str">
        <f t="shared" si="152"/>
        <v/>
      </c>
      <c r="AE864" s="183" t="str">
        <f t="shared" si="153"/>
        <v/>
      </c>
    </row>
    <row r="865" spans="1:31" ht="33.950000000000003" customHeight="1" x14ac:dyDescent="0.25">
      <c r="A865" s="184" t="s">
        <v>5190</v>
      </c>
      <c r="B865" s="185">
        <v>46</v>
      </c>
      <c r="C865" s="184" t="s">
        <v>5168</v>
      </c>
      <c r="D865" s="184" t="s">
        <v>4381</v>
      </c>
      <c r="E865" s="184" t="s">
        <v>18</v>
      </c>
      <c r="F865" s="185">
        <v>3</v>
      </c>
      <c r="G865" s="185">
        <v>1</v>
      </c>
      <c r="H865" s="185">
        <v>0</v>
      </c>
      <c r="I865" s="184" t="s">
        <v>3250</v>
      </c>
      <c r="J865" s="184"/>
      <c r="K865" s="183" t="s">
        <v>4694</v>
      </c>
      <c r="L865" s="183"/>
      <c r="M865" s="183" t="s">
        <v>3250</v>
      </c>
      <c r="N865" s="183" t="s">
        <v>3250</v>
      </c>
      <c r="O865" s="183"/>
      <c r="P865" s="183" t="s">
        <v>4210</v>
      </c>
      <c r="Q865" s="183" t="s">
        <v>4509</v>
      </c>
      <c r="R865" s="183">
        <f t="shared" si="140"/>
        <v>0</v>
      </c>
      <c r="S865" s="183">
        <f t="shared" si="141"/>
        <v>0</v>
      </c>
      <c r="T865" s="183">
        <f t="shared" si="142"/>
        <v>0</v>
      </c>
      <c r="U865" s="183">
        <f t="shared" si="143"/>
        <v>0</v>
      </c>
      <c r="V865" s="183">
        <f t="shared" si="144"/>
        <v>0</v>
      </c>
      <c r="W865" s="183">
        <f t="shared" si="145"/>
        <v>0</v>
      </c>
      <c r="X865" s="183">
        <f t="shared" si="146"/>
        <v>0</v>
      </c>
      <c r="Y865" s="183">
        <f t="shared" si="147"/>
        <v>0</v>
      </c>
      <c r="Z865" s="183">
        <f t="shared" si="148"/>
        <v>0</v>
      </c>
      <c r="AA865" s="183">
        <f t="shared" si="149"/>
        <v>0</v>
      </c>
      <c r="AB865" s="183" t="str">
        <f t="shared" si="150"/>
        <v/>
      </c>
      <c r="AC865" s="183" t="str">
        <f t="shared" si="151"/>
        <v/>
      </c>
      <c r="AD865" s="183" t="str">
        <f t="shared" si="152"/>
        <v/>
      </c>
      <c r="AE865" s="183" t="str">
        <f t="shared" si="153"/>
        <v/>
      </c>
    </row>
    <row r="866" spans="1:31" ht="33.950000000000003" customHeight="1" x14ac:dyDescent="0.25">
      <c r="A866" s="184" t="s">
        <v>5190</v>
      </c>
      <c r="B866" s="185">
        <v>46</v>
      </c>
      <c r="C866" s="184" t="s">
        <v>5168</v>
      </c>
      <c r="D866" s="184" t="s">
        <v>4381</v>
      </c>
      <c r="E866" s="184" t="s">
        <v>18</v>
      </c>
      <c r="F866" s="185">
        <v>4</v>
      </c>
      <c r="G866" s="185">
        <v>1</v>
      </c>
      <c r="H866" s="185">
        <v>0</v>
      </c>
      <c r="I866" s="184" t="s">
        <v>3146</v>
      </c>
      <c r="J866" s="184"/>
      <c r="K866" s="183" t="s">
        <v>4648</v>
      </c>
      <c r="L866" s="183"/>
      <c r="M866" s="183" t="s">
        <v>3146</v>
      </c>
      <c r="N866" s="183" t="s">
        <v>3146</v>
      </c>
      <c r="O866" s="183"/>
      <c r="P866" s="183" t="s">
        <v>4210</v>
      </c>
      <c r="Q866" s="183" t="s">
        <v>4509</v>
      </c>
      <c r="R866" s="183">
        <f t="shared" si="140"/>
        <v>0</v>
      </c>
      <c r="S866" s="183">
        <f t="shared" si="141"/>
        <v>0</v>
      </c>
      <c r="T866" s="183">
        <f t="shared" si="142"/>
        <v>0</v>
      </c>
      <c r="U866" s="183">
        <f t="shared" si="143"/>
        <v>0</v>
      </c>
      <c r="V866" s="183">
        <f t="shared" si="144"/>
        <v>0</v>
      </c>
      <c r="W866" s="183">
        <f t="shared" si="145"/>
        <v>0</v>
      </c>
      <c r="X866" s="183">
        <f t="shared" si="146"/>
        <v>0</v>
      </c>
      <c r="Y866" s="183">
        <f t="shared" si="147"/>
        <v>0</v>
      </c>
      <c r="Z866" s="183">
        <f t="shared" si="148"/>
        <v>0</v>
      </c>
      <c r="AA866" s="183">
        <f t="shared" si="149"/>
        <v>0</v>
      </c>
      <c r="AB866" s="183" t="str">
        <f t="shared" si="150"/>
        <v/>
      </c>
      <c r="AC866" s="183" t="str">
        <f t="shared" si="151"/>
        <v/>
      </c>
      <c r="AD866" s="183" t="str">
        <f t="shared" si="152"/>
        <v/>
      </c>
      <c r="AE866" s="183" t="str">
        <f t="shared" si="153"/>
        <v/>
      </c>
    </row>
    <row r="867" spans="1:31" ht="33.950000000000003" customHeight="1" x14ac:dyDescent="0.25">
      <c r="A867" s="184" t="s">
        <v>5190</v>
      </c>
      <c r="B867" s="185">
        <v>46</v>
      </c>
      <c r="C867" s="184" t="s">
        <v>5168</v>
      </c>
      <c r="D867" s="184" t="s">
        <v>4381</v>
      </c>
      <c r="E867" s="184" t="s">
        <v>18</v>
      </c>
      <c r="F867" s="185">
        <v>5</v>
      </c>
      <c r="G867" s="185">
        <v>1</v>
      </c>
      <c r="H867" s="185">
        <v>0</v>
      </c>
      <c r="I867" s="184" t="s">
        <v>3141</v>
      </c>
      <c r="J867" s="184"/>
      <c r="K867" s="183" t="s">
        <v>4726</v>
      </c>
      <c r="L867" s="183"/>
      <c r="M867" s="183" t="s">
        <v>3141</v>
      </c>
      <c r="N867" s="183" t="s">
        <v>3141</v>
      </c>
      <c r="O867" s="183"/>
      <c r="P867" s="183" t="s">
        <v>4210</v>
      </c>
      <c r="Q867" s="183" t="s">
        <v>4509</v>
      </c>
      <c r="R867" s="183">
        <f t="shared" si="140"/>
        <v>0</v>
      </c>
      <c r="S867" s="183">
        <f t="shared" si="141"/>
        <v>0</v>
      </c>
      <c r="T867" s="183">
        <f t="shared" si="142"/>
        <v>0</v>
      </c>
      <c r="U867" s="183">
        <f t="shared" si="143"/>
        <v>0</v>
      </c>
      <c r="V867" s="183">
        <f t="shared" si="144"/>
        <v>0</v>
      </c>
      <c r="W867" s="183">
        <f t="shared" si="145"/>
        <v>0</v>
      </c>
      <c r="X867" s="183">
        <f t="shared" si="146"/>
        <v>0</v>
      </c>
      <c r="Y867" s="183">
        <f t="shared" si="147"/>
        <v>0</v>
      </c>
      <c r="Z867" s="183">
        <f t="shared" si="148"/>
        <v>0</v>
      </c>
      <c r="AA867" s="183">
        <f t="shared" si="149"/>
        <v>0</v>
      </c>
      <c r="AB867" s="183" t="str">
        <f t="shared" si="150"/>
        <v/>
      </c>
      <c r="AC867" s="183" t="str">
        <f t="shared" si="151"/>
        <v/>
      </c>
      <c r="AD867" s="183" t="str">
        <f t="shared" si="152"/>
        <v/>
      </c>
      <c r="AE867" s="183" t="str">
        <f t="shared" si="153"/>
        <v/>
      </c>
    </row>
    <row r="868" spans="1:31" ht="33.950000000000003" customHeight="1" x14ac:dyDescent="0.25">
      <c r="A868" s="184" t="s">
        <v>5190</v>
      </c>
      <c r="B868" s="185">
        <v>46</v>
      </c>
      <c r="C868" s="184" t="s">
        <v>5168</v>
      </c>
      <c r="D868" s="184" t="s">
        <v>4381</v>
      </c>
      <c r="E868" s="184" t="s">
        <v>18</v>
      </c>
      <c r="F868" s="185">
        <v>6</v>
      </c>
      <c r="G868" s="185">
        <v>1</v>
      </c>
      <c r="H868" s="185">
        <v>0</v>
      </c>
      <c r="I868" s="184" t="s">
        <v>5193</v>
      </c>
      <c r="J868" s="184"/>
      <c r="K868" s="183" t="s">
        <v>5194</v>
      </c>
      <c r="L868" s="183"/>
      <c r="M868" s="183" t="s">
        <v>5193</v>
      </c>
      <c r="N868" s="183" t="s">
        <v>5193</v>
      </c>
      <c r="O868" s="183"/>
      <c r="P868" s="183" t="s">
        <v>4210</v>
      </c>
      <c r="Q868" s="183" t="s">
        <v>4509</v>
      </c>
      <c r="R868" s="183">
        <f t="shared" si="140"/>
        <v>0</v>
      </c>
      <c r="S868" s="183">
        <f t="shared" si="141"/>
        <v>0</v>
      </c>
      <c r="T868" s="183">
        <f t="shared" si="142"/>
        <v>0</v>
      </c>
      <c r="U868" s="183">
        <f t="shared" si="143"/>
        <v>0</v>
      </c>
      <c r="V868" s="183">
        <f t="shared" si="144"/>
        <v>0</v>
      </c>
      <c r="W868" s="183">
        <f t="shared" si="145"/>
        <v>0</v>
      </c>
      <c r="X868" s="183">
        <f t="shared" si="146"/>
        <v>0</v>
      </c>
      <c r="Y868" s="183">
        <f t="shared" si="147"/>
        <v>0</v>
      </c>
      <c r="Z868" s="183">
        <f t="shared" si="148"/>
        <v>0</v>
      </c>
      <c r="AA868" s="183">
        <f t="shared" si="149"/>
        <v>0</v>
      </c>
      <c r="AB868" s="183" t="str">
        <f t="shared" si="150"/>
        <v/>
      </c>
      <c r="AC868" s="183" t="str">
        <f t="shared" si="151"/>
        <v/>
      </c>
      <c r="AD868" s="183" t="str">
        <f t="shared" si="152"/>
        <v/>
      </c>
      <c r="AE868" s="183" t="str">
        <f t="shared" si="153"/>
        <v/>
      </c>
    </row>
    <row r="869" spans="1:31" ht="33.950000000000003" customHeight="1" x14ac:dyDescent="0.25">
      <c r="A869" s="184" t="s">
        <v>5190</v>
      </c>
      <c r="B869" s="185">
        <v>46</v>
      </c>
      <c r="C869" s="184" t="s">
        <v>5168</v>
      </c>
      <c r="D869" s="184" t="s">
        <v>4381</v>
      </c>
      <c r="E869" s="184" t="s">
        <v>18</v>
      </c>
      <c r="F869" s="185">
        <v>7</v>
      </c>
      <c r="G869" s="185">
        <v>1</v>
      </c>
      <c r="H869" s="185">
        <v>0</v>
      </c>
      <c r="I869" s="184" t="s">
        <v>3102</v>
      </c>
      <c r="J869" s="184"/>
      <c r="K869" s="183" t="s">
        <v>4511</v>
      </c>
      <c r="L869" s="183"/>
      <c r="M869" s="183" t="s">
        <v>3102</v>
      </c>
      <c r="N869" s="183" t="s">
        <v>3102</v>
      </c>
      <c r="O869" s="183"/>
      <c r="P869" s="183" t="s">
        <v>4210</v>
      </c>
      <c r="Q869" s="183" t="s">
        <v>4509</v>
      </c>
      <c r="R869" s="183">
        <f t="shared" si="140"/>
        <v>0</v>
      </c>
      <c r="S869" s="183">
        <f t="shared" si="141"/>
        <v>0</v>
      </c>
      <c r="T869" s="183">
        <f t="shared" si="142"/>
        <v>0</v>
      </c>
      <c r="U869" s="183">
        <f t="shared" si="143"/>
        <v>0</v>
      </c>
      <c r="V869" s="183">
        <f t="shared" si="144"/>
        <v>0</v>
      </c>
      <c r="W869" s="183">
        <f t="shared" si="145"/>
        <v>0</v>
      </c>
      <c r="X869" s="183">
        <f t="shared" si="146"/>
        <v>0</v>
      </c>
      <c r="Y869" s="183">
        <f t="shared" si="147"/>
        <v>0</v>
      </c>
      <c r="Z869" s="183">
        <f t="shared" si="148"/>
        <v>0</v>
      </c>
      <c r="AA869" s="183">
        <f t="shared" si="149"/>
        <v>0</v>
      </c>
      <c r="AB869" s="183" t="str">
        <f t="shared" si="150"/>
        <v/>
      </c>
      <c r="AC869" s="183" t="str">
        <f t="shared" si="151"/>
        <v/>
      </c>
      <c r="AD869" s="183" t="str">
        <f t="shared" si="152"/>
        <v/>
      </c>
      <c r="AE869" s="183" t="str">
        <f t="shared" si="153"/>
        <v/>
      </c>
    </row>
    <row r="870" spans="1:31" ht="33.950000000000003" customHeight="1" x14ac:dyDescent="0.25">
      <c r="A870" s="184" t="s">
        <v>5190</v>
      </c>
      <c r="B870" s="185">
        <v>46</v>
      </c>
      <c r="C870" s="184" t="s">
        <v>5168</v>
      </c>
      <c r="D870" s="184" t="s">
        <v>4381</v>
      </c>
      <c r="E870" s="184" t="s">
        <v>18</v>
      </c>
      <c r="F870" s="185">
        <v>8</v>
      </c>
      <c r="G870" s="185">
        <v>1</v>
      </c>
      <c r="H870" s="185">
        <v>0</v>
      </c>
      <c r="I870" s="184" t="s">
        <v>3123</v>
      </c>
      <c r="J870" s="184"/>
      <c r="K870" s="183" t="s">
        <v>4510</v>
      </c>
      <c r="L870" s="183"/>
      <c r="M870" s="183" t="s">
        <v>3123</v>
      </c>
      <c r="N870" s="183" t="s">
        <v>3123</v>
      </c>
      <c r="O870" s="183"/>
      <c r="P870" s="183" t="s">
        <v>4210</v>
      </c>
      <c r="Q870" s="183" t="s">
        <v>4509</v>
      </c>
      <c r="R870" s="183">
        <f t="shared" si="140"/>
        <v>0</v>
      </c>
      <c r="S870" s="183">
        <f t="shared" si="141"/>
        <v>0</v>
      </c>
      <c r="T870" s="183">
        <f t="shared" si="142"/>
        <v>0</v>
      </c>
      <c r="U870" s="183">
        <f t="shared" si="143"/>
        <v>0</v>
      </c>
      <c r="V870" s="183">
        <f t="shared" si="144"/>
        <v>0</v>
      </c>
      <c r="W870" s="183">
        <f t="shared" si="145"/>
        <v>0</v>
      </c>
      <c r="X870" s="183">
        <f t="shared" si="146"/>
        <v>0</v>
      </c>
      <c r="Y870" s="183">
        <f t="shared" si="147"/>
        <v>0</v>
      </c>
      <c r="Z870" s="183">
        <f t="shared" si="148"/>
        <v>0</v>
      </c>
      <c r="AA870" s="183">
        <f t="shared" si="149"/>
        <v>0</v>
      </c>
      <c r="AB870" s="183" t="str">
        <f t="shared" si="150"/>
        <v/>
      </c>
      <c r="AC870" s="183" t="str">
        <f t="shared" si="151"/>
        <v/>
      </c>
      <c r="AD870" s="183" t="str">
        <f t="shared" si="152"/>
        <v/>
      </c>
      <c r="AE870" s="183" t="str">
        <f t="shared" si="153"/>
        <v/>
      </c>
    </row>
    <row r="871" spans="1:31" ht="33.950000000000003" customHeight="1" x14ac:dyDescent="0.25">
      <c r="A871" s="184" t="s">
        <v>5190</v>
      </c>
      <c r="B871" s="185">
        <v>46</v>
      </c>
      <c r="C871" s="184" t="s">
        <v>5168</v>
      </c>
      <c r="D871" s="184" t="s">
        <v>4378</v>
      </c>
      <c r="E871" s="184" t="s">
        <v>18</v>
      </c>
      <c r="F871" s="185">
        <v>1</v>
      </c>
      <c r="G871" s="185">
        <v>0</v>
      </c>
      <c r="H871" s="185">
        <v>1</v>
      </c>
      <c r="I871" s="184"/>
      <c r="J871" s="184" t="s">
        <v>5191</v>
      </c>
      <c r="K871" s="183"/>
      <c r="L871" s="183" t="s">
        <v>5192</v>
      </c>
      <c r="M871" s="183" t="s">
        <v>5191</v>
      </c>
      <c r="N871" s="183" t="s">
        <v>5191</v>
      </c>
      <c r="O871" s="183"/>
      <c r="P871" s="183" t="s">
        <v>4210</v>
      </c>
      <c r="Q871" s="183" t="s">
        <v>4495</v>
      </c>
      <c r="R871" s="183">
        <f t="shared" si="140"/>
        <v>0</v>
      </c>
      <c r="S871" s="183">
        <f t="shared" si="141"/>
        <v>0</v>
      </c>
      <c r="T871" s="183">
        <f t="shared" si="142"/>
        <v>0</v>
      </c>
      <c r="U871" s="183">
        <f t="shared" si="143"/>
        <v>0</v>
      </c>
      <c r="V871" s="183">
        <f t="shared" si="144"/>
        <v>0</v>
      </c>
      <c r="W871" s="183">
        <f t="shared" si="145"/>
        <v>0</v>
      </c>
      <c r="X871" s="183">
        <f t="shared" si="146"/>
        <v>0</v>
      </c>
      <c r="Y871" s="183">
        <f t="shared" si="147"/>
        <v>0</v>
      </c>
      <c r="Z871" s="183">
        <f t="shared" si="148"/>
        <v>0</v>
      </c>
      <c r="AA871" s="183">
        <f t="shared" si="149"/>
        <v>0</v>
      </c>
      <c r="AB871" s="183" t="str">
        <f t="shared" si="150"/>
        <v/>
      </c>
      <c r="AC871" s="183" t="str">
        <f t="shared" si="151"/>
        <v/>
      </c>
      <c r="AD871" s="183" t="str">
        <f t="shared" si="152"/>
        <v/>
      </c>
      <c r="AE871" s="183" t="str">
        <f t="shared" si="153"/>
        <v/>
      </c>
    </row>
    <row r="872" spans="1:31" ht="33.950000000000003" customHeight="1" x14ac:dyDescent="0.25">
      <c r="A872" s="184" t="s">
        <v>5190</v>
      </c>
      <c r="B872" s="185">
        <v>46</v>
      </c>
      <c r="C872" s="184" t="s">
        <v>5168</v>
      </c>
      <c r="D872" s="184" t="s">
        <v>4378</v>
      </c>
      <c r="E872" s="184" t="s">
        <v>18</v>
      </c>
      <c r="F872" s="185">
        <v>2</v>
      </c>
      <c r="G872" s="185">
        <v>0</v>
      </c>
      <c r="H872" s="185">
        <v>1</v>
      </c>
      <c r="I872" s="184"/>
      <c r="J872" s="184" t="s">
        <v>977</v>
      </c>
      <c r="K872" s="183"/>
      <c r="L872" s="183" t="s">
        <v>5118</v>
      </c>
      <c r="M872" s="183" t="s">
        <v>977</v>
      </c>
      <c r="N872" s="183" t="s">
        <v>977</v>
      </c>
      <c r="O872" s="183"/>
      <c r="P872" s="183" t="s">
        <v>4210</v>
      </c>
      <c r="Q872" s="183" t="s">
        <v>4495</v>
      </c>
      <c r="R872" s="183">
        <f t="shared" si="140"/>
        <v>0</v>
      </c>
      <c r="S872" s="183">
        <f t="shared" si="141"/>
        <v>0</v>
      </c>
      <c r="T872" s="183">
        <f t="shared" si="142"/>
        <v>0</v>
      </c>
      <c r="U872" s="183">
        <f t="shared" si="143"/>
        <v>0</v>
      </c>
      <c r="V872" s="183">
        <f t="shared" si="144"/>
        <v>0</v>
      </c>
      <c r="W872" s="183">
        <f t="shared" si="145"/>
        <v>0</v>
      </c>
      <c r="X872" s="183">
        <f t="shared" si="146"/>
        <v>0</v>
      </c>
      <c r="Y872" s="183">
        <f t="shared" si="147"/>
        <v>0</v>
      </c>
      <c r="Z872" s="183">
        <f t="shared" si="148"/>
        <v>0</v>
      </c>
      <c r="AA872" s="183">
        <f t="shared" si="149"/>
        <v>0</v>
      </c>
      <c r="AB872" s="183" t="str">
        <f t="shared" si="150"/>
        <v/>
      </c>
      <c r="AC872" s="183" t="str">
        <f t="shared" si="151"/>
        <v/>
      </c>
      <c r="AD872" s="183" t="str">
        <f t="shared" si="152"/>
        <v/>
      </c>
      <c r="AE872" s="183" t="str">
        <f t="shared" si="153"/>
        <v/>
      </c>
    </row>
    <row r="873" spans="1:31" ht="33.950000000000003" customHeight="1" x14ac:dyDescent="0.25">
      <c r="A873" s="184" t="s">
        <v>5190</v>
      </c>
      <c r="B873" s="185">
        <v>46</v>
      </c>
      <c r="C873" s="184" t="s">
        <v>5168</v>
      </c>
      <c r="D873" s="184" t="s">
        <v>4378</v>
      </c>
      <c r="E873" s="184" t="s">
        <v>18</v>
      </c>
      <c r="F873" s="185">
        <v>3</v>
      </c>
      <c r="G873" s="185">
        <v>0</v>
      </c>
      <c r="H873" s="185">
        <v>1</v>
      </c>
      <c r="I873" s="184"/>
      <c r="J873" s="184" t="s">
        <v>3250</v>
      </c>
      <c r="K873" s="183"/>
      <c r="L873" s="183" t="s">
        <v>4998</v>
      </c>
      <c r="M873" s="183" t="s">
        <v>3250</v>
      </c>
      <c r="N873" s="183" t="s">
        <v>3250</v>
      </c>
      <c r="O873" s="183"/>
      <c r="P873" s="183" t="s">
        <v>4210</v>
      </c>
      <c r="Q873" s="183" t="s">
        <v>4495</v>
      </c>
      <c r="R873" s="183">
        <f t="shared" si="140"/>
        <v>0</v>
      </c>
      <c r="S873" s="183">
        <f t="shared" si="141"/>
        <v>0</v>
      </c>
      <c r="T873" s="183">
        <f t="shared" si="142"/>
        <v>0</v>
      </c>
      <c r="U873" s="183">
        <f t="shared" si="143"/>
        <v>0</v>
      </c>
      <c r="V873" s="183">
        <f t="shared" si="144"/>
        <v>0</v>
      </c>
      <c r="W873" s="183">
        <f t="shared" si="145"/>
        <v>0</v>
      </c>
      <c r="X873" s="183">
        <f t="shared" si="146"/>
        <v>0</v>
      </c>
      <c r="Y873" s="183">
        <f t="shared" si="147"/>
        <v>0</v>
      </c>
      <c r="Z873" s="183">
        <f t="shared" si="148"/>
        <v>0</v>
      </c>
      <c r="AA873" s="183">
        <f t="shared" si="149"/>
        <v>0</v>
      </c>
      <c r="AB873" s="183" t="str">
        <f t="shared" si="150"/>
        <v/>
      </c>
      <c r="AC873" s="183" t="str">
        <f t="shared" si="151"/>
        <v/>
      </c>
      <c r="AD873" s="183" t="str">
        <f t="shared" si="152"/>
        <v/>
      </c>
      <c r="AE873" s="183" t="str">
        <f t="shared" si="153"/>
        <v/>
      </c>
    </row>
    <row r="874" spans="1:31" ht="33.950000000000003" customHeight="1" x14ac:dyDescent="0.25">
      <c r="A874" s="184" t="s">
        <v>5190</v>
      </c>
      <c r="B874" s="185">
        <v>46</v>
      </c>
      <c r="C874" s="184" t="s">
        <v>5168</v>
      </c>
      <c r="D874" s="184" t="s">
        <v>4378</v>
      </c>
      <c r="E874" s="184" t="s">
        <v>18</v>
      </c>
      <c r="F874" s="185">
        <v>4</v>
      </c>
      <c r="G874" s="185">
        <v>0</v>
      </c>
      <c r="H874" s="185">
        <v>1</v>
      </c>
      <c r="I874" s="184"/>
      <c r="J874" s="184" t="s">
        <v>3146</v>
      </c>
      <c r="K874" s="183"/>
      <c r="L874" s="183" t="s">
        <v>4686</v>
      </c>
      <c r="M874" s="183" t="s">
        <v>3146</v>
      </c>
      <c r="N874" s="183" t="s">
        <v>3146</v>
      </c>
      <c r="O874" s="183"/>
      <c r="P874" s="183" t="s">
        <v>4210</v>
      </c>
      <c r="Q874" s="183" t="s">
        <v>4495</v>
      </c>
      <c r="R874" s="183">
        <f t="shared" si="140"/>
        <v>0</v>
      </c>
      <c r="S874" s="183">
        <f t="shared" si="141"/>
        <v>0</v>
      </c>
      <c r="T874" s="183">
        <f t="shared" si="142"/>
        <v>0</v>
      </c>
      <c r="U874" s="183">
        <f t="shared" si="143"/>
        <v>0</v>
      </c>
      <c r="V874" s="183">
        <f t="shared" si="144"/>
        <v>0</v>
      </c>
      <c r="W874" s="183">
        <f t="shared" si="145"/>
        <v>0</v>
      </c>
      <c r="X874" s="183">
        <f t="shared" si="146"/>
        <v>0</v>
      </c>
      <c r="Y874" s="183">
        <f t="shared" si="147"/>
        <v>0</v>
      </c>
      <c r="Z874" s="183">
        <f t="shared" si="148"/>
        <v>0</v>
      </c>
      <c r="AA874" s="183">
        <f t="shared" si="149"/>
        <v>0</v>
      </c>
      <c r="AB874" s="183" t="str">
        <f t="shared" si="150"/>
        <v/>
      </c>
      <c r="AC874" s="183" t="str">
        <f t="shared" si="151"/>
        <v/>
      </c>
      <c r="AD874" s="183" t="str">
        <f t="shared" si="152"/>
        <v/>
      </c>
      <c r="AE874" s="183" t="str">
        <f t="shared" si="153"/>
        <v/>
      </c>
    </row>
    <row r="875" spans="1:31" ht="33.950000000000003" customHeight="1" x14ac:dyDescent="0.25">
      <c r="A875" s="184" t="s">
        <v>5190</v>
      </c>
      <c r="B875" s="185">
        <v>46</v>
      </c>
      <c r="C875" s="184" t="s">
        <v>5168</v>
      </c>
      <c r="D875" s="184" t="s">
        <v>4378</v>
      </c>
      <c r="E875" s="184" t="s">
        <v>18</v>
      </c>
      <c r="F875" s="185">
        <v>5</v>
      </c>
      <c r="G875" s="185">
        <v>0</v>
      </c>
      <c r="H875" s="185">
        <v>1</v>
      </c>
      <c r="I875" s="184"/>
      <c r="J875" s="184" t="s">
        <v>3141</v>
      </c>
      <c r="K875" s="183"/>
      <c r="L875" s="183" t="s">
        <v>4715</v>
      </c>
      <c r="M875" s="183" t="s">
        <v>3141</v>
      </c>
      <c r="N875" s="183" t="s">
        <v>3141</v>
      </c>
      <c r="O875" s="183"/>
      <c r="P875" s="183" t="s">
        <v>4210</v>
      </c>
      <c r="Q875" s="183" t="s">
        <v>4495</v>
      </c>
      <c r="R875" s="183">
        <f t="shared" si="140"/>
        <v>0</v>
      </c>
      <c r="S875" s="183">
        <f t="shared" si="141"/>
        <v>0</v>
      </c>
      <c r="T875" s="183">
        <f t="shared" si="142"/>
        <v>0</v>
      </c>
      <c r="U875" s="183">
        <f t="shared" si="143"/>
        <v>0</v>
      </c>
      <c r="V875" s="183">
        <f t="shared" si="144"/>
        <v>0</v>
      </c>
      <c r="W875" s="183">
        <f t="shared" si="145"/>
        <v>0</v>
      </c>
      <c r="X875" s="183">
        <f t="shared" si="146"/>
        <v>0</v>
      </c>
      <c r="Y875" s="183">
        <f t="shared" si="147"/>
        <v>0</v>
      </c>
      <c r="Z875" s="183">
        <f t="shared" si="148"/>
        <v>0</v>
      </c>
      <c r="AA875" s="183">
        <f t="shared" si="149"/>
        <v>0</v>
      </c>
      <c r="AB875" s="183" t="str">
        <f t="shared" si="150"/>
        <v/>
      </c>
      <c r="AC875" s="183" t="str">
        <f t="shared" si="151"/>
        <v/>
      </c>
      <c r="AD875" s="183" t="str">
        <f t="shared" si="152"/>
        <v/>
      </c>
      <c r="AE875" s="183" t="str">
        <f t="shared" si="153"/>
        <v/>
      </c>
    </row>
    <row r="876" spans="1:31" ht="33.950000000000003" customHeight="1" x14ac:dyDescent="0.25">
      <c r="A876" s="184" t="s">
        <v>5190</v>
      </c>
      <c r="B876" s="185">
        <v>46</v>
      </c>
      <c r="C876" s="184" t="s">
        <v>5168</v>
      </c>
      <c r="D876" s="184" t="s">
        <v>4378</v>
      </c>
      <c r="E876" s="184" t="s">
        <v>18</v>
      </c>
      <c r="F876" s="185">
        <v>6</v>
      </c>
      <c r="G876" s="185">
        <v>0</v>
      </c>
      <c r="H876" s="185">
        <v>1</v>
      </c>
      <c r="I876" s="184"/>
      <c r="J876" s="184" t="s">
        <v>3587</v>
      </c>
      <c r="K876" s="183"/>
      <c r="L876" s="183" t="s">
        <v>4500</v>
      </c>
      <c r="M876" s="183" t="s">
        <v>3587</v>
      </c>
      <c r="N876" s="183" t="s">
        <v>3587</v>
      </c>
      <c r="O876" s="183"/>
      <c r="P876" s="183" t="s">
        <v>4210</v>
      </c>
      <c r="Q876" s="183" t="s">
        <v>4495</v>
      </c>
      <c r="R876" s="183">
        <f t="shared" si="140"/>
        <v>0</v>
      </c>
      <c r="S876" s="183">
        <f t="shared" si="141"/>
        <v>0</v>
      </c>
      <c r="T876" s="183">
        <f t="shared" si="142"/>
        <v>0</v>
      </c>
      <c r="U876" s="183">
        <f t="shared" si="143"/>
        <v>0</v>
      </c>
      <c r="V876" s="183">
        <f t="shared" si="144"/>
        <v>0</v>
      </c>
      <c r="W876" s="183">
        <f t="shared" si="145"/>
        <v>0</v>
      </c>
      <c r="X876" s="183">
        <f t="shared" si="146"/>
        <v>0</v>
      </c>
      <c r="Y876" s="183">
        <f t="shared" si="147"/>
        <v>0</v>
      </c>
      <c r="Z876" s="183">
        <f t="shared" si="148"/>
        <v>0</v>
      </c>
      <c r="AA876" s="183">
        <f t="shared" si="149"/>
        <v>0</v>
      </c>
      <c r="AB876" s="183" t="str">
        <f t="shared" si="150"/>
        <v/>
      </c>
      <c r="AC876" s="183" t="str">
        <f t="shared" si="151"/>
        <v/>
      </c>
      <c r="AD876" s="183" t="str">
        <f t="shared" si="152"/>
        <v/>
      </c>
      <c r="AE876" s="183" t="str">
        <f t="shared" si="153"/>
        <v/>
      </c>
    </row>
    <row r="877" spans="1:31" ht="33.950000000000003" customHeight="1" x14ac:dyDescent="0.25">
      <c r="A877" s="184" t="s">
        <v>5190</v>
      </c>
      <c r="B877" s="185">
        <v>46</v>
      </c>
      <c r="C877" s="184" t="s">
        <v>5168</v>
      </c>
      <c r="D877" s="184" t="s">
        <v>4378</v>
      </c>
      <c r="E877" s="184" t="s">
        <v>18</v>
      </c>
      <c r="F877" s="185">
        <v>7</v>
      </c>
      <c r="G877" s="185">
        <v>0</v>
      </c>
      <c r="H877" s="185">
        <v>1</v>
      </c>
      <c r="I877" s="184"/>
      <c r="J877" s="184" t="s">
        <v>4496</v>
      </c>
      <c r="K877" s="183"/>
      <c r="L877" s="183" t="s">
        <v>4497</v>
      </c>
      <c r="M877" s="183" t="s">
        <v>4496</v>
      </c>
      <c r="N877" s="183" t="s">
        <v>4496</v>
      </c>
      <c r="O877" s="183"/>
      <c r="P877" s="183" t="s">
        <v>4210</v>
      </c>
      <c r="Q877" s="183" t="s">
        <v>4495</v>
      </c>
      <c r="R877" s="183">
        <f t="shared" si="140"/>
        <v>0</v>
      </c>
      <c r="S877" s="183">
        <f t="shared" si="141"/>
        <v>0</v>
      </c>
      <c r="T877" s="183">
        <f t="shared" si="142"/>
        <v>0</v>
      </c>
      <c r="U877" s="183">
        <f t="shared" si="143"/>
        <v>0</v>
      </c>
      <c r="V877" s="183">
        <f t="shared" si="144"/>
        <v>0</v>
      </c>
      <c r="W877" s="183">
        <f t="shared" si="145"/>
        <v>0</v>
      </c>
      <c r="X877" s="183">
        <f t="shared" si="146"/>
        <v>0</v>
      </c>
      <c r="Y877" s="183">
        <f t="shared" si="147"/>
        <v>0</v>
      </c>
      <c r="Z877" s="183">
        <f t="shared" si="148"/>
        <v>0</v>
      </c>
      <c r="AA877" s="183">
        <f t="shared" si="149"/>
        <v>0</v>
      </c>
      <c r="AB877" s="183" t="str">
        <f t="shared" si="150"/>
        <v/>
      </c>
      <c r="AC877" s="183" t="str">
        <f t="shared" si="151"/>
        <v/>
      </c>
      <c r="AD877" s="183" t="str">
        <f t="shared" si="152"/>
        <v/>
      </c>
      <c r="AE877" s="183" t="str">
        <f t="shared" si="153"/>
        <v/>
      </c>
    </row>
    <row r="878" spans="1:31" ht="33.950000000000003" customHeight="1" x14ac:dyDescent="0.25">
      <c r="A878" s="184" t="s">
        <v>5184</v>
      </c>
      <c r="B878" s="185">
        <v>47</v>
      </c>
      <c r="C878" s="184" t="s">
        <v>5168</v>
      </c>
      <c r="D878" s="184" t="s">
        <v>4381</v>
      </c>
      <c r="E878" s="184" t="s">
        <v>18</v>
      </c>
      <c r="F878" s="185">
        <v>1</v>
      </c>
      <c r="G878" s="185">
        <v>1</v>
      </c>
      <c r="H878" s="185">
        <v>0</v>
      </c>
      <c r="I878" s="184" t="s">
        <v>2650</v>
      </c>
      <c r="J878" s="184"/>
      <c r="K878" s="183" t="s">
        <v>4680</v>
      </c>
      <c r="L878" s="183"/>
      <c r="M878" s="183" t="s">
        <v>2650</v>
      </c>
      <c r="N878" s="183" t="s">
        <v>2650</v>
      </c>
      <c r="O878" s="183"/>
      <c r="P878" s="183" t="s">
        <v>4210</v>
      </c>
      <c r="Q878" s="183" t="s">
        <v>4509</v>
      </c>
      <c r="R878" s="183">
        <f t="shared" si="140"/>
        <v>0</v>
      </c>
      <c r="S878" s="183">
        <f t="shared" si="141"/>
        <v>0</v>
      </c>
      <c r="T878" s="183">
        <f t="shared" si="142"/>
        <v>0</v>
      </c>
      <c r="U878" s="183">
        <f t="shared" si="143"/>
        <v>0</v>
      </c>
      <c r="V878" s="183">
        <f t="shared" si="144"/>
        <v>0</v>
      </c>
      <c r="W878" s="183">
        <f t="shared" si="145"/>
        <v>0</v>
      </c>
      <c r="X878" s="183">
        <f t="shared" si="146"/>
        <v>0</v>
      </c>
      <c r="Y878" s="183">
        <f t="shared" si="147"/>
        <v>0</v>
      </c>
      <c r="Z878" s="183">
        <f t="shared" si="148"/>
        <v>0</v>
      </c>
      <c r="AA878" s="183">
        <f t="shared" si="149"/>
        <v>0</v>
      </c>
      <c r="AB878" s="183" t="str">
        <f t="shared" si="150"/>
        <v/>
      </c>
      <c r="AC878" s="183" t="str">
        <f t="shared" si="151"/>
        <v/>
      </c>
      <c r="AD878" s="183" t="str">
        <f t="shared" si="152"/>
        <v/>
      </c>
      <c r="AE878" s="183" t="str">
        <f t="shared" si="153"/>
        <v/>
      </c>
    </row>
    <row r="879" spans="1:31" ht="33.950000000000003" customHeight="1" x14ac:dyDescent="0.25">
      <c r="A879" s="184" t="s">
        <v>5184</v>
      </c>
      <c r="B879" s="185">
        <v>47</v>
      </c>
      <c r="C879" s="184" t="s">
        <v>5168</v>
      </c>
      <c r="D879" s="184" t="s">
        <v>4381</v>
      </c>
      <c r="E879" s="184" t="s">
        <v>18</v>
      </c>
      <c r="F879" s="185">
        <v>2</v>
      </c>
      <c r="G879" s="185">
        <v>1</v>
      </c>
      <c r="H879" s="185">
        <v>0</v>
      </c>
      <c r="I879" s="184" t="s">
        <v>5186</v>
      </c>
      <c r="J879" s="184"/>
      <c r="K879" s="183" t="s">
        <v>5189</v>
      </c>
      <c r="L879" s="183"/>
      <c r="M879" s="183" t="s">
        <v>5186</v>
      </c>
      <c r="N879" s="183" t="s">
        <v>3092</v>
      </c>
      <c r="O879" s="183"/>
      <c r="P879" s="183" t="s">
        <v>4210</v>
      </c>
      <c r="Q879" s="183" t="s">
        <v>4509</v>
      </c>
      <c r="R879" s="183">
        <f t="shared" si="140"/>
        <v>0</v>
      </c>
      <c r="S879" s="183">
        <f t="shared" si="141"/>
        <v>0</v>
      </c>
      <c r="T879" s="183">
        <f t="shared" si="142"/>
        <v>0</v>
      </c>
      <c r="U879" s="183">
        <f t="shared" si="143"/>
        <v>0</v>
      </c>
      <c r="V879" s="183">
        <f t="shared" si="144"/>
        <v>0</v>
      </c>
      <c r="W879" s="183">
        <f t="shared" si="145"/>
        <v>0</v>
      </c>
      <c r="X879" s="183">
        <f t="shared" si="146"/>
        <v>0</v>
      </c>
      <c r="Y879" s="183">
        <f t="shared" si="147"/>
        <v>0</v>
      </c>
      <c r="Z879" s="183">
        <f t="shared" si="148"/>
        <v>0</v>
      </c>
      <c r="AA879" s="183">
        <f t="shared" si="149"/>
        <v>0</v>
      </c>
      <c r="AB879" s="183" t="str">
        <f t="shared" si="150"/>
        <v/>
      </c>
      <c r="AC879" s="183" t="str">
        <f t="shared" si="151"/>
        <v/>
      </c>
      <c r="AD879" s="183" t="str">
        <f t="shared" si="152"/>
        <v/>
      </c>
      <c r="AE879" s="183" t="str">
        <f t="shared" si="153"/>
        <v/>
      </c>
    </row>
    <row r="880" spans="1:31" ht="33.950000000000003" customHeight="1" x14ac:dyDescent="0.25">
      <c r="A880" s="184" t="s">
        <v>5184</v>
      </c>
      <c r="B880" s="185">
        <v>47</v>
      </c>
      <c r="C880" s="184" t="s">
        <v>5168</v>
      </c>
      <c r="D880" s="184" t="s">
        <v>4381</v>
      </c>
      <c r="E880" s="184" t="s">
        <v>18</v>
      </c>
      <c r="F880" s="185">
        <v>3</v>
      </c>
      <c r="G880" s="185">
        <v>1</v>
      </c>
      <c r="H880" s="185">
        <v>0</v>
      </c>
      <c r="I880" s="184" t="s">
        <v>3135</v>
      </c>
      <c r="J880" s="184"/>
      <c r="K880" s="183" t="s">
        <v>5188</v>
      </c>
      <c r="L880" s="183"/>
      <c r="M880" s="183" t="s">
        <v>3135</v>
      </c>
      <c r="N880" s="183" t="s">
        <v>3135</v>
      </c>
      <c r="O880" s="183"/>
      <c r="P880" s="183" t="s">
        <v>4210</v>
      </c>
      <c r="Q880" s="183" t="s">
        <v>4509</v>
      </c>
      <c r="R880" s="183">
        <f t="shared" si="140"/>
        <v>0</v>
      </c>
      <c r="S880" s="183">
        <f t="shared" si="141"/>
        <v>0</v>
      </c>
      <c r="T880" s="183">
        <f t="shared" si="142"/>
        <v>0</v>
      </c>
      <c r="U880" s="183">
        <f t="shared" si="143"/>
        <v>0</v>
      </c>
      <c r="V880" s="183">
        <f t="shared" si="144"/>
        <v>0</v>
      </c>
      <c r="W880" s="183">
        <f t="shared" si="145"/>
        <v>0</v>
      </c>
      <c r="X880" s="183">
        <f t="shared" si="146"/>
        <v>0</v>
      </c>
      <c r="Y880" s="183">
        <f t="shared" si="147"/>
        <v>0</v>
      </c>
      <c r="Z880" s="183">
        <f t="shared" si="148"/>
        <v>0</v>
      </c>
      <c r="AA880" s="183">
        <f t="shared" si="149"/>
        <v>0</v>
      </c>
      <c r="AB880" s="183" t="str">
        <f t="shared" si="150"/>
        <v/>
      </c>
      <c r="AC880" s="183" t="str">
        <f t="shared" si="151"/>
        <v/>
      </c>
      <c r="AD880" s="183" t="str">
        <f t="shared" si="152"/>
        <v/>
      </c>
      <c r="AE880" s="183" t="str">
        <f t="shared" si="153"/>
        <v/>
      </c>
    </row>
    <row r="881" spans="1:31" ht="33.950000000000003" customHeight="1" x14ac:dyDescent="0.25">
      <c r="A881" s="184" t="s">
        <v>5184</v>
      </c>
      <c r="B881" s="185">
        <v>47</v>
      </c>
      <c r="C881" s="184" t="s">
        <v>5168</v>
      </c>
      <c r="D881" s="184" t="s">
        <v>4381</v>
      </c>
      <c r="E881" s="184" t="s">
        <v>18</v>
      </c>
      <c r="F881" s="185">
        <v>4</v>
      </c>
      <c r="G881" s="185">
        <v>1</v>
      </c>
      <c r="H881" s="185">
        <v>0</v>
      </c>
      <c r="I881" s="184" t="s">
        <v>3166</v>
      </c>
      <c r="J881" s="184"/>
      <c r="K881" s="183" t="s">
        <v>4546</v>
      </c>
      <c r="L881" s="183"/>
      <c r="M881" s="183" t="s">
        <v>3166</v>
      </c>
      <c r="N881" s="183" t="s">
        <v>3166</v>
      </c>
      <c r="O881" s="183"/>
      <c r="P881" s="183" t="s">
        <v>4210</v>
      </c>
      <c r="Q881" s="183" t="s">
        <v>4509</v>
      </c>
      <c r="R881" s="183">
        <f t="shared" si="140"/>
        <v>0</v>
      </c>
      <c r="S881" s="183">
        <f t="shared" si="141"/>
        <v>0</v>
      </c>
      <c r="T881" s="183">
        <f t="shared" si="142"/>
        <v>0</v>
      </c>
      <c r="U881" s="183">
        <f t="shared" si="143"/>
        <v>0</v>
      </c>
      <c r="V881" s="183">
        <f t="shared" si="144"/>
        <v>0</v>
      </c>
      <c r="W881" s="183">
        <f t="shared" si="145"/>
        <v>0</v>
      </c>
      <c r="X881" s="183">
        <f t="shared" si="146"/>
        <v>0</v>
      </c>
      <c r="Y881" s="183">
        <f t="shared" si="147"/>
        <v>0</v>
      </c>
      <c r="Z881" s="183">
        <f t="shared" si="148"/>
        <v>0</v>
      </c>
      <c r="AA881" s="183">
        <f t="shared" si="149"/>
        <v>0</v>
      </c>
      <c r="AB881" s="183" t="str">
        <f t="shared" si="150"/>
        <v/>
      </c>
      <c r="AC881" s="183" t="str">
        <f t="shared" si="151"/>
        <v/>
      </c>
      <c r="AD881" s="183" t="str">
        <f t="shared" si="152"/>
        <v/>
      </c>
      <c r="AE881" s="183" t="str">
        <f t="shared" si="153"/>
        <v/>
      </c>
    </row>
    <row r="882" spans="1:31" ht="33.950000000000003" customHeight="1" x14ac:dyDescent="0.25">
      <c r="A882" s="184" t="s">
        <v>5184</v>
      </c>
      <c r="B882" s="185">
        <v>47</v>
      </c>
      <c r="C882" s="184" t="s">
        <v>5168</v>
      </c>
      <c r="D882" s="184" t="s">
        <v>4381</v>
      </c>
      <c r="E882" s="184" t="s">
        <v>18</v>
      </c>
      <c r="F882" s="185">
        <v>5</v>
      </c>
      <c r="G882" s="185">
        <v>1</v>
      </c>
      <c r="H882" s="185">
        <v>0</v>
      </c>
      <c r="I882" s="184" t="s">
        <v>3099</v>
      </c>
      <c r="J882" s="184"/>
      <c r="K882" s="183" t="s">
        <v>4559</v>
      </c>
      <c r="L882" s="183"/>
      <c r="M882" s="183" t="s">
        <v>3099</v>
      </c>
      <c r="N882" s="183" t="s">
        <v>3099</v>
      </c>
      <c r="O882" s="183"/>
      <c r="P882" s="183" t="s">
        <v>4210</v>
      </c>
      <c r="Q882" s="183" t="s">
        <v>4509</v>
      </c>
      <c r="R882" s="183">
        <f t="shared" si="140"/>
        <v>0</v>
      </c>
      <c r="S882" s="183">
        <f t="shared" si="141"/>
        <v>0</v>
      </c>
      <c r="T882" s="183">
        <f t="shared" si="142"/>
        <v>0</v>
      </c>
      <c r="U882" s="183">
        <f t="shared" si="143"/>
        <v>0</v>
      </c>
      <c r="V882" s="183">
        <f t="shared" si="144"/>
        <v>0</v>
      </c>
      <c r="W882" s="183">
        <f t="shared" si="145"/>
        <v>0</v>
      </c>
      <c r="X882" s="183">
        <f t="shared" si="146"/>
        <v>0</v>
      </c>
      <c r="Y882" s="183">
        <f t="shared" si="147"/>
        <v>0</v>
      </c>
      <c r="Z882" s="183">
        <f t="shared" si="148"/>
        <v>0</v>
      </c>
      <c r="AA882" s="183">
        <f t="shared" si="149"/>
        <v>0</v>
      </c>
      <c r="AB882" s="183" t="str">
        <f t="shared" si="150"/>
        <v/>
      </c>
      <c r="AC882" s="183" t="str">
        <f t="shared" si="151"/>
        <v/>
      </c>
      <c r="AD882" s="183" t="str">
        <f t="shared" si="152"/>
        <v/>
      </c>
      <c r="AE882" s="183" t="str">
        <f t="shared" si="153"/>
        <v/>
      </c>
    </row>
    <row r="883" spans="1:31" ht="33.950000000000003" customHeight="1" x14ac:dyDescent="0.25">
      <c r="A883" s="184" t="s">
        <v>5184</v>
      </c>
      <c r="B883" s="185">
        <v>47</v>
      </c>
      <c r="C883" s="184" t="s">
        <v>5168</v>
      </c>
      <c r="D883" s="184" t="s">
        <v>4381</v>
      </c>
      <c r="E883" s="184" t="s">
        <v>18</v>
      </c>
      <c r="F883" s="185">
        <v>6</v>
      </c>
      <c r="G883" s="185">
        <v>1</v>
      </c>
      <c r="H883" s="185">
        <v>0</v>
      </c>
      <c r="I883" s="184" t="s">
        <v>4960</v>
      </c>
      <c r="J883" s="184"/>
      <c r="K883" s="183" t="s">
        <v>4969</v>
      </c>
      <c r="L883" s="183"/>
      <c r="M883" s="183" t="s">
        <v>4960</v>
      </c>
      <c r="N883" s="183"/>
      <c r="O883" s="183"/>
      <c r="P883" s="183" t="s">
        <v>4210</v>
      </c>
      <c r="Q883" s="183" t="s">
        <v>4509</v>
      </c>
      <c r="R883" s="183">
        <f t="shared" si="140"/>
        <v>0</v>
      </c>
      <c r="S883" s="183">
        <f t="shared" si="141"/>
        <v>0</v>
      </c>
      <c r="T883" s="183">
        <f t="shared" si="142"/>
        <v>0</v>
      </c>
      <c r="U883" s="183">
        <f t="shared" si="143"/>
        <v>0</v>
      </c>
      <c r="V883" s="183">
        <f t="shared" si="144"/>
        <v>0</v>
      </c>
      <c r="W883" s="183">
        <f t="shared" si="145"/>
        <v>0</v>
      </c>
      <c r="X883" s="183">
        <f t="shared" si="146"/>
        <v>0</v>
      </c>
      <c r="Y883" s="183">
        <f t="shared" si="147"/>
        <v>0</v>
      </c>
      <c r="Z883" s="183">
        <f t="shared" si="148"/>
        <v>0</v>
      </c>
      <c r="AA883" s="183">
        <f t="shared" si="149"/>
        <v>0</v>
      </c>
      <c r="AB883" s="183" t="str">
        <f t="shared" si="150"/>
        <v/>
      </c>
      <c r="AC883" s="183" t="str">
        <f t="shared" si="151"/>
        <v/>
      </c>
      <c r="AD883" s="183" t="str">
        <f t="shared" si="152"/>
        <v/>
      </c>
      <c r="AE883" s="183" t="str">
        <f t="shared" si="153"/>
        <v/>
      </c>
    </row>
    <row r="884" spans="1:31" ht="33.950000000000003" customHeight="1" x14ac:dyDescent="0.25">
      <c r="A884" s="184" t="s">
        <v>5184</v>
      </c>
      <c r="B884" s="185">
        <v>47</v>
      </c>
      <c r="C884" s="184" t="s">
        <v>5168</v>
      </c>
      <c r="D884" s="184" t="s">
        <v>4381</v>
      </c>
      <c r="E884" s="184" t="s">
        <v>18</v>
      </c>
      <c r="F884" s="185">
        <v>7</v>
      </c>
      <c r="G884" s="185">
        <v>1</v>
      </c>
      <c r="H884" s="185">
        <v>0</v>
      </c>
      <c r="I884" s="184" t="s">
        <v>3102</v>
      </c>
      <c r="J884" s="184"/>
      <c r="K884" s="183" t="s">
        <v>4511</v>
      </c>
      <c r="L884" s="183"/>
      <c r="M884" s="183" t="s">
        <v>3102</v>
      </c>
      <c r="N884" s="183" t="s">
        <v>3102</v>
      </c>
      <c r="O884" s="183"/>
      <c r="P884" s="183" t="s">
        <v>4210</v>
      </c>
      <c r="Q884" s="183" t="s">
        <v>4509</v>
      </c>
      <c r="R884" s="183">
        <f t="shared" si="140"/>
        <v>0</v>
      </c>
      <c r="S884" s="183">
        <f t="shared" si="141"/>
        <v>0</v>
      </c>
      <c r="T884" s="183">
        <f t="shared" si="142"/>
        <v>0</v>
      </c>
      <c r="U884" s="183">
        <f t="shared" si="143"/>
        <v>0</v>
      </c>
      <c r="V884" s="183">
        <f t="shared" si="144"/>
        <v>0</v>
      </c>
      <c r="W884" s="183">
        <f t="shared" si="145"/>
        <v>0</v>
      </c>
      <c r="X884" s="183">
        <f t="shared" si="146"/>
        <v>0</v>
      </c>
      <c r="Y884" s="183">
        <f t="shared" si="147"/>
        <v>0</v>
      </c>
      <c r="Z884" s="183">
        <f t="shared" si="148"/>
        <v>0</v>
      </c>
      <c r="AA884" s="183">
        <f t="shared" si="149"/>
        <v>0</v>
      </c>
      <c r="AB884" s="183" t="str">
        <f t="shared" si="150"/>
        <v/>
      </c>
      <c r="AC884" s="183" t="str">
        <f t="shared" si="151"/>
        <v/>
      </c>
      <c r="AD884" s="183" t="str">
        <f t="shared" si="152"/>
        <v/>
      </c>
      <c r="AE884" s="183" t="str">
        <f t="shared" si="153"/>
        <v/>
      </c>
    </row>
    <row r="885" spans="1:31" ht="33.950000000000003" customHeight="1" x14ac:dyDescent="0.25">
      <c r="A885" s="184" t="s">
        <v>5184</v>
      </c>
      <c r="B885" s="185">
        <v>47</v>
      </c>
      <c r="C885" s="184" t="s">
        <v>5168</v>
      </c>
      <c r="D885" s="184" t="s">
        <v>4381</v>
      </c>
      <c r="E885" s="184" t="s">
        <v>18</v>
      </c>
      <c r="F885" s="185">
        <v>8</v>
      </c>
      <c r="G885" s="185">
        <v>1</v>
      </c>
      <c r="H885" s="185">
        <v>0</v>
      </c>
      <c r="I885" s="184" t="s">
        <v>3123</v>
      </c>
      <c r="J885" s="184"/>
      <c r="K885" s="183" t="s">
        <v>4510</v>
      </c>
      <c r="L885" s="183"/>
      <c r="M885" s="183" t="s">
        <v>3123</v>
      </c>
      <c r="N885" s="183" t="s">
        <v>3123</v>
      </c>
      <c r="O885" s="183"/>
      <c r="P885" s="183" t="s">
        <v>4210</v>
      </c>
      <c r="Q885" s="183" t="s">
        <v>4509</v>
      </c>
      <c r="R885" s="183">
        <f t="shared" si="140"/>
        <v>0</v>
      </c>
      <c r="S885" s="183">
        <f t="shared" si="141"/>
        <v>0</v>
      </c>
      <c r="T885" s="183">
        <f t="shared" si="142"/>
        <v>0</v>
      </c>
      <c r="U885" s="183">
        <f t="shared" si="143"/>
        <v>0</v>
      </c>
      <c r="V885" s="183">
        <f t="shared" si="144"/>
        <v>0</v>
      </c>
      <c r="W885" s="183">
        <f t="shared" si="145"/>
        <v>0</v>
      </c>
      <c r="X885" s="183">
        <f t="shared" si="146"/>
        <v>0</v>
      </c>
      <c r="Y885" s="183">
        <f t="shared" si="147"/>
        <v>0</v>
      </c>
      <c r="Z885" s="183">
        <f t="shared" si="148"/>
        <v>0</v>
      </c>
      <c r="AA885" s="183">
        <f t="shared" si="149"/>
        <v>0</v>
      </c>
      <c r="AB885" s="183" t="str">
        <f t="shared" si="150"/>
        <v/>
      </c>
      <c r="AC885" s="183" t="str">
        <f t="shared" si="151"/>
        <v/>
      </c>
      <c r="AD885" s="183" t="str">
        <f t="shared" si="152"/>
        <v/>
      </c>
      <c r="AE885" s="183" t="str">
        <f t="shared" si="153"/>
        <v/>
      </c>
    </row>
    <row r="886" spans="1:31" ht="33.950000000000003" customHeight="1" x14ac:dyDescent="0.25">
      <c r="A886" s="184" t="s">
        <v>5184</v>
      </c>
      <c r="B886" s="185">
        <v>47</v>
      </c>
      <c r="C886" s="184" t="s">
        <v>5168</v>
      </c>
      <c r="D886" s="184" t="s">
        <v>4378</v>
      </c>
      <c r="E886" s="184" t="s">
        <v>18</v>
      </c>
      <c r="F886" s="185">
        <v>1</v>
      </c>
      <c r="G886" s="185">
        <v>0</v>
      </c>
      <c r="H886" s="185">
        <v>1</v>
      </c>
      <c r="I886" s="184"/>
      <c r="J886" s="184" t="s">
        <v>2650</v>
      </c>
      <c r="K886" s="183"/>
      <c r="L886" s="183" t="s">
        <v>4671</v>
      </c>
      <c r="M886" s="183" t="s">
        <v>2650</v>
      </c>
      <c r="N886" s="183" t="s">
        <v>2650</v>
      </c>
      <c r="O886" s="183"/>
      <c r="P886" s="183" t="s">
        <v>4210</v>
      </c>
      <c r="Q886" s="183" t="s">
        <v>4495</v>
      </c>
      <c r="R886" s="183">
        <f t="shared" si="140"/>
        <v>0</v>
      </c>
      <c r="S886" s="183">
        <f t="shared" si="141"/>
        <v>0</v>
      </c>
      <c r="T886" s="183">
        <f t="shared" si="142"/>
        <v>0</v>
      </c>
      <c r="U886" s="183">
        <f t="shared" si="143"/>
        <v>0</v>
      </c>
      <c r="V886" s="183">
        <f t="shared" si="144"/>
        <v>0</v>
      </c>
      <c r="W886" s="183">
        <f t="shared" si="145"/>
        <v>0</v>
      </c>
      <c r="X886" s="183">
        <f t="shared" si="146"/>
        <v>0</v>
      </c>
      <c r="Y886" s="183">
        <f t="shared" si="147"/>
        <v>0</v>
      </c>
      <c r="Z886" s="183">
        <f t="shared" si="148"/>
        <v>0</v>
      </c>
      <c r="AA886" s="183">
        <f t="shared" si="149"/>
        <v>0</v>
      </c>
      <c r="AB886" s="183" t="str">
        <f t="shared" si="150"/>
        <v/>
      </c>
      <c r="AC886" s="183" t="str">
        <f t="shared" si="151"/>
        <v/>
      </c>
      <c r="AD886" s="183" t="str">
        <f t="shared" si="152"/>
        <v/>
      </c>
      <c r="AE886" s="183" t="str">
        <f t="shared" si="153"/>
        <v/>
      </c>
    </row>
    <row r="887" spans="1:31" ht="33.950000000000003" customHeight="1" x14ac:dyDescent="0.25">
      <c r="A887" s="184" t="s">
        <v>5184</v>
      </c>
      <c r="B887" s="185">
        <v>47</v>
      </c>
      <c r="C887" s="184" t="s">
        <v>5168</v>
      </c>
      <c r="D887" s="184" t="s">
        <v>4378</v>
      </c>
      <c r="E887" s="184" t="s">
        <v>18</v>
      </c>
      <c r="F887" s="185">
        <v>2</v>
      </c>
      <c r="G887" s="185">
        <v>0</v>
      </c>
      <c r="H887" s="185">
        <v>1</v>
      </c>
      <c r="I887" s="184"/>
      <c r="J887" s="184" t="s">
        <v>5186</v>
      </c>
      <c r="K887" s="183"/>
      <c r="L887" s="183" t="s">
        <v>5187</v>
      </c>
      <c r="M887" s="183" t="s">
        <v>5186</v>
      </c>
      <c r="N887" s="183" t="s">
        <v>3092</v>
      </c>
      <c r="O887" s="183"/>
      <c r="P887" s="183" t="s">
        <v>4210</v>
      </c>
      <c r="Q887" s="183" t="s">
        <v>4495</v>
      </c>
      <c r="R887" s="183">
        <f t="shared" si="140"/>
        <v>0</v>
      </c>
      <c r="S887" s="183">
        <f t="shared" si="141"/>
        <v>0</v>
      </c>
      <c r="T887" s="183">
        <f t="shared" si="142"/>
        <v>0</v>
      </c>
      <c r="U887" s="183">
        <f t="shared" si="143"/>
        <v>0</v>
      </c>
      <c r="V887" s="183">
        <f t="shared" si="144"/>
        <v>0</v>
      </c>
      <c r="W887" s="183">
        <f t="shared" si="145"/>
        <v>0</v>
      </c>
      <c r="X887" s="183">
        <f t="shared" si="146"/>
        <v>0</v>
      </c>
      <c r="Y887" s="183">
        <f t="shared" si="147"/>
        <v>0</v>
      </c>
      <c r="Z887" s="183">
        <f t="shared" si="148"/>
        <v>0</v>
      </c>
      <c r="AA887" s="183">
        <f t="shared" si="149"/>
        <v>0</v>
      </c>
      <c r="AB887" s="183" t="str">
        <f t="shared" si="150"/>
        <v/>
      </c>
      <c r="AC887" s="183" t="str">
        <f t="shared" si="151"/>
        <v/>
      </c>
      <c r="AD887" s="183" t="str">
        <f t="shared" si="152"/>
        <v/>
      </c>
      <c r="AE887" s="183" t="str">
        <f t="shared" si="153"/>
        <v/>
      </c>
    </row>
    <row r="888" spans="1:31" ht="33.950000000000003" customHeight="1" x14ac:dyDescent="0.25">
      <c r="A888" s="184" t="s">
        <v>5184</v>
      </c>
      <c r="B888" s="185">
        <v>47</v>
      </c>
      <c r="C888" s="184" t="s">
        <v>5168</v>
      </c>
      <c r="D888" s="184" t="s">
        <v>4378</v>
      </c>
      <c r="E888" s="184" t="s">
        <v>18</v>
      </c>
      <c r="F888" s="185">
        <v>3</v>
      </c>
      <c r="G888" s="185">
        <v>0</v>
      </c>
      <c r="H888" s="185">
        <v>1</v>
      </c>
      <c r="I888" s="184"/>
      <c r="J888" s="184" t="s">
        <v>3135</v>
      </c>
      <c r="K888" s="183"/>
      <c r="L888" s="183" t="s">
        <v>5185</v>
      </c>
      <c r="M888" s="183" t="s">
        <v>3135</v>
      </c>
      <c r="N888" s="183" t="s">
        <v>3135</v>
      </c>
      <c r="O888" s="183"/>
      <c r="P888" s="183" t="s">
        <v>4210</v>
      </c>
      <c r="Q888" s="183" t="s">
        <v>4495</v>
      </c>
      <c r="R888" s="183">
        <f t="shared" si="140"/>
        <v>0</v>
      </c>
      <c r="S888" s="183">
        <f t="shared" si="141"/>
        <v>0</v>
      </c>
      <c r="T888" s="183">
        <f t="shared" si="142"/>
        <v>0</v>
      </c>
      <c r="U888" s="183">
        <f t="shared" si="143"/>
        <v>0</v>
      </c>
      <c r="V888" s="183">
        <f t="shared" si="144"/>
        <v>0</v>
      </c>
      <c r="W888" s="183">
        <f t="shared" si="145"/>
        <v>0</v>
      </c>
      <c r="X888" s="183">
        <f t="shared" si="146"/>
        <v>0</v>
      </c>
      <c r="Y888" s="183">
        <f t="shared" si="147"/>
        <v>0</v>
      </c>
      <c r="Z888" s="183">
        <f t="shared" si="148"/>
        <v>0</v>
      </c>
      <c r="AA888" s="183">
        <f t="shared" si="149"/>
        <v>0</v>
      </c>
      <c r="AB888" s="183" t="str">
        <f t="shared" si="150"/>
        <v/>
      </c>
      <c r="AC888" s="183" t="str">
        <f t="shared" si="151"/>
        <v/>
      </c>
      <c r="AD888" s="183" t="str">
        <f t="shared" si="152"/>
        <v/>
      </c>
      <c r="AE888" s="183" t="str">
        <f t="shared" si="153"/>
        <v/>
      </c>
    </row>
    <row r="889" spans="1:31" ht="33.950000000000003" customHeight="1" x14ac:dyDescent="0.25">
      <c r="A889" s="184" t="s">
        <v>5184</v>
      </c>
      <c r="B889" s="185">
        <v>47</v>
      </c>
      <c r="C889" s="184" t="s">
        <v>5168</v>
      </c>
      <c r="D889" s="184" t="s">
        <v>4378</v>
      </c>
      <c r="E889" s="184" t="s">
        <v>18</v>
      </c>
      <c r="F889" s="185">
        <v>4</v>
      </c>
      <c r="G889" s="185">
        <v>0</v>
      </c>
      <c r="H889" s="185">
        <v>1</v>
      </c>
      <c r="I889" s="184"/>
      <c r="J889" s="184" t="s">
        <v>3166</v>
      </c>
      <c r="K889" s="183"/>
      <c r="L889" s="183" t="s">
        <v>4537</v>
      </c>
      <c r="M889" s="183" t="s">
        <v>3166</v>
      </c>
      <c r="N889" s="183" t="s">
        <v>3166</v>
      </c>
      <c r="O889" s="183"/>
      <c r="P889" s="183" t="s">
        <v>4210</v>
      </c>
      <c r="Q889" s="183" t="s">
        <v>4495</v>
      </c>
      <c r="R889" s="183">
        <f t="shared" si="140"/>
        <v>0</v>
      </c>
      <c r="S889" s="183">
        <f t="shared" si="141"/>
        <v>0</v>
      </c>
      <c r="T889" s="183">
        <f t="shared" si="142"/>
        <v>0</v>
      </c>
      <c r="U889" s="183">
        <f t="shared" si="143"/>
        <v>0</v>
      </c>
      <c r="V889" s="183">
        <f t="shared" si="144"/>
        <v>0</v>
      </c>
      <c r="W889" s="183">
        <f t="shared" si="145"/>
        <v>0</v>
      </c>
      <c r="X889" s="183">
        <f t="shared" si="146"/>
        <v>0</v>
      </c>
      <c r="Y889" s="183">
        <f t="shared" si="147"/>
        <v>0</v>
      </c>
      <c r="Z889" s="183">
        <f t="shared" si="148"/>
        <v>0</v>
      </c>
      <c r="AA889" s="183">
        <f t="shared" si="149"/>
        <v>0</v>
      </c>
      <c r="AB889" s="183" t="str">
        <f t="shared" si="150"/>
        <v/>
      </c>
      <c r="AC889" s="183" t="str">
        <f t="shared" si="151"/>
        <v/>
      </c>
      <c r="AD889" s="183" t="str">
        <f t="shared" si="152"/>
        <v/>
      </c>
      <c r="AE889" s="183" t="str">
        <f t="shared" si="153"/>
        <v/>
      </c>
    </row>
    <row r="890" spans="1:31" ht="33.950000000000003" customHeight="1" x14ac:dyDescent="0.25">
      <c r="A890" s="184" t="s">
        <v>5184</v>
      </c>
      <c r="B890" s="185">
        <v>47</v>
      </c>
      <c r="C890" s="184" t="s">
        <v>5168</v>
      </c>
      <c r="D890" s="184" t="s">
        <v>4378</v>
      </c>
      <c r="E890" s="184" t="s">
        <v>18</v>
      </c>
      <c r="F890" s="185">
        <v>5</v>
      </c>
      <c r="G890" s="185">
        <v>0</v>
      </c>
      <c r="H890" s="185">
        <v>1</v>
      </c>
      <c r="I890" s="184"/>
      <c r="J890" s="184" t="s">
        <v>3099</v>
      </c>
      <c r="K890" s="183"/>
      <c r="L890" s="183" t="s">
        <v>4552</v>
      </c>
      <c r="M890" s="183" t="s">
        <v>3099</v>
      </c>
      <c r="N890" s="183" t="s">
        <v>3099</v>
      </c>
      <c r="O890" s="183"/>
      <c r="P890" s="183" t="s">
        <v>4210</v>
      </c>
      <c r="Q890" s="183" t="s">
        <v>4495</v>
      </c>
      <c r="R890" s="183">
        <f t="shared" si="140"/>
        <v>0</v>
      </c>
      <c r="S890" s="183">
        <f t="shared" si="141"/>
        <v>0</v>
      </c>
      <c r="T890" s="183">
        <f t="shared" si="142"/>
        <v>0</v>
      </c>
      <c r="U890" s="183">
        <f t="shared" si="143"/>
        <v>0</v>
      </c>
      <c r="V890" s="183">
        <f t="shared" si="144"/>
        <v>0</v>
      </c>
      <c r="W890" s="183">
        <f t="shared" si="145"/>
        <v>0</v>
      </c>
      <c r="X890" s="183">
        <f t="shared" si="146"/>
        <v>0</v>
      </c>
      <c r="Y890" s="183">
        <f t="shared" si="147"/>
        <v>0</v>
      </c>
      <c r="Z890" s="183">
        <f t="shared" si="148"/>
        <v>0</v>
      </c>
      <c r="AA890" s="183">
        <f t="shared" si="149"/>
        <v>0</v>
      </c>
      <c r="AB890" s="183" t="str">
        <f t="shared" si="150"/>
        <v/>
      </c>
      <c r="AC890" s="183" t="str">
        <f t="shared" si="151"/>
        <v/>
      </c>
      <c r="AD890" s="183" t="str">
        <f t="shared" si="152"/>
        <v/>
      </c>
      <c r="AE890" s="183" t="str">
        <f t="shared" si="153"/>
        <v/>
      </c>
    </row>
    <row r="891" spans="1:31" ht="33.950000000000003" customHeight="1" x14ac:dyDescent="0.25">
      <c r="A891" s="184" t="s">
        <v>5184</v>
      </c>
      <c r="B891" s="185">
        <v>47</v>
      </c>
      <c r="C891" s="184" t="s">
        <v>5168</v>
      </c>
      <c r="D891" s="184" t="s">
        <v>4378</v>
      </c>
      <c r="E891" s="184" t="s">
        <v>18</v>
      </c>
      <c r="F891" s="185">
        <v>6</v>
      </c>
      <c r="G891" s="185">
        <v>0</v>
      </c>
      <c r="H891" s="185">
        <v>1</v>
      </c>
      <c r="I891" s="184"/>
      <c r="J891" s="184" t="s">
        <v>3587</v>
      </c>
      <c r="K891" s="183"/>
      <c r="L891" s="183" t="s">
        <v>4500</v>
      </c>
      <c r="M891" s="183" t="s">
        <v>3587</v>
      </c>
      <c r="N891" s="183" t="s">
        <v>3587</v>
      </c>
      <c r="O891" s="183"/>
      <c r="P891" s="183" t="s">
        <v>4210</v>
      </c>
      <c r="Q891" s="183" t="s">
        <v>4495</v>
      </c>
      <c r="R891" s="183">
        <f t="shared" si="140"/>
        <v>0</v>
      </c>
      <c r="S891" s="183">
        <f t="shared" si="141"/>
        <v>0</v>
      </c>
      <c r="T891" s="183">
        <f t="shared" si="142"/>
        <v>0</v>
      </c>
      <c r="U891" s="183">
        <f t="shared" si="143"/>
        <v>0</v>
      </c>
      <c r="V891" s="183">
        <f t="shared" si="144"/>
        <v>0</v>
      </c>
      <c r="W891" s="183">
        <f t="shared" si="145"/>
        <v>0</v>
      </c>
      <c r="X891" s="183">
        <f t="shared" si="146"/>
        <v>0</v>
      </c>
      <c r="Y891" s="183">
        <f t="shared" si="147"/>
        <v>0</v>
      </c>
      <c r="Z891" s="183">
        <f t="shared" si="148"/>
        <v>0</v>
      </c>
      <c r="AA891" s="183">
        <f t="shared" si="149"/>
        <v>0</v>
      </c>
      <c r="AB891" s="183" t="str">
        <f t="shared" si="150"/>
        <v/>
      </c>
      <c r="AC891" s="183" t="str">
        <f t="shared" si="151"/>
        <v/>
      </c>
      <c r="AD891" s="183" t="str">
        <f t="shared" si="152"/>
        <v/>
      </c>
      <c r="AE891" s="183" t="str">
        <f t="shared" si="153"/>
        <v/>
      </c>
    </row>
    <row r="892" spans="1:31" ht="33.950000000000003" customHeight="1" x14ac:dyDescent="0.25">
      <c r="A892" s="184" t="s">
        <v>5184</v>
      </c>
      <c r="B892" s="185">
        <v>47</v>
      </c>
      <c r="C892" s="184" t="s">
        <v>5168</v>
      </c>
      <c r="D892" s="184" t="s">
        <v>4378</v>
      </c>
      <c r="E892" s="184" t="s">
        <v>18</v>
      </c>
      <c r="F892" s="185">
        <v>7</v>
      </c>
      <c r="G892" s="185">
        <v>0</v>
      </c>
      <c r="H892" s="185">
        <v>1</v>
      </c>
      <c r="I892" s="184"/>
      <c r="J892" s="184" t="s">
        <v>4496</v>
      </c>
      <c r="K892" s="183"/>
      <c r="L892" s="183" t="s">
        <v>4497</v>
      </c>
      <c r="M892" s="183" t="s">
        <v>4496</v>
      </c>
      <c r="N892" s="183" t="s">
        <v>4496</v>
      </c>
      <c r="O892" s="183"/>
      <c r="P892" s="183" t="s">
        <v>4210</v>
      </c>
      <c r="Q892" s="183" t="s">
        <v>4495</v>
      </c>
      <c r="R892" s="183">
        <f t="shared" ref="R892:R955" si="154">IF(AND($A892=$B$20,$D892="PRO",$E892="POS"),1,0)</f>
        <v>0</v>
      </c>
      <c r="S892" s="183">
        <f t="shared" ref="S892:S955" si="155">IF(AND($A892=$B$20,$D892="CFA",$E892="POS"),1,0)</f>
        <v>0</v>
      </c>
      <c r="T892" s="183">
        <f t="shared" ref="T892:T955" si="156">IF($R892=0,0,IF(OR(AND($M892&lt;&gt;"",ISNUMBER(SEARCH($M892,$B$5))),AND($N892&lt;&gt;"",ISNUMBER(SEARCH($N892,$B$5))),AND($O892&lt;&gt;"",ISNUMBER(SEARCH($O892,$B$5)))),1,0))</f>
        <v>0</v>
      </c>
      <c r="U892" s="183">
        <f t="shared" ref="U892:U955" si="157">IF($R892=0,0,IF(OR(AND($M892&lt;&gt;"",ISNUMBER(SEARCH($M892,$B$5&amp;" "&amp;$B$10))),AND($N892&lt;&gt;"",ISNUMBER(SEARCH($N892,$B$5&amp;" "&amp;$B$10))),AND($O892&lt;&gt;"",ISNUMBER(SEARCH($O892,$B$5&amp;" "&amp;$B$10)))),1,0))</f>
        <v>0</v>
      </c>
      <c r="V892" s="183">
        <f t="shared" ref="V892:V955" si="158">IF($S892=0,0,IF(OR(AND($M892&lt;&gt;"",ISNUMBER(SEARCH($M892,$D$5))),AND($N892&lt;&gt;"",ISNUMBER(SEARCH($N892,$D$5))),AND($O892&lt;&gt;"",ISNUMBER(SEARCH($O892,$D$5)))),1,0))</f>
        <v>0</v>
      </c>
      <c r="W892" s="183">
        <f t="shared" ref="W892:W955" si="159">IF($S892=0,0,IF(OR(AND($M892&lt;&gt;"",ISNUMBER(SEARCH($M892,$D$5&amp;" "&amp;$D$10))),AND($N892&lt;&gt;"",ISNUMBER(SEARCH($N892,$D$5&amp;" "&amp;$D$10))),AND($O892&lt;&gt;"",ISNUMBER(SEARCH($O892,$D$5&amp;" "&amp;$D$10)))),1,0))</f>
        <v>0</v>
      </c>
      <c r="X892" s="183">
        <f t="shared" ref="X892:X955" si="160">IF($T892=1,$G892,0)</f>
        <v>0</v>
      </c>
      <c r="Y892" s="183">
        <f t="shared" ref="Y892:Y955" si="161">IF($U892=1,$G892,0)</f>
        <v>0</v>
      </c>
      <c r="Z892" s="183">
        <f t="shared" ref="Z892:Z955" si="162">IF($V892=1,$H892,0)</f>
        <v>0</v>
      </c>
      <c r="AA892" s="183">
        <f t="shared" ref="AA892:AA955" si="163">IF($W892=1,$H892,0)</f>
        <v>0</v>
      </c>
      <c r="AB892" s="183" t="str">
        <f t="shared" ref="AB892:AB955" si="164">IF(AND($R892=1,$T892=0),$F892+ROW()/100000,"")</f>
        <v/>
      </c>
      <c r="AC892" s="183" t="str">
        <f t="shared" ref="AC892:AC955" si="165">IF(AND($R892=1,$U892=0),$F892+ROW()/100000,"")</f>
        <v/>
      </c>
      <c r="AD892" s="183" t="str">
        <f t="shared" ref="AD892:AD955" si="166">IF(AND($S892=1,$V892=0),$F892+ROW()/100000,"")</f>
        <v/>
      </c>
      <c r="AE892" s="183" t="str">
        <f t="shared" ref="AE892:AE955" si="167">IF(AND($S892=1,$W892=0),$F892+ROW()/100000,"")</f>
        <v/>
      </c>
    </row>
    <row r="893" spans="1:31" ht="33.950000000000003" customHeight="1" x14ac:dyDescent="0.25">
      <c r="A893" s="184" t="s">
        <v>5180</v>
      </c>
      <c r="B893" s="185">
        <v>48</v>
      </c>
      <c r="C893" s="184" t="s">
        <v>5168</v>
      </c>
      <c r="D893" s="184" t="s">
        <v>4381</v>
      </c>
      <c r="E893" s="184" t="s">
        <v>18</v>
      </c>
      <c r="F893" s="185">
        <v>1</v>
      </c>
      <c r="G893" s="185">
        <v>1</v>
      </c>
      <c r="H893" s="185">
        <v>0</v>
      </c>
      <c r="I893" s="184" t="s">
        <v>5181</v>
      </c>
      <c r="J893" s="184"/>
      <c r="K893" s="183" t="s">
        <v>5183</v>
      </c>
      <c r="L893" s="183"/>
      <c r="M893" s="183" t="s">
        <v>5181</v>
      </c>
      <c r="N893" s="183" t="s">
        <v>3274</v>
      </c>
      <c r="O893" s="183"/>
      <c r="P893" s="183" t="s">
        <v>4210</v>
      </c>
      <c r="Q893" s="183" t="s">
        <v>4509</v>
      </c>
      <c r="R893" s="183">
        <f t="shared" si="154"/>
        <v>0</v>
      </c>
      <c r="S893" s="183">
        <f t="shared" si="155"/>
        <v>0</v>
      </c>
      <c r="T893" s="183">
        <f t="shared" si="156"/>
        <v>0</v>
      </c>
      <c r="U893" s="183">
        <f t="shared" si="157"/>
        <v>0</v>
      </c>
      <c r="V893" s="183">
        <f t="shared" si="158"/>
        <v>0</v>
      </c>
      <c r="W893" s="183">
        <f t="shared" si="159"/>
        <v>0</v>
      </c>
      <c r="X893" s="183">
        <f t="shared" si="160"/>
        <v>0</v>
      </c>
      <c r="Y893" s="183">
        <f t="shared" si="161"/>
        <v>0</v>
      </c>
      <c r="Z893" s="183">
        <f t="shared" si="162"/>
        <v>0</v>
      </c>
      <c r="AA893" s="183">
        <f t="shared" si="163"/>
        <v>0</v>
      </c>
      <c r="AB893" s="183" t="str">
        <f t="shared" si="164"/>
        <v/>
      </c>
      <c r="AC893" s="183" t="str">
        <f t="shared" si="165"/>
        <v/>
      </c>
      <c r="AD893" s="183" t="str">
        <f t="shared" si="166"/>
        <v/>
      </c>
      <c r="AE893" s="183" t="str">
        <f t="shared" si="167"/>
        <v/>
      </c>
    </row>
    <row r="894" spans="1:31" ht="33.950000000000003" customHeight="1" x14ac:dyDescent="0.25">
      <c r="A894" s="184" t="s">
        <v>5180</v>
      </c>
      <c r="B894" s="185">
        <v>48</v>
      </c>
      <c r="C894" s="184" t="s">
        <v>5168</v>
      </c>
      <c r="D894" s="184" t="s">
        <v>4381</v>
      </c>
      <c r="E894" s="184" t="s">
        <v>18</v>
      </c>
      <c r="F894" s="185">
        <v>2</v>
      </c>
      <c r="G894" s="185">
        <v>1</v>
      </c>
      <c r="H894" s="185">
        <v>0</v>
      </c>
      <c r="I894" s="184" t="s">
        <v>3146</v>
      </c>
      <c r="J894" s="184"/>
      <c r="K894" s="183" t="s">
        <v>4648</v>
      </c>
      <c r="L894" s="183"/>
      <c r="M894" s="183" t="s">
        <v>3146</v>
      </c>
      <c r="N894" s="183" t="s">
        <v>3146</v>
      </c>
      <c r="O894" s="183"/>
      <c r="P894" s="183" t="s">
        <v>4210</v>
      </c>
      <c r="Q894" s="183" t="s">
        <v>4509</v>
      </c>
      <c r="R894" s="183">
        <f t="shared" si="154"/>
        <v>0</v>
      </c>
      <c r="S894" s="183">
        <f t="shared" si="155"/>
        <v>0</v>
      </c>
      <c r="T894" s="183">
        <f t="shared" si="156"/>
        <v>0</v>
      </c>
      <c r="U894" s="183">
        <f t="shared" si="157"/>
        <v>0</v>
      </c>
      <c r="V894" s="183">
        <f t="shared" si="158"/>
        <v>0</v>
      </c>
      <c r="W894" s="183">
        <f t="shared" si="159"/>
        <v>0</v>
      </c>
      <c r="X894" s="183">
        <f t="shared" si="160"/>
        <v>0</v>
      </c>
      <c r="Y894" s="183">
        <f t="shared" si="161"/>
        <v>0</v>
      </c>
      <c r="Z894" s="183">
        <f t="shared" si="162"/>
        <v>0</v>
      </c>
      <c r="AA894" s="183">
        <f t="shared" si="163"/>
        <v>0</v>
      </c>
      <c r="AB894" s="183" t="str">
        <f t="shared" si="164"/>
        <v/>
      </c>
      <c r="AC894" s="183" t="str">
        <f t="shared" si="165"/>
        <v/>
      </c>
      <c r="AD894" s="183" t="str">
        <f t="shared" si="166"/>
        <v/>
      </c>
      <c r="AE894" s="183" t="str">
        <f t="shared" si="167"/>
        <v/>
      </c>
    </row>
    <row r="895" spans="1:31" ht="33.950000000000003" customHeight="1" x14ac:dyDescent="0.25">
      <c r="A895" s="184" t="s">
        <v>5180</v>
      </c>
      <c r="B895" s="185">
        <v>48</v>
      </c>
      <c r="C895" s="184" t="s">
        <v>5168</v>
      </c>
      <c r="D895" s="184" t="s">
        <v>4381</v>
      </c>
      <c r="E895" s="184" t="s">
        <v>18</v>
      </c>
      <c r="F895" s="185">
        <v>3</v>
      </c>
      <c r="G895" s="185">
        <v>1</v>
      </c>
      <c r="H895" s="185">
        <v>0</v>
      </c>
      <c r="I895" s="184" t="s">
        <v>3332</v>
      </c>
      <c r="J895" s="184"/>
      <c r="K895" s="183" t="s">
        <v>4577</v>
      </c>
      <c r="L895" s="183"/>
      <c r="M895" s="183" t="s">
        <v>3332</v>
      </c>
      <c r="N895" s="183" t="s">
        <v>3332</v>
      </c>
      <c r="O895" s="183"/>
      <c r="P895" s="183" t="s">
        <v>4210</v>
      </c>
      <c r="Q895" s="183" t="s">
        <v>4509</v>
      </c>
      <c r="R895" s="183">
        <f t="shared" si="154"/>
        <v>0</v>
      </c>
      <c r="S895" s="183">
        <f t="shared" si="155"/>
        <v>0</v>
      </c>
      <c r="T895" s="183">
        <f t="shared" si="156"/>
        <v>0</v>
      </c>
      <c r="U895" s="183">
        <f t="shared" si="157"/>
        <v>0</v>
      </c>
      <c r="V895" s="183">
        <f t="shared" si="158"/>
        <v>0</v>
      </c>
      <c r="W895" s="183">
        <f t="shared" si="159"/>
        <v>0</v>
      </c>
      <c r="X895" s="183">
        <f t="shared" si="160"/>
        <v>0</v>
      </c>
      <c r="Y895" s="183">
        <f t="shared" si="161"/>
        <v>0</v>
      </c>
      <c r="Z895" s="183">
        <f t="shared" si="162"/>
        <v>0</v>
      </c>
      <c r="AA895" s="183">
        <f t="shared" si="163"/>
        <v>0</v>
      </c>
      <c r="AB895" s="183" t="str">
        <f t="shared" si="164"/>
        <v/>
      </c>
      <c r="AC895" s="183" t="str">
        <f t="shared" si="165"/>
        <v/>
      </c>
      <c r="AD895" s="183" t="str">
        <f t="shared" si="166"/>
        <v/>
      </c>
      <c r="AE895" s="183" t="str">
        <f t="shared" si="167"/>
        <v/>
      </c>
    </row>
    <row r="896" spans="1:31" ht="33.950000000000003" customHeight="1" x14ac:dyDescent="0.25">
      <c r="A896" s="184" t="s">
        <v>5180</v>
      </c>
      <c r="B896" s="185">
        <v>48</v>
      </c>
      <c r="C896" s="184" t="s">
        <v>5168</v>
      </c>
      <c r="D896" s="184" t="s">
        <v>4381</v>
      </c>
      <c r="E896" s="184" t="s">
        <v>18</v>
      </c>
      <c r="F896" s="185">
        <v>4</v>
      </c>
      <c r="G896" s="185">
        <v>1</v>
      </c>
      <c r="H896" s="185">
        <v>0</v>
      </c>
      <c r="I896" s="184" t="s">
        <v>4564</v>
      </c>
      <c r="J896" s="184"/>
      <c r="K896" s="183" t="s">
        <v>4573</v>
      </c>
      <c r="L896" s="183"/>
      <c r="M896" s="183" t="s">
        <v>4564</v>
      </c>
      <c r="N896" s="183"/>
      <c r="O896" s="183"/>
      <c r="P896" s="183" t="s">
        <v>4210</v>
      </c>
      <c r="Q896" s="183" t="s">
        <v>4509</v>
      </c>
      <c r="R896" s="183">
        <f t="shared" si="154"/>
        <v>0</v>
      </c>
      <c r="S896" s="183">
        <f t="shared" si="155"/>
        <v>0</v>
      </c>
      <c r="T896" s="183">
        <f t="shared" si="156"/>
        <v>0</v>
      </c>
      <c r="U896" s="183">
        <f t="shared" si="157"/>
        <v>0</v>
      </c>
      <c r="V896" s="183">
        <f t="shared" si="158"/>
        <v>0</v>
      </c>
      <c r="W896" s="183">
        <f t="shared" si="159"/>
        <v>0</v>
      </c>
      <c r="X896" s="183">
        <f t="shared" si="160"/>
        <v>0</v>
      </c>
      <c r="Y896" s="183">
        <f t="shared" si="161"/>
        <v>0</v>
      </c>
      <c r="Z896" s="183">
        <f t="shared" si="162"/>
        <v>0</v>
      </c>
      <c r="AA896" s="183">
        <f t="shared" si="163"/>
        <v>0</v>
      </c>
      <c r="AB896" s="183" t="str">
        <f t="shared" si="164"/>
        <v/>
      </c>
      <c r="AC896" s="183" t="str">
        <f t="shared" si="165"/>
        <v/>
      </c>
      <c r="AD896" s="183" t="str">
        <f t="shared" si="166"/>
        <v/>
      </c>
      <c r="AE896" s="183" t="str">
        <f t="shared" si="167"/>
        <v/>
      </c>
    </row>
    <row r="897" spans="1:31" ht="33.950000000000003" customHeight="1" x14ac:dyDescent="0.25">
      <c r="A897" s="184" t="s">
        <v>5180</v>
      </c>
      <c r="B897" s="185">
        <v>48</v>
      </c>
      <c r="C897" s="184" t="s">
        <v>5168</v>
      </c>
      <c r="D897" s="184" t="s">
        <v>4381</v>
      </c>
      <c r="E897" s="184" t="s">
        <v>18</v>
      </c>
      <c r="F897" s="185">
        <v>5</v>
      </c>
      <c r="G897" s="185">
        <v>1</v>
      </c>
      <c r="H897" s="185">
        <v>0</v>
      </c>
      <c r="I897" s="184" t="s">
        <v>977</v>
      </c>
      <c r="J897" s="184"/>
      <c r="K897" s="183" t="s">
        <v>4572</v>
      </c>
      <c r="L897" s="183"/>
      <c r="M897" s="183" t="s">
        <v>977</v>
      </c>
      <c r="N897" s="183" t="s">
        <v>977</v>
      </c>
      <c r="O897" s="183"/>
      <c r="P897" s="183" t="s">
        <v>4210</v>
      </c>
      <c r="Q897" s="183" t="s">
        <v>4509</v>
      </c>
      <c r="R897" s="183">
        <f t="shared" si="154"/>
        <v>0</v>
      </c>
      <c r="S897" s="183">
        <f t="shared" si="155"/>
        <v>0</v>
      </c>
      <c r="T897" s="183">
        <f t="shared" si="156"/>
        <v>0</v>
      </c>
      <c r="U897" s="183">
        <f t="shared" si="157"/>
        <v>0</v>
      </c>
      <c r="V897" s="183">
        <f t="shared" si="158"/>
        <v>0</v>
      </c>
      <c r="W897" s="183">
        <f t="shared" si="159"/>
        <v>0</v>
      </c>
      <c r="X897" s="183">
        <f t="shared" si="160"/>
        <v>0</v>
      </c>
      <c r="Y897" s="183">
        <f t="shared" si="161"/>
        <v>0</v>
      </c>
      <c r="Z897" s="183">
        <f t="shared" si="162"/>
        <v>0</v>
      </c>
      <c r="AA897" s="183">
        <f t="shared" si="163"/>
        <v>0</v>
      </c>
      <c r="AB897" s="183" t="str">
        <f t="shared" si="164"/>
        <v/>
      </c>
      <c r="AC897" s="183" t="str">
        <f t="shared" si="165"/>
        <v/>
      </c>
      <c r="AD897" s="183" t="str">
        <f t="shared" si="166"/>
        <v/>
      </c>
      <c r="AE897" s="183" t="str">
        <f t="shared" si="167"/>
        <v/>
      </c>
    </row>
    <row r="898" spans="1:31" ht="33.950000000000003" customHeight="1" x14ac:dyDescent="0.25">
      <c r="A898" s="184" t="s">
        <v>5180</v>
      </c>
      <c r="B898" s="185">
        <v>48</v>
      </c>
      <c r="C898" s="184" t="s">
        <v>5168</v>
      </c>
      <c r="D898" s="184" t="s">
        <v>4381</v>
      </c>
      <c r="E898" s="184" t="s">
        <v>18</v>
      </c>
      <c r="F898" s="185">
        <v>6</v>
      </c>
      <c r="G898" s="185">
        <v>1</v>
      </c>
      <c r="H898" s="185">
        <v>0</v>
      </c>
      <c r="I898" s="184" t="s">
        <v>3148</v>
      </c>
      <c r="J898" s="184"/>
      <c r="K898" s="183" t="s">
        <v>4562</v>
      </c>
      <c r="L898" s="183"/>
      <c r="M898" s="183" t="s">
        <v>3148</v>
      </c>
      <c r="N898" s="183" t="s">
        <v>3148</v>
      </c>
      <c r="O898" s="183"/>
      <c r="P898" s="183" t="s">
        <v>4210</v>
      </c>
      <c r="Q898" s="183" t="s">
        <v>4509</v>
      </c>
      <c r="R898" s="183">
        <f t="shared" si="154"/>
        <v>0</v>
      </c>
      <c r="S898" s="183">
        <f t="shared" si="155"/>
        <v>0</v>
      </c>
      <c r="T898" s="183">
        <f t="shared" si="156"/>
        <v>0</v>
      </c>
      <c r="U898" s="183">
        <f t="shared" si="157"/>
        <v>0</v>
      </c>
      <c r="V898" s="183">
        <f t="shared" si="158"/>
        <v>0</v>
      </c>
      <c r="W898" s="183">
        <f t="shared" si="159"/>
        <v>0</v>
      </c>
      <c r="X898" s="183">
        <f t="shared" si="160"/>
        <v>0</v>
      </c>
      <c r="Y898" s="183">
        <f t="shared" si="161"/>
        <v>0</v>
      </c>
      <c r="Z898" s="183">
        <f t="shared" si="162"/>
        <v>0</v>
      </c>
      <c r="AA898" s="183">
        <f t="shared" si="163"/>
        <v>0</v>
      </c>
      <c r="AB898" s="183" t="str">
        <f t="shared" si="164"/>
        <v/>
      </c>
      <c r="AC898" s="183" t="str">
        <f t="shared" si="165"/>
        <v/>
      </c>
      <c r="AD898" s="183" t="str">
        <f t="shared" si="166"/>
        <v/>
      </c>
      <c r="AE898" s="183" t="str">
        <f t="shared" si="167"/>
        <v/>
      </c>
    </row>
    <row r="899" spans="1:31" ht="33.950000000000003" customHeight="1" x14ac:dyDescent="0.25">
      <c r="A899" s="184" t="s">
        <v>5180</v>
      </c>
      <c r="B899" s="185">
        <v>48</v>
      </c>
      <c r="C899" s="184" t="s">
        <v>5168</v>
      </c>
      <c r="D899" s="184" t="s">
        <v>4381</v>
      </c>
      <c r="E899" s="184" t="s">
        <v>18</v>
      </c>
      <c r="F899" s="185">
        <v>7</v>
      </c>
      <c r="G899" s="185">
        <v>1</v>
      </c>
      <c r="H899" s="185">
        <v>0</v>
      </c>
      <c r="I899" s="184" t="s">
        <v>3102</v>
      </c>
      <c r="J899" s="184"/>
      <c r="K899" s="183" t="s">
        <v>4511</v>
      </c>
      <c r="L899" s="183"/>
      <c r="M899" s="183" t="s">
        <v>3102</v>
      </c>
      <c r="N899" s="183" t="s">
        <v>3102</v>
      </c>
      <c r="O899" s="183"/>
      <c r="P899" s="183" t="s">
        <v>4210</v>
      </c>
      <c r="Q899" s="183" t="s">
        <v>4509</v>
      </c>
      <c r="R899" s="183">
        <f t="shared" si="154"/>
        <v>0</v>
      </c>
      <c r="S899" s="183">
        <f t="shared" si="155"/>
        <v>0</v>
      </c>
      <c r="T899" s="183">
        <f t="shared" si="156"/>
        <v>0</v>
      </c>
      <c r="U899" s="183">
        <f t="shared" si="157"/>
        <v>0</v>
      </c>
      <c r="V899" s="183">
        <f t="shared" si="158"/>
        <v>0</v>
      </c>
      <c r="W899" s="183">
        <f t="shared" si="159"/>
        <v>0</v>
      </c>
      <c r="X899" s="183">
        <f t="shared" si="160"/>
        <v>0</v>
      </c>
      <c r="Y899" s="183">
        <f t="shared" si="161"/>
        <v>0</v>
      </c>
      <c r="Z899" s="183">
        <f t="shared" si="162"/>
        <v>0</v>
      </c>
      <c r="AA899" s="183">
        <f t="shared" si="163"/>
        <v>0</v>
      </c>
      <c r="AB899" s="183" t="str">
        <f t="shared" si="164"/>
        <v/>
      </c>
      <c r="AC899" s="183" t="str">
        <f t="shared" si="165"/>
        <v/>
      </c>
      <c r="AD899" s="183" t="str">
        <f t="shared" si="166"/>
        <v/>
      </c>
      <c r="AE899" s="183" t="str">
        <f t="shared" si="167"/>
        <v/>
      </c>
    </row>
    <row r="900" spans="1:31" ht="33.950000000000003" customHeight="1" x14ac:dyDescent="0.25">
      <c r="A900" s="184" t="s">
        <v>5180</v>
      </c>
      <c r="B900" s="185">
        <v>48</v>
      </c>
      <c r="C900" s="184" t="s">
        <v>5168</v>
      </c>
      <c r="D900" s="184" t="s">
        <v>4381</v>
      </c>
      <c r="E900" s="184" t="s">
        <v>18</v>
      </c>
      <c r="F900" s="185">
        <v>8</v>
      </c>
      <c r="G900" s="185">
        <v>1</v>
      </c>
      <c r="H900" s="185">
        <v>0</v>
      </c>
      <c r="I900" s="184" t="s">
        <v>3123</v>
      </c>
      <c r="J900" s="184"/>
      <c r="K900" s="183" t="s">
        <v>4510</v>
      </c>
      <c r="L900" s="183"/>
      <c r="M900" s="183" t="s">
        <v>3123</v>
      </c>
      <c r="N900" s="183" t="s">
        <v>3123</v>
      </c>
      <c r="O900" s="183"/>
      <c r="P900" s="183" t="s">
        <v>4210</v>
      </c>
      <c r="Q900" s="183" t="s">
        <v>4509</v>
      </c>
      <c r="R900" s="183">
        <f t="shared" si="154"/>
        <v>0</v>
      </c>
      <c r="S900" s="183">
        <f t="shared" si="155"/>
        <v>0</v>
      </c>
      <c r="T900" s="183">
        <f t="shared" si="156"/>
        <v>0</v>
      </c>
      <c r="U900" s="183">
        <f t="shared" si="157"/>
        <v>0</v>
      </c>
      <c r="V900" s="183">
        <f t="shared" si="158"/>
        <v>0</v>
      </c>
      <c r="W900" s="183">
        <f t="shared" si="159"/>
        <v>0</v>
      </c>
      <c r="X900" s="183">
        <f t="shared" si="160"/>
        <v>0</v>
      </c>
      <c r="Y900" s="183">
        <f t="shared" si="161"/>
        <v>0</v>
      </c>
      <c r="Z900" s="183">
        <f t="shared" si="162"/>
        <v>0</v>
      </c>
      <c r="AA900" s="183">
        <f t="shared" si="163"/>
        <v>0</v>
      </c>
      <c r="AB900" s="183" t="str">
        <f t="shared" si="164"/>
        <v/>
      </c>
      <c r="AC900" s="183" t="str">
        <f t="shared" si="165"/>
        <v/>
      </c>
      <c r="AD900" s="183" t="str">
        <f t="shared" si="166"/>
        <v/>
      </c>
      <c r="AE900" s="183" t="str">
        <f t="shared" si="167"/>
        <v/>
      </c>
    </row>
    <row r="901" spans="1:31" ht="33.950000000000003" customHeight="1" x14ac:dyDescent="0.25">
      <c r="A901" s="184" t="s">
        <v>5180</v>
      </c>
      <c r="B901" s="185">
        <v>48</v>
      </c>
      <c r="C901" s="184" t="s">
        <v>5168</v>
      </c>
      <c r="D901" s="184" t="s">
        <v>4378</v>
      </c>
      <c r="E901" s="184" t="s">
        <v>18</v>
      </c>
      <c r="F901" s="185">
        <v>1</v>
      </c>
      <c r="G901" s="185">
        <v>0</v>
      </c>
      <c r="H901" s="185">
        <v>1</v>
      </c>
      <c r="I901" s="184"/>
      <c r="J901" s="184" t="s">
        <v>5181</v>
      </c>
      <c r="K901" s="183"/>
      <c r="L901" s="183" t="s">
        <v>5182</v>
      </c>
      <c r="M901" s="183" t="s">
        <v>5181</v>
      </c>
      <c r="N901" s="183" t="s">
        <v>3274</v>
      </c>
      <c r="O901" s="183"/>
      <c r="P901" s="183" t="s">
        <v>4210</v>
      </c>
      <c r="Q901" s="183" t="s">
        <v>4495</v>
      </c>
      <c r="R901" s="183">
        <f t="shared" si="154"/>
        <v>0</v>
      </c>
      <c r="S901" s="183">
        <f t="shared" si="155"/>
        <v>0</v>
      </c>
      <c r="T901" s="183">
        <f t="shared" si="156"/>
        <v>0</v>
      </c>
      <c r="U901" s="183">
        <f t="shared" si="157"/>
        <v>0</v>
      </c>
      <c r="V901" s="183">
        <f t="shared" si="158"/>
        <v>0</v>
      </c>
      <c r="W901" s="183">
        <f t="shared" si="159"/>
        <v>0</v>
      </c>
      <c r="X901" s="183">
        <f t="shared" si="160"/>
        <v>0</v>
      </c>
      <c r="Y901" s="183">
        <f t="shared" si="161"/>
        <v>0</v>
      </c>
      <c r="Z901" s="183">
        <f t="shared" si="162"/>
        <v>0</v>
      </c>
      <c r="AA901" s="183">
        <f t="shared" si="163"/>
        <v>0</v>
      </c>
      <c r="AB901" s="183" t="str">
        <f t="shared" si="164"/>
        <v/>
      </c>
      <c r="AC901" s="183" t="str">
        <f t="shared" si="165"/>
        <v/>
      </c>
      <c r="AD901" s="183" t="str">
        <f t="shared" si="166"/>
        <v/>
      </c>
      <c r="AE901" s="183" t="str">
        <f t="shared" si="167"/>
        <v/>
      </c>
    </row>
    <row r="902" spans="1:31" ht="33.950000000000003" customHeight="1" x14ac:dyDescent="0.25">
      <c r="A902" s="184" t="s">
        <v>5180</v>
      </c>
      <c r="B902" s="185">
        <v>48</v>
      </c>
      <c r="C902" s="184" t="s">
        <v>5168</v>
      </c>
      <c r="D902" s="184" t="s">
        <v>4378</v>
      </c>
      <c r="E902" s="184" t="s">
        <v>18</v>
      </c>
      <c r="F902" s="185">
        <v>2</v>
      </c>
      <c r="G902" s="185">
        <v>0</v>
      </c>
      <c r="H902" s="185">
        <v>1</v>
      </c>
      <c r="I902" s="184"/>
      <c r="J902" s="184" t="s">
        <v>3146</v>
      </c>
      <c r="K902" s="183"/>
      <c r="L902" s="183" t="s">
        <v>4686</v>
      </c>
      <c r="M902" s="183" t="s">
        <v>3146</v>
      </c>
      <c r="N902" s="183" t="s">
        <v>3146</v>
      </c>
      <c r="O902" s="183"/>
      <c r="P902" s="183" t="s">
        <v>4210</v>
      </c>
      <c r="Q902" s="183" t="s">
        <v>4495</v>
      </c>
      <c r="R902" s="183">
        <f t="shared" si="154"/>
        <v>0</v>
      </c>
      <c r="S902" s="183">
        <f t="shared" si="155"/>
        <v>0</v>
      </c>
      <c r="T902" s="183">
        <f t="shared" si="156"/>
        <v>0</v>
      </c>
      <c r="U902" s="183">
        <f t="shared" si="157"/>
        <v>0</v>
      </c>
      <c r="V902" s="183">
        <f t="shared" si="158"/>
        <v>0</v>
      </c>
      <c r="W902" s="183">
        <f t="shared" si="159"/>
        <v>0</v>
      </c>
      <c r="X902" s="183">
        <f t="shared" si="160"/>
        <v>0</v>
      </c>
      <c r="Y902" s="183">
        <f t="shared" si="161"/>
        <v>0</v>
      </c>
      <c r="Z902" s="183">
        <f t="shared" si="162"/>
        <v>0</v>
      </c>
      <c r="AA902" s="183">
        <f t="shared" si="163"/>
        <v>0</v>
      </c>
      <c r="AB902" s="183" t="str">
        <f t="shared" si="164"/>
        <v/>
      </c>
      <c r="AC902" s="183" t="str">
        <f t="shared" si="165"/>
        <v/>
      </c>
      <c r="AD902" s="183" t="str">
        <f t="shared" si="166"/>
        <v/>
      </c>
      <c r="AE902" s="183" t="str">
        <f t="shared" si="167"/>
        <v/>
      </c>
    </row>
    <row r="903" spans="1:31" ht="33.950000000000003" customHeight="1" x14ac:dyDescent="0.25">
      <c r="A903" s="184" t="s">
        <v>5180</v>
      </c>
      <c r="B903" s="185">
        <v>48</v>
      </c>
      <c r="C903" s="184" t="s">
        <v>5168</v>
      </c>
      <c r="D903" s="184" t="s">
        <v>4378</v>
      </c>
      <c r="E903" s="184" t="s">
        <v>18</v>
      </c>
      <c r="F903" s="185">
        <v>3</v>
      </c>
      <c r="G903" s="185">
        <v>0</v>
      </c>
      <c r="H903" s="185">
        <v>1</v>
      </c>
      <c r="I903" s="184"/>
      <c r="J903" s="184" t="s">
        <v>3332</v>
      </c>
      <c r="K903" s="183"/>
      <c r="L903" s="183" t="s">
        <v>4571</v>
      </c>
      <c r="M903" s="183" t="s">
        <v>3332</v>
      </c>
      <c r="N903" s="183" t="s">
        <v>3332</v>
      </c>
      <c r="O903" s="183"/>
      <c r="P903" s="183" t="s">
        <v>4210</v>
      </c>
      <c r="Q903" s="183" t="s">
        <v>4495</v>
      </c>
      <c r="R903" s="183">
        <f t="shared" si="154"/>
        <v>0</v>
      </c>
      <c r="S903" s="183">
        <f t="shared" si="155"/>
        <v>0</v>
      </c>
      <c r="T903" s="183">
        <f t="shared" si="156"/>
        <v>0</v>
      </c>
      <c r="U903" s="183">
        <f t="shared" si="157"/>
        <v>0</v>
      </c>
      <c r="V903" s="183">
        <f t="shared" si="158"/>
        <v>0</v>
      </c>
      <c r="W903" s="183">
        <f t="shared" si="159"/>
        <v>0</v>
      </c>
      <c r="X903" s="183">
        <f t="shared" si="160"/>
        <v>0</v>
      </c>
      <c r="Y903" s="183">
        <f t="shared" si="161"/>
        <v>0</v>
      </c>
      <c r="Z903" s="183">
        <f t="shared" si="162"/>
        <v>0</v>
      </c>
      <c r="AA903" s="183">
        <f t="shared" si="163"/>
        <v>0</v>
      </c>
      <c r="AB903" s="183" t="str">
        <f t="shared" si="164"/>
        <v/>
      </c>
      <c r="AC903" s="183" t="str">
        <f t="shared" si="165"/>
        <v/>
      </c>
      <c r="AD903" s="183" t="str">
        <f t="shared" si="166"/>
        <v/>
      </c>
      <c r="AE903" s="183" t="str">
        <f t="shared" si="167"/>
        <v/>
      </c>
    </row>
    <row r="904" spans="1:31" ht="33.950000000000003" customHeight="1" x14ac:dyDescent="0.25">
      <c r="A904" s="184" t="s">
        <v>5180</v>
      </c>
      <c r="B904" s="185">
        <v>48</v>
      </c>
      <c r="C904" s="184" t="s">
        <v>5168</v>
      </c>
      <c r="D904" s="184" t="s">
        <v>4378</v>
      </c>
      <c r="E904" s="184" t="s">
        <v>18</v>
      </c>
      <c r="F904" s="185">
        <v>4</v>
      </c>
      <c r="G904" s="185">
        <v>0</v>
      </c>
      <c r="H904" s="185">
        <v>1</v>
      </c>
      <c r="I904" s="184"/>
      <c r="J904" s="184" t="s">
        <v>4564</v>
      </c>
      <c r="K904" s="183"/>
      <c r="L904" s="183" t="s">
        <v>4565</v>
      </c>
      <c r="M904" s="183" t="s">
        <v>4564</v>
      </c>
      <c r="N904" s="183"/>
      <c r="O904" s="183"/>
      <c r="P904" s="183" t="s">
        <v>4210</v>
      </c>
      <c r="Q904" s="183" t="s">
        <v>4495</v>
      </c>
      <c r="R904" s="183">
        <f t="shared" si="154"/>
        <v>0</v>
      </c>
      <c r="S904" s="183">
        <f t="shared" si="155"/>
        <v>0</v>
      </c>
      <c r="T904" s="183">
        <f t="shared" si="156"/>
        <v>0</v>
      </c>
      <c r="U904" s="183">
        <f t="shared" si="157"/>
        <v>0</v>
      </c>
      <c r="V904" s="183">
        <f t="shared" si="158"/>
        <v>0</v>
      </c>
      <c r="W904" s="183">
        <f t="shared" si="159"/>
        <v>0</v>
      </c>
      <c r="X904" s="183">
        <f t="shared" si="160"/>
        <v>0</v>
      </c>
      <c r="Y904" s="183">
        <f t="shared" si="161"/>
        <v>0</v>
      </c>
      <c r="Z904" s="183">
        <f t="shared" si="162"/>
        <v>0</v>
      </c>
      <c r="AA904" s="183">
        <f t="shared" si="163"/>
        <v>0</v>
      </c>
      <c r="AB904" s="183" t="str">
        <f t="shared" si="164"/>
        <v/>
      </c>
      <c r="AC904" s="183" t="str">
        <f t="shared" si="165"/>
        <v/>
      </c>
      <c r="AD904" s="183" t="str">
        <f t="shared" si="166"/>
        <v/>
      </c>
      <c r="AE904" s="183" t="str">
        <f t="shared" si="167"/>
        <v/>
      </c>
    </row>
    <row r="905" spans="1:31" ht="33.950000000000003" customHeight="1" x14ac:dyDescent="0.25">
      <c r="A905" s="184" t="s">
        <v>5180</v>
      </c>
      <c r="B905" s="185">
        <v>48</v>
      </c>
      <c r="C905" s="184" t="s">
        <v>5168</v>
      </c>
      <c r="D905" s="184" t="s">
        <v>4378</v>
      </c>
      <c r="E905" s="184" t="s">
        <v>18</v>
      </c>
      <c r="F905" s="185">
        <v>5</v>
      </c>
      <c r="G905" s="185">
        <v>0</v>
      </c>
      <c r="H905" s="185">
        <v>1</v>
      </c>
      <c r="I905" s="184"/>
      <c r="J905" s="184" t="s">
        <v>977</v>
      </c>
      <c r="K905" s="183"/>
      <c r="L905" s="183" t="s">
        <v>5118</v>
      </c>
      <c r="M905" s="183" t="s">
        <v>977</v>
      </c>
      <c r="N905" s="183" t="s">
        <v>977</v>
      </c>
      <c r="O905" s="183"/>
      <c r="P905" s="183" t="s">
        <v>4210</v>
      </c>
      <c r="Q905" s="183" t="s">
        <v>4495</v>
      </c>
      <c r="R905" s="183">
        <f t="shared" si="154"/>
        <v>0</v>
      </c>
      <c r="S905" s="183">
        <f t="shared" si="155"/>
        <v>0</v>
      </c>
      <c r="T905" s="183">
        <f t="shared" si="156"/>
        <v>0</v>
      </c>
      <c r="U905" s="183">
        <f t="shared" si="157"/>
        <v>0</v>
      </c>
      <c r="V905" s="183">
        <f t="shared" si="158"/>
        <v>0</v>
      </c>
      <c r="W905" s="183">
        <f t="shared" si="159"/>
        <v>0</v>
      </c>
      <c r="X905" s="183">
        <f t="shared" si="160"/>
        <v>0</v>
      </c>
      <c r="Y905" s="183">
        <f t="shared" si="161"/>
        <v>0</v>
      </c>
      <c r="Z905" s="183">
        <f t="shared" si="162"/>
        <v>0</v>
      </c>
      <c r="AA905" s="183">
        <f t="shared" si="163"/>
        <v>0</v>
      </c>
      <c r="AB905" s="183" t="str">
        <f t="shared" si="164"/>
        <v/>
      </c>
      <c r="AC905" s="183" t="str">
        <f t="shared" si="165"/>
        <v/>
      </c>
      <c r="AD905" s="183" t="str">
        <f t="shared" si="166"/>
        <v/>
      </c>
      <c r="AE905" s="183" t="str">
        <f t="shared" si="167"/>
        <v/>
      </c>
    </row>
    <row r="906" spans="1:31" ht="33.950000000000003" customHeight="1" x14ac:dyDescent="0.25">
      <c r="A906" s="184" t="s">
        <v>5180</v>
      </c>
      <c r="B906" s="185">
        <v>48</v>
      </c>
      <c r="C906" s="184" t="s">
        <v>5168</v>
      </c>
      <c r="D906" s="184" t="s">
        <v>4378</v>
      </c>
      <c r="E906" s="184" t="s">
        <v>18</v>
      </c>
      <c r="F906" s="185">
        <v>6</v>
      </c>
      <c r="G906" s="185">
        <v>0</v>
      </c>
      <c r="H906" s="185">
        <v>1</v>
      </c>
      <c r="I906" s="184"/>
      <c r="J906" s="184" t="s">
        <v>3587</v>
      </c>
      <c r="K906" s="183"/>
      <c r="L906" s="183" t="s">
        <v>4500</v>
      </c>
      <c r="M906" s="183" t="s">
        <v>3587</v>
      </c>
      <c r="N906" s="183" t="s">
        <v>3587</v>
      </c>
      <c r="O906" s="183"/>
      <c r="P906" s="183" t="s">
        <v>4210</v>
      </c>
      <c r="Q906" s="183" t="s">
        <v>4495</v>
      </c>
      <c r="R906" s="183">
        <f t="shared" si="154"/>
        <v>0</v>
      </c>
      <c r="S906" s="183">
        <f t="shared" si="155"/>
        <v>0</v>
      </c>
      <c r="T906" s="183">
        <f t="shared" si="156"/>
        <v>0</v>
      </c>
      <c r="U906" s="183">
        <f t="shared" si="157"/>
        <v>0</v>
      </c>
      <c r="V906" s="183">
        <f t="shared" si="158"/>
        <v>0</v>
      </c>
      <c r="W906" s="183">
        <f t="shared" si="159"/>
        <v>0</v>
      </c>
      <c r="X906" s="183">
        <f t="shared" si="160"/>
        <v>0</v>
      </c>
      <c r="Y906" s="183">
        <f t="shared" si="161"/>
        <v>0</v>
      </c>
      <c r="Z906" s="183">
        <f t="shared" si="162"/>
        <v>0</v>
      </c>
      <c r="AA906" s="183">
        <f t="shared" si="163"/>
        <v>0</v>
      </c>
      <c r="AB906" s="183" t="str">
        <f t="shared" si="164"/>
        <v/>
      </c>
      <c r="AC906" s="183" t="str">
        <f t="shared" si="165"/>
        <v/>
      </c>
      <c r="AD906" s="183" t="str">
        <f t="shared" si="166"/>
        <v/>
      </c>
      <c r="AE906" s="183" t="str">
        <f t="shared" si="167"/>
        <v/>
      </c>
    </row>
    <row r="907" spans="1:31" ht="33.950000000000003" customHeight="1" x14ac:dyDescent="0.25">
      <c r="A907" s="184" t="s">
        <v>5180</v>
      </c>
      <c r="B907" s="185">
        <v>48</v>
      </c>
      <c r="C907" s="184" t="s">
        <v>5168</v>
      </c>
      <c r="D907" s="184" t="s">
        <v>4378</v>
      </c>
      <c r="E907" s="184" t="s">
        <v>18</v>
      </c>
      <c r="F907" s="185">
        <v>7</v>
      </c>
      <c r="G907" s="185">
        <v>0</v>
      </c>
      <c r="H907" s="185">
        <v>1</v>
      </c>
      <c r="I907" s="184"/>
      <c r="J907" s="184" t="s">
        <v>4496</v>
      </c>
      <c r="K907" s="183"/>
      <c r="L907" s="183" t="s">
        <v>4497</v>
      </c>
      <c r="M907" s="183" t="s">
        <v>4496</v>
      </c>
      <c r="N907" s="183" t="s">
        <v>4496</v>
      </c>
      <c r="O907" s="183"/>
      <c r="P907" s="183" t="s">
        <v>4210</v>
      </c>
      <c r="Q907" s="183" t="s">
        <v>4495</v>
      </c>
      <c r="R907" s="183">
        <f t="shared" si="154"/>
        <v>0</v>
      </c>
      <c r="S907" s="183">
        <f t="shared" si="155"/>
        <v>0</v>
      </c>
      <c r="T907" s="183">
        <f t="shared" si="156"/>
        <v>0</v>
      </c>
      <c r="U907" s="183">
        <f t="shared" si="157"/>
        <v>0</v>
      </c>
      <c r="V907" s="183">
        <f t="shared" si="158"/>
        <v>0</v>
      </c>
      <c r="W907" s="183">
        <f t="shared" si="159"/>
        <v>0</v>
      </c>
      <c r="X907" s="183">
        <f t="shared" si="160"/>
        <v>0</v>
      </c>
      <c r="Y907" s="183">
        <f t="shared" si="161"/>
        <v>0</v>
      </c>
      <c r="Z907" s="183">
        <f t="shared" si="162"/>
        <v>0</v>
      </c>
      <c r="AA907" s="183">
        <f t="shared" si="163"/>
        <v>0</v>
      </c>
      <c r="AB907" s="183" t="str">
        <f t="shared" si="164"/>
        <v/>
      </c>
      <c r="AC907" s="183" t="str">
        <f t="shared" si="165"/>
        <v/>
      </c>
      <c r="AD907" s="183" t="str">
        <f t="shared" si="166"/>
        <v/>
      </c>
      <c r="AE907" s="183" t="str">
        <f t="shared" si="167"/>
        <v/>
      </c>
    </row>
    <row r="908" spans="1:31" ht="33.950000000000003" customHeight="1" x14ac:dyDescent="0.25">
      <c r="A908" s="184" t="s">
        <v>5176</v>
      </c>
      <c r="B908" s="185">
        <v>49</v>
      </c>
      <c r="C908" s="184" t="s">
        <v>5168</v>
      </c>
      <c r="D908" s="184" t="s">
        <v>4381</v>
      </c>
      <c r="E908" s="184" t="s">
        <v>18</v>
      </c>
      <c r="F908" s="185">
        <v>1</v>
      </c>
      <c r="G908" s="185">
        <v>1</v>
      </c>
      <c r="H908" s="185">
        <v>0</v>
      </c>
      <c r="I908" s="184" t="s">
        <v>1805</v>
      </c>
      <c r="J908" s="184"/>
      <c r="K908" s="183" t="s">
        <v>4545</v>
      </c>
      <c r="L908" s="183"/>
      <c r="M908" s="183" t="s">
        <v>1805</v>
      </c>
      <c r="N908" s="183" t="s">
        <v>3523</v>
      </c>
      <c r="O908" s="183"/>
      <c r="P908" s="183" t="s">
        <v>4210</v>
      </c>
      <c r="Q908" s="183" t="s">
        <v>4509</v>
      </c>
      <c r="R908" s="183">
        <f t="shared" si="154"/>
        <v>0</v>
      </c>
      <c r="S908" s="183">
        <f t="shared" si="155"/>
        <v>0</v>
      </c>
      <c r="T908" s="183">
        <f t="shared" si="156"/>
        <v>0</v>
      </c>
      <c r="U908" s="183">
        <f t="shared" si="157"/>
        <v>0</v>
      </c>
      <c r="V908" s="183">
        <f t="shared" si="158"/>
        <v>0</v>
      </c>
      <c r="W908" s="183">
        <f t="shared" si="159"/>
        <v>0</v>
      </c>
      <c r="X908" s="183">
        <f t="shared" si="160"/>
        <v>0</v>
      </c>
      <c r="Y908" s="183">
        <f t="shared" si="161"/>
        <v>0</v>
      </c>
      <c r="Z908" s="183">
        <f t="shared" si="162"/>
        <v>0</v>
      </c>
      <c r="AA908" s="183">
        <f t="shared" si="163"/>
        <v>0</v>
      </c>
      <c r="AB908" s="183" t="str">
        <f t="shared" si="164"/>
        <v/>
      </c>
      <c r="AC908" s="183" t="str">
        <f t="shared" si="165"/>
        <v/>
      </c>
      <c r="AD908" s="183" t="str">
        <f t="shared" si="166"/>
        <v/>
      </c>
      <c r="AE908" s="183" t="str">
        <f t="shared" si="167"/>
        <v/>
      </c>
    </row>
    <row r="909" spans="1:31" ht="33.950000000000003" customHeight="1" x14ac:dyDescent="0.25">
      <c r="A909" s="184" t="s">
        <v>5176</v>
      </c>
      <c r="B909" s="185">
        <v>49</v>
      </c>
      <c r="C909" s="184" t="s">
        <v>5168</v>
      </c>
      <c r="D909" s="184" t="s">
        <v>4381</v>
      </c>
      <c r="E909" s="184" t="s">
        <v>18</v>
      </c>
      <c r="F909" s="185">
        <v>2</v>
      </c>
      <c r="G909" s="185">
        <v>1</v>
      </c>
      <c r="H909" s="185">
        <v>0</v>
      </c>
      <c r="I909" s="184" t="s">
        <v>5177</v>
      </c>
      <c r="J909" s="184"/>
      <c r="K909" s="183" t="s">
        <v>5179</v>
      </c>
      <c r="L909" s="183"/>
      <c r="M909" s="183" t="s">
        <v>5177</v>
      </c>
      <c r="N909" s="183" t="s">
        <v>5177</v>
      </c>
      <c r="O909" s="183"/>
      <c r="P909" s="183" t="s">
        <v>4210</v>
      </c>
      <c r="Q909" s="183" t="s">
        <v>4509</v>
      </c>
      <c r="R909" s="183">
        <f t="shared" si="154"/>
        <v>0</v>
      </c>
      <c r="S909" s="183">
        <f t="shared" si="155"/>
        <v>0</v>
      </c>
      <c r="T909" s="183">
        <f t="shared" si="156"/>
        <v>0</v>
      </c>
      <c r="U909" s="183">
        <f t="shared" si="157"/>
        <v>0</v>
      </c>
      <c r="V909" s="183">
        <f t="shared" si="158"/>
        <v>0</v>
      </c>
      <c r="W909" s="183">
        <f t="shared" si="159"/>
        <v>0</v>
      </c>
      <c r="X909" s="183">
        <f t="shared" si="160"/>
        <v>0</v>
      </c>
      <c r="Y909" s="183">
        <f t="shared" si="161"/>
        <v>0</v>
      </c>
      <c r="Z909" s="183">
        <f t="shared" si="162"/>
        <v>0</v>
      </c>
      <c r="AA909" s="183">
        <f t="shared" si="163"/>
        <v>0</v>
      </c>
      <c r="AB909" s="183" t="str">
        <f t="shared" si="164"/>
        <v/>
      </c>
      <c r="AC909" s="183" t="str">
        <f t="shared" si="165"/>
        <v/>
      </c>
      <c r="AD909" s="183" t="str">
        <f t="shared" si="166"/>
        <v/>
      </c>
      <c r="AE909" s="183" t="str">
        <f t="shared" si="167"/>
        <v/>
      </c>
    </row>
    <row r="910" spans="1:31" ht="33.950000000000003" customHeight="1" x14ac:dyDescent="0.25">
      <c r="A910" s="184" t="s">
        <v>5176</v>
      </c>
      <c r="B910" s="185">
        <v>49</v>
      </c>
      <c r="C910" s="184" t="s">
        <v>5168</v>
      </c>
      <c r="D910" s="184" t="s">
        <v>4381</v>
      </c>
      <c r="E910" s="184" t="s">
        <v>18</v>
      </c>
      <c r="F910" s="185">
        <v>3</v>
      </c>
      <c r="G910" s="185">
        <v>1</v>
      </c>
      <c r="H910" s="185">
        <v>0</v>
      </c>
      <c r="I910" s="184" t="s">
        <v>3209</v>
      </c>
      <c r="J910" s="184"/>
      <c r="K910" s="183" t="s">
        <v>4531</v>
      </c>
      <c r="L910" s="183"/>
      <c r="M910" s="183" t="s">
        <v>3209</v>
      </c>
      <c r="N910" s="183" t="s">
        <v>3209</v>
      </c>
      <c r="O910" s="183"/>
      <c r="P910" s="183" t="s">
        <v>4210</v>
      </c>
      <c r="Q910" s="183" t="s">
        <v>4509</v>
      </c>
      <c r="R910" s="183">
        <f t="shared" si="154"/>
        <v>0</v>
      </c>
      <c r="S910" s="183">
        <f t="shared" si="155"/>
        <v>0</v>
      </c>
      <c r="T910" s="183">
        <f t="shared" si="156"/>
        <v>0</v>
      </c>
      <c r="U910" s="183">
        <f t="shared" si="157"/>
        <v>0</v>
      </c>
      <c r="V910" s="183">
        <f t="shared" si="158"/>
        <v>0</v>
      </c>
      <c r="W910" s="183">
        <f t="shared" si="159"/>
        <v>0</v>
      </c>
      <c r="X910" s="183">
        <f t="shared" si="160"/>
        <v>0</v>
      </c>
      <c r="Y910" s="183">
        <f t="shared" si="161"/>
        <v>0</v>
      </c>
      <c r="Z910" s="183">
        <f t="shared" si="162"/>
        <v>0</v>
      </c>
      <c r="AA910" s="183">
        <f t="shared" si="163"/>
        <v>0</v>
      </c>
      <c r="AB910" s="183" t="str">
        <f t="shared" si="164"/>
        <v/>
      </c>
      <c r="AC910" s="183" t="str">
        <f t="shared" si="165"/>
        <v/>
      </c>
      <c r="AD910" s="183" t="str">
        <f t="shared" si="166"/>
        <v/>
      </c>
      <c r="AE910" s="183" t="str">
        <f t="shared" si="167"/>
        <v/>
      </c>
    </row>
    <row r="911" spans="1:31" ht="33.950000000000003" customHeight="1" x14ac:dyDescent="0.25">
      <c r="A911" s="184" t="s">
        <v>5176</v>
      </c>
      <c r="B911" s="185">
        <v>49</v>
      </c>
      <c r="C911" s="184" t="s">
        <v>5168</v>
      </c>
      <c r="D911" s="184" t="s">
        <v>4381</v>
      </c>
      <c r="E911" s="184" t="s">
        <v>18</v>
      </c>
      <c r="F911" s="185">
        <v>4</v>
      </c>
      <c r="G911" s="185">
        <v>1</v>
      </c>
      <c r="H911" s="185">
        <v>0</v>
      </c>
      <c r="I911" s="184" t="s">
        <v>2650</v>
      </c>
      <c r="J911" s="184"/>
      <c r="K911" s="183" t="s">
        <v>4680</v>
      </c>
      <c r="L911" s="183"/>
      <c r="M911" s="183" t="s">
        <v>2650</v>
      </c>
      <c r="N911" s="183" t="s">
        <v>2650</v>
      </c>
      <c r="O911" s="183"/>
      <c r="P911" s="183" t="s">
        <v>4210</v>
      </c>
      <c r="Q911" s="183" t="s">
        <v>4509</v>
      </c>
      <c r="R911" s="183">
        <f t="shared" si="154"/>
        <v>0</v>
      </c>
      <c r="S911" s="183">
        <f t="shared" si="155"/>
        <v>0</v>
      </c>
      <c r="T911" s="183">
        <f t="shared" si="156"/>
        <v>0</v>
      </c>
      <c r="U911" s="183">
        <f t="shared" si="157"/>
        <v>0</v>
      </c>
      <c r="V911" s="183">
        <f t="shared" si="158"/>
        <v>0</v>
      </c>
      <c r="W911" s="183">
        <f t="shared" si="159"/>
        <v>0</v>
      </c>
      <c r="X911" s="183">
        <f t="shared" si="160"/>
        <v>0</v>
      </c>
      <c r="Y911" s="183">
        <f t="shared" si="161"/>
        <v>0</v>
      </c>
      <c r="Z911" s="183">
        <f t="shared" si="162"/>
        <v>0</v>
      </c>
      <c r="AA911" s="183">
        <f t="shared" si="163"/>
        <v>0</v>
      </c>
      <c r="AB911" s="183" t="str">
        <f t="shared" si="164"/>
        <v/>
      </c>
      <c r="AC911" s="183" t="str">
        <f t="shared" si="165"/>
        <v/>
      </c>
      <c r="AD911" s="183" t="str">
        <f t="shared" si="166"/>
        <v/>
      </c>
      <c r="AE911" s="183" t="str">
        <f t="shared" si="167"/>
        <v/>
      </c>
    </row>
    <row r="912" spans="1:31" ht="33.950000000000003" customHeight="1" x14ac:dyDescent="0.25">
      <c r="A912" s="184" t="s">
        <v>5176</v>
      </c>
      <c r="B912" s="185">
        <v>49</v>
      </c>
      <c r="C912" s="184" t="s">
        <v>5168</v>
      </c>
      <c r="D912" s="184" t="s">
        <v>4381</v>
      </c>
      <c r="E912" s="184" t="s">
        <v>18</v>
      </c>
      <c r="F912" s="185">
        <v>5</v>
      </c>
      <c r="G912" s="185">
        <v>1</v>
      </c>
      <c r="H912" s="185">
        <v>0</v>
      </c>
      <c r="I912" s="184" t="s">
        <v>3143</v>
      </c>
      <c r="J912" s="184"/>
      <c r="K912" s="183" t="s">
        <v>4544</v>
      </c>
      <c r="L912" s="183"/>
      <c r="M912" s="183" t="s">
        <v>3143</v>
      </c>
      <c r="N912" s="183" t="s">
        <v>3143</v>
      </c>
      <c r="O912" s="183"/>
      <c r="P912" s="183" t="s">
        <v>4210</v>
      </c>
      <c r="Q912" s="183" t="s">
        <v>4509</v>
      </c>
      <c r="R912" s="183">
        <f t="shared" si="154"/>
        <v>0</v>
      </c>
      <c r="S912" s="183">
        <f t="shared" si="155"/>
        <v>0</v>
      </c>
      <c r="T912" s="183">
        <f t="shared" si="156"/>
        <v>0</v>
      </c>
      <c r="U912" s="183">
        <f t="shared" si="157"/>
        <v>0</v>
      </c>
      <c r="V912" s="183">
        <f t="shared" si="158"/>
        <v>0</v>
      </c>
      <c r="W912" s="183">
        <f t="shared" si="159"/>
        <v>0</v>
      </c>
      <c r="X912" s="183">
        <f t="shared" si="160"/>
        <v>0</v>
      </c>
      <c r="Y912" s="183">
        <f t="shared" si="161"/>
        <v>0</v>
      </c>
      <c r="Z912" s="183">
        <f t="shared" si="162"/>
        <v>0</v>
      </c>
      <c r="AA912" s="183">
        <f t="shared" si="163"/>
        <v>0</v>
      </c>
      <c r="AB912" s="183" t="str">
        <f t="shared" si="164"/>
        <v/>
      </c>
      <c r="AC912" s="183" t="str">
        <f t="shared" si="165"/>
        <v/>
      </c>
      <c r="AD912" s="183" t="str">
        <f t="shared" si="166"/>
        <v/>
      </c>
      <c r="AE912" s="183" t="str">
        <f t="shared" si="167"/>
        <v/>
      </c>
    </row>
    <row r="913" spans="1:31" ht="33.950000000000003" customHeight="1" x14ac:dyDescent="0.25">
      <c r="A913" s="184" t="s">
        <v>5176</v>
      </c>
      <c r="B913" s="185">
        <v>49</v>
      </c>
      <c r="C913" s="184" t="s">
        <v>5168</v>
      </c>
      <c r="D913" s="184" t="s">
        <v>4381</v>
      </c>
      <c r="E913" s="184" t="s">
        <v>18</v>
      </c>
      <c r="F913" s="185">
        <v>6</v>
      </c>
      <c r="G913" s="185">
        <v>1</v>
      </c>
      <c r="H913" s="185">
        <v>0</v>
      </c>
      <c r="I913" s="184" t="s">
        <v>4628</v>
      </c>
      <c r="J913" s="184"/>
      <c r="K913" s="183" t="s">
        <v>4635</v>
      </c>
      <c r="L913" s="183"/>
      <c r="M913" s="183" t="s">
        <v>4628</v>
      </c>
      <c r="N913" s="183" t="s">
        <v>4628</v>
      </c>
      <c r="O913" s="183"/>
      <c r="P913" s="183" t="s">
        <v>4210</v>
      </c>
      <c r="Q913" s="183" t="s">
        <v>4509</v>
      </c>
      <c r="R913" s="183">
        <f t="shared" si="154"/>
        <v>0</v>
      </c>
      <c r="S913" s="183">
        <f t="shared" si="155"/>
        <v>0</v>
      </c>
      <c r="T913" s="183">
        <f t="shared" si="156"/>
        <v>0</v>
      </c>
      <c r="U913" s="183">
        <f t="shared" si="157"/>
        <v>0</v>
      </c>
      <c r="V913" s="183">
        <f t="shared" si="158"/>
        <v>0</v>
      </c>
      <c r="W913" s="183">
        <f t="shared" si="159"/>
        <v>0</v>
      </c>
      <c r="X913" s="183">
        <f t="shared" si="160"/>
        <v>0</v>
      </c>
      <c r="Y913" s="183">
        <f t="shared" si="161"/>
        <v>0</v>
      </c>
      <c r="Z913" s="183">
        <f t="shared" si="162"/>
        <v>0</v>
      </c>
      <c r="AA913" s="183">
        <f t="shared" si="163"/>
        <v>0</v>
      </c>
      <c r="AB913" s="183" t="str">
        <f t="shared" si="164"/>
        <v/>
      </c>
      <c r="AC913" s="183" t="str">
        <f t="shared" si="165"/>
        <v/>
      </c>
      <c r="AD913" s="183" t="str">
        <f t="shared" si="166"/>
        <v/>
      </c>
      <c r="AE913" s="183" t="str">
        <f t="shared" si="167"/>
        <v/>
      </c>
    </row>
    <row r="914" spans="1:31" ht="33.950000000000003" customHeight="1" x14ac:dyDescent="0.25">
      <c r="A914" s="184" t="s">
        <v>5176</v>
      </c>
      <c r="B914" s="185">
        <v>49</v>
      </c>
      <c r="C914" s="184" t="s">
        <v>5168</v>
      </c>
      <c r="D914" s="184" t="s">
        <v>4381</v>
      </c>
      <c r="E914" s="184" t="s">
        <v>18</v>
      </c>
      <c r="F914" s="185">
        <v>7</v>
      </c>
      <c r="G914" s="185">
        <v>1</v>
      </c>
      <c r="H914" s="185">
        <v>0</v>
      </c>
      <c r="I914" s="184" t="s">
        <v>3102</v>
      </c>
      <c r="J914" s="184"/>
      <c r="K914" s="183" t="s">
        <v>4511</v>
      </c>
      <c r="L914" s="183"/>
      <c r="M914" s="183" t="s">
        <v>3102</v>
      </c>
      <c r="N914" s="183" t="s">
        <v>3102</v>
      </c>
      <c r="O914" s="183"/>
      <c r="P914" s="183" t="s">
        <v>4210</v>
      </c>
      <c r="Q914" s="183" t="s">
        <v>4509</v>
      </c>
      <c r="R914" s="183">
        <f t="shared" si="154"/>
        <v>0</v>
      </c>
      <c r="S914" s="183">
        <f t="shared" si="155"/>
        <v>0</v>
      </c>
      <c r="T914" s="183">
        <f t="shared" si="156"/>
        <v>0</v>
      </c>
      <c r="U914" s="183">
        <f t="shared" si="157"/>
        <v>0</v>
      </c>
      <c r="V914" s="183">
        <f t="shared" si="158"/>
        <v>0</v>
      </c>
      <c r="W914" s="183">
        <f t="shared" si="159"/>
        <v>0</v>
      </c>
      <c r="X914" s="183">
        <f t="shared" si="160"/>
        <v>0</v>
      </c>
      <c r="Y914" s="183">
        <f t="shared" si="161"/>
        <v>0</v>
      </c>
      <c r="Z914" s="183">
        <f t="shared" si="162"/>
        <v>0</v>
      </c>
      <c r="AA914" s="183">
        <f t="shared" si="163"/>
        <v>0</v>
      </c>
      <c r="AB914" s="183" t="str">
        <f t="shared" si="164"/>
        <v/>
      </c>
      <c r="AC914" s="183" t="str">
        <f t="shared" si="165"/>
        <v/>
      </c>
      <c r="AD914" s="183" t="str">
        <f t="shared" si="166"/>
        <v/>
      </c>
      <c r="AE914" s="183" t="str">
        <f t="shared" si="167"/>
        <v/>
      </c>
    </row>
    <row r="915" spans="1:31" ht="33.950000000000003" customHeight="1" x14ac:dyDescent="0.25">
      <c r="A915" s="184" t="s">
        <v>5176</v>
      </c>
      <c r="B915" s="185">
        <v>49</v>
      </c>
      <c r="C915" s="184" t="s">
        <v>5168</v>
      </c>
      <c r="D915" s="184" t="s">
        <v>4381</v>
      </c>
      <c r="E915" s="184" t="s">
        <v>18</v>
      </c>
      <c r="F915" s="185">
        <v>8</v>
      </c>
      <c r="G915" s="185">
        <v>1</v>
      </c>
      <c r="H915" s="185">
        <v>0</v>
      </c>
      <c r="I915" s="184" t="s">
        <v>3123</v>
      </c>
      <c r="J915" s="184"/>
      <c r="K915" s="183" t="s">
        <v>4510</v>
      </c>
      <c r="L915" s="183"/>
      <c r="M915" s="183" t="s">
        <v>3123</v>
      </c>
      <c r="N915" s="183" t="s">
        <v>3123</v>
      </c>
      <c r="O915" s="183"/>
      <c r="P915" s="183" t="s">
        <v>4210</v>
      </c>
      <c r="Q915" s="183" t="s">
        <v>4509</v>
      </c>
      <c r="R915" s="183">
        <f t="shared" si="154"/>
        <v>0</v>
      </c>
      <c r="S915" s="183">
        <f t="shared" si="155"/>
        <v>0</v>
      </c>
      <c r="T915" s="183">
        <f t="shared" si="156"/>
        <v>0</v>
      </c>
      <c r="U915" s="183">
        <f t="shared" si="157"/>
        <v>0</v>
      </c>
      <c r="V915" s="183">
        <f t="shared" si="158"/>
        <v>0</v>
      </c>
      <c r="W915" s="183">
        <f t="shared" si="159"/>
        <v>0</v>
      </c>
      <c r="X915" s="183">
        <f t="shared" si="160"/>
        <v>0</v>
      </c>
      <c r="Y915" s="183">
        <f t="shared" si="161"/>
        <v>0</v>
      </c>
      <c r="Z915" s="183">
        <f t="shared" si="162"/>
        <v>0</v>
      </c>
      <c r="AA915" s="183">
        <f t="shared" si="163"/>
        <v>0</v>
      </c>
      <c r="AB915" s="183" t="str">
        <f t="shared" si="164"/>
        <v/>
      </c>
      <c r="AC915" s="183" t="str">
        <f t="shared" si="165"/>
        <v/>
      </c>
      <c r="AD915" s="183" t="str">
        <f t="shared" si="166"/>
        <v/>
      </c>
      <c r="AE915" s="183" t="str">
        <f t="shared" si="167"/>
        <v/>
      </c>
    </row>
    <row r="916" spans="1:31" ht="33.950000000000003" customHeight="1" x14ac:dyDescent="0.25">
      <c r="A916" s="184" t="s">
        <v>5176</v>
      </c>
      <c r="B916" s="185">
        <v>49</v>
      </c>
      <c r="C916" s="184" t="s">
        <v>5168</v>
      </c>
      <c r="D916" s="184" t="s">
        <v>4378</v>
      </c>
      <c r="E916" s="184" t="s">
        <v>18</v>
      </c>
      <c r="F916" s="185">
        <v>1</v>
      </c>
      <c r="G916" s="185">
        <v>0</v>
      </c>
      <c r="H916" s="185">
        <v>1</v>
      </c>
      <c r="I916" s="184"/>
      <c r="J916" s="184" t="s">
        <v>1805</v>
      </c>
      <c r="K916" s="183"/>
      <c r="L916" s="183" t="s">
        <v>4536</v>
      </c>
      <c r="M916" s="183" t="s">
        <v>1805</v>
      </c>
      <c r="N916" s="183" t="s">
        <v>3523</v>
      </c>
      <c r="O916" s="183"/>
      <c r="P916" s="183" t="s">
        <v>4210</v>
      </c>
      <c r="Q916" s="183" t="s">
        <v>4495</v>
      </c>
      <c r="R916" s="183">
        <f t="shared" si="154"/>
        <v>0</v>
      </c>
      <c r="S916" s="183">
        <f t="shared" si="155"/>
        <v>0</v>
      </c>
      <c r="T916" s="183">
        <f t="shared" si="156"/>
        <v>0</v>
      </c>
      <c r="U916" s="183">
        <f t="shared" si="157"/>
        <v>0</v>
      </c>
      <c r="V916" s="183">
        <f t="shared" si="158"/>
        <v>0</v>
      </c>
      <c r="W916" s="183">
        <f t="shared" si="159"/>
        <v>0</v>
      </c>
      <c r="X916" s="183">
        <f t="shared" si="160"/>
        <v>0</v>
      </c>
      <c r="Y916" s="183">
        <f t="shared" si="161"/>
        <v>0</v>
      </c>
      <c r="Z916" s="183">
        <f t="shared" si="162"/>
        <v>0</v>
      </c>
      <c r="AA916" s="183">
        <f t="shared" si="163"/>
        <v>0</v>
      </c>
      <c r="AB916" s="183" t="str">
        <f t="shared" si="164"/>
        <v/>
      </c>
      <c r="AC916" s="183" t="str">
        <f t="shared" si="165"/>
        <v/>
      </c>
      <c r="AD916" s="183" t="str">
        <f t="shared" si="166"/>
        <v/>
      </c>
      <c r="AE916" s="183" t="str">
        <f t="shared" si="167"/>
        <v/>
      </c>
    </row>
    <row r="917" spans="1:31" ht="33.950000000000003" customHeight="1" x14ac:dyDescent="0.25">
      <c r="A917" s="184" t="s">
        <v>5176</v>
      </c>
      <c r="B917" s="185">
        <v>49</v>
      </c>
      <c r="C917" s="184" t="s">
        <v>5168</v>
      </c>
      <c r="D917" s="184" t="s">
        <v>4378</v>
      </c>
      <c r="E917" s="184" t="s">
        <v>18</v>
      </c>
      <c r="F917" s="185">
        <v>2</v>
      </c>
      <c r="G917" s="185">
        <v>0</v>
      </c>
      <c r="H917" s="185">
        <v>1</v>
      </c>
      <c r="I917" s="184"/>
      <c r="J917" s="184" t="s">
        <v>5177</v>
      </c>
      <c r="K917" s="183"/>
      <c r="L917" s="183" t="s">
        <v>5178</v>
      </c>
      <c r="M917" s="183" t="s">
        <v>5177</v>
      </c>
      <c r="N917" s="183" t="s">
        <v>5177</v>
      </c>
      <c r="O917" s="183"/>
      <c r="P917" s="183" t="s">
        <v>4210</v>
      </c>
      <c r="Q917" s="183" t="s">
        <v>4495</v>
      </c>
      <c r="R917" s="183">
        <f t="shared" si="154"/>
        <v>0</v>
      </c>
      <c r="S917" s="183">
        <f t="shared" si="155"/>
        <v>0</v>
      </c>
      <c r="T917" s="183">
        <f t="shared" si="156"/>
        <v>0</v>
      </c>
      <c r="U917" s="183">
        <f t="shared" si="157"/>
        <v>0</v>
      </c>
      <c r="V917" s="183">
        <f t="shared" si="158"/>
        <v>0</v>
      </c>
      <c r="W917" s="183">
        <f t="shared" si="159"/>
        <v>0</v>
      </c>
      <c r="X917" s="183">
        <f t="shared" si="160"/>
        <v>0</v>
      </c>
      <c r="Y917" s="183">
        <f t="shared" si="161"/>
        <v>0</v>
      </c>
      <c r="Z917" s="183">
        <f t="shared" si="162"/>
        <v>0</v>
      </c>
      <c r="AA917" s="183">
        <f t="shared" si="163"/>
        <v>0</v>
      </c>
      <c r="AB917" s="183" t="str">
        <f t="shared" si="164"/>
        <v/>
      </c>
      <c r="AC917" s="183" t="str">
        <f t="shared" si="165"/>
        <v/>
      </c>
      <c r="AD917" s="183" t="str">
        <f t="shared" si="166"/>
        <v/>
      </c>
      <c r="AE917" s="183" t="str">
        <f t="shared" si="167"/>
        <v/>
      </c>
    </row>
    <row r="918" spans="1:31" ht="33.950000000000003" customHeight="1" x14ac:dyDescent="0.25">
      <c r="A918" s="184" t="s">
        <v>5176</v>
      </c>
      <c r="B918" s="185">
        <v>49</v>
      </c>
      <c r="C918" s="184" t="s">
        <v>5168</v>
      </c>
      <c r="D918" s="184" t="s">
        <v>4378</v>
      </c>
      <c r="E918" s="184" t="s">
        <v>18</v>
      </c>
      <c r="F918" s="185">
        <v>3</v>
      </c>
      <c r="G918" s="185">
        <v>0</v>
      </c>
      <c r="H918" s="185">
        <v>1</v>
      </c>
      <c r="I918" s="184"/>
      <c r="J918" s="184" t="s">
        <v>3209</v>
      </c>
      <c r="K918" s="183"/>
      <c r="L918" s="183" t="s">
        <v>4521</v>
      </c>
      <c r="M918" s="183" t="s">
        <v>3209</v>
      </c>
      <c r="N918" s="183" t="s">
        <v>3209</v>
      </c>
      <c r="O918" s="183"/>
      <c r="P918" s="183" t="s">
        <v>4210</v>
      </c>
      <c r="Q918" s="183" t="s">
        <v>4495</v>
      </c>
      <c r="R918" s="183">
        <f t="shared" si="154"/>
        <v>0</v>
      </c>
      <c r="S918" s="183">
        <f t="shared" si="155"/>
        <v>0</v>
      </c>
      <c r="T918" s="183">
        <f t="shared" si="156"/>
        <v>0</v>
      </c>
      <c r="U918" s="183">
        <f t="shared" si="157"/>
        <v>0</v>
      </c>
      <c r="V918" s="183">
        <f t="shared" si="158"/>
        <v>0</v>
      </c>
      <c r="W918" s="183">
        <f t="shared" si="159"/>
        <v>0</v>
      </c>
      <c r="X918" s="183">
        <f t="shared" si="160"/>
        <v>0</v>
      </c>
      <c r="Y918" s="183">
        <f t="shared" si="161"/>
        <v>0</v>
      </c>
      <c r="Z918" s="183">
        <f t="shared" si="162"/>
        <v>0</v>
      </c>
      <c r="AA918" s="183">
        <f t="shared" si="163"/>
        <v>0</v>
      </c>
      <c r="AB918" s="183" t="str">
        <f t="shared" si="164"/>
        <v/>
      </c>
      <c r="AC918" s="183" t="str">
        <f t="shared" si="165"/>
        <v/>
      </c>
      <c r="AD918" s="183" t="str">
        <f t="shared" si="166"/>
        <v/>
      </c>
      <c r="AE918" s="183" t="str">
        <f t="shared" si="167"/>
        <v/>
      </c>
    </row>
    <row r="919" spans="1:31" ht="33.950000000000003" customHeight="1" x14ac:dyDescent="0.25">
      <c r="A919" s="184" t="s">
        <v>5176</v>
      </c>
      <c r="B919" s="185">
        <v>49</v>
      </c>
      <c r="C919" s="184" t="s">
        <v>5168</v>
      </c>
      <c r="D919" s="184" t="s">
        <v>4378</v>
      </c>
      <c r="E919" s="184" t="s">
        <v>18</v>
      </c>
      <c r="F919" s="185">
        <v>4</v>
      </c>
      <c r="G919" s="185">
        <v>0</v>
      </c>
      <c r="H919" s="185">
        <v>1</v>
      </c>
      <c r="I919" s="184"/>
      <c r="J919" s="184" t="s">
        <v>2650</v>
      </c>
      <c r="K919" s="183"/>
      <c r="L919" s="183" t="s">
        <v>4671</v>
      </c>
      <c r="M919" s="183" t="s">
        <v>2650</v>
      </c>
      <c r="N919" s="183" t="s">
        <v>2650</v>
      </c>
      <c r="O919" s="183"/>
      <c r="P919" s="183" t="s">
        <v>4210</v>
      </c>
      <c r="Q919" s="183" t="s">
        <v>4495</v>
      </c>
      <c r="R919" s="183">
        <f t="shared" si="154"/>
        <v>0</v>
      </c>
      <c r="S919" s="183">
        <f t="shared" si="155"/>
        <v>0</v>
      </c>
      <c r="T919" s="183">
        <f t="shared" si="156"/>
        <v>0</v>
      </c>
      <c r="U919" s="183">
        <f t="shared" si="157"/>
        <v>0</v>
      </c>
      <c r="V919" s="183">
        <f t="shared" si="158"/>
        <v>0</v>
      </c>
      <c r="W919" s="183">
        <f t="shared" si="159"/>
        <v>0</v>
      </c>
      <c r="X919" s="183">
        <f t="shared" si="160"/>
        <v>0</v>
      </c>
      <c r="Y919" s="183">
        <f t="shared" si="161"/>
        <v>0</v>
      </c>
      <c r="Z919" s="183">
        <f t="shared" si="162"/>
        <v>0</v>
      </c>
      <c r="AA919" s="183">
        <f t="shared" si="163"/>
        <v>0</v>
      </c>
      <c r="AB919" s="183" t="str">
        <f t="shared" si="164"/>
        <v/>
      </c>
      <c r="AC919" s="183" t="str">
        <f t="shared" si="165"/>
        <v/>
      </c>
      <c r="AD919" s="183" t="str">
        <f t="shared" si="166"/>
        <v/>
      </c>
      <c r="AE919" s="183" t="str">
        <f t="shared" si="167"/>
        <v/>
      </c>
    </row>
    <row r="920" spans="1:31" ht="33.950000000000003" customHeight="1" x14ac:dyDescent="0.25">
      <c r="A920" s="184" t="s">
        <v>5176</v>
      </c>
      <c r="B920" s="185">
        <v>49</v>
      </c>
      <c r="C920" s="184" t="s">
        <v>5168</v>
      </c>
      <c r="D920" s="184" t="s">
        <v>4378</v>
      </c>
      <c r="E920" s="184" t="s">
        <v>18</v>
      </c>
      <c r="F920" s="185">
        <v>5</v>
      </c>
      <c r="G920" s="185">
        <v>0</v>
      </c>
      <c r="H920" s="185">
        <v>1</v>
      </c>
      <c r="I920" s="184"/>
      <c r="J920" s="184" t="s">
        <v>3143</v>
      </c>
      <c r="K920" s="183"/>
      <c r="L920" s="183" t="s">
        <v>4639</v>
      </c>
      <c r="M920" s="183" t="s">
        <v>3143</v>
      </c>
      <c r="N920" s="183" t="s">
        <v>3143</v>
      </c>
      <c r="O920" s="183"/>
      <c r="P920" s="183" t="s">
        <v>4210</v>
      </c>
      <c r="Q920" s="183" t="s">
        <v>4495</v>
      </c>
      <c r="R920" s="183">
        <f t="shared" si="154"/>
        <v>0</v>
      </c>
      <c r="S920" s="183">
        <f t="shared" si="155"/>
        <v>0</v>
      </c>
      <c r="T920" s="183">
        <f t="shared" si="156"/>
        <v>0</v>
      </c>
      <c r="U920" s="183">
        <f t="shared" si="157"/>
        <v>0</v>
      </c>
      <c r="V920" s="183">
        <f t="shared" si="158"/>
        <v>0</v>
      </c>
      <c r="W920" s="183">
        <f t="shared" si="159"/>
        <v>0</v>
      </c>
      <c r="X920" s="183">
        <f t="shared" si="160"/>
        <v>0</v>
      </c>
      <c r="Y920" s="183">
        <f t="shared" si="161"/>
        <v>0</v>
      </c>
      <c r="Z920" s="183">
        <f t="shared" si="162"/>
        <v>0</v>
      </c>
      <c r="AA920" s="183">
        <f t="shared" si="163"/>
        <v>0</v>
      </c>
      <c r="AB920" s="183" t="str">
        <f t="shared" si="164"/>
        <v/>
      </c>
      <c r="AC920" s="183" t="str">
        <f t="shared" si="165"/>
        <v/>
      </c>
      <c r="AD920" s="183" t="str">
        <f t="shared" si="166"/>
        <v/>
      </c>
      <c r="AE920" s="183" t="str">
        <f t="shared" si="167"/>
        <v/>
      </c>
    </row>
    <row r="921" spans="1:31" ht="33.950000000000003" customHeight="1" x14ac:dyDescent="0.25">
      <c r="A921" s="184" t="s">
        <v>5176</v>
      </c>
      <c r="B921" s="185">
        <v>49</v>
      </c>
      <c r="C921" s="184" t="s">
        <v>5168</v>
      </c>
      <c r="D921" s="184" t="s">
        <v>4378</v>
      </c>
      <c r="E921" s="184" t="s">
        <v>18</v>
      </c>
      <c r="F921" s="185">
        <v>6</v>
      </c>
      <c r="G921" s="185">
        <v>0</v>
      </c>
      <c r="H921" s="185">
        <v>1</v>
      </c>
      <c r="I921" s="184"/>
      <c r="J921" s="184" t="s">
        <v>3587</v>
      </c>
      <c r="K921" s="183"/>
      <c r="L921" s="183" t="s">
        <v>4500</v>
      </c>
      <c r="M921" s="183" t="s">
        <v>3587</v>
      </c>
      <c r="N921" s="183" t="s">
        <v>3587</v>
      </c>
      <c r="O921" s="183"/>
      <c r="P921" s="183" t="s">
        <v>4210</v>
      </c>
      <c r="Q921" s="183" t="s">
        <v>4495</v>
      </c>
      <c r="R921" s="183">
        <f t="shared" si="154"/>
        <v>0</v>
      </c>
      <c r="S921" s="183">
        <f t="shared" si="155"/>
        <v>0</v>
      </c>
      <c r="T921" s="183">
        <f t="shared" si="156"/>
        <v>0</v>
      </c>
      <c r="U921" s="183">
        <f t="shared" si="157"/>
        <v>0</v>
      </c>
      <c r="V921" s="183">
        <f t="shared" si="158"/>
        <v>0</v>
      </c>
      <c r="W921" s="183">
        <f t="shared" si="159"/>
        <v>0</v>
      </c>
      <c r="X921" s="183">
        <f t="shared" si="160"/>
        <v>0</v>
      </c>
      <c r="Y921" s="183">
        <f t="shared" si="161"/>
        <v>0</v>
      </c>
      <c r="Z921" s="183">
        <f t="shared" si="162"/>
        <v>0</v>
      </c>
      <c r="AA921" s="183">
        <f t="shared" si="163"/>
        <v>0</v>
      </c>
      <c r="AB921" s="183" t="str">
        <f t="shared" si="164"/>
        <v/>
      </c>
      <c r="AC921" s="183" t="str">
        <f t="shared" si="165"/>
        <v/>
      </c>
      <c r="AD921" s="183" t="str">
        <f t="shared" si="166"/>
        <v/>
      </c>
      <c r="AE921" s="183" t="str">
        <f t="shared" si="167"/>
        <v/>
      </c>
    </row>
    <row r="922" spans="1:31" ht="33.950000000000003" customHeight="1" x14ac:dyDescent="0.25">
      <c r="A922" s="184" t="s">
        <v>5176</v>
      </c>
      <c r="B922" s="185">
        <v>49</v>
      </c>
      <c r="C922" s="184" t="s">
        <v>5168</v>
      </c>
      <c r="D922" s="184" t="s">
        <v>4378</v>
      </c>
      <c r="E922" s="184" t="s">
        <v>18</v>
      </c>
      <c r="F922" s="185">
        <v>7</v>
      </c>
      <c r="G922" s="185">
        <v>0</v>
      </c>
      <c r="H922" s="185">
        <v>1</v>
      </c>
      <c r="I922" s="184"/>
      <c r="J922" s="184" t="s">
        <v>4496</v>
      </c>
      <c r="K922" s="183"/>
      <c r="L922" s="183" t="s">
        <v>4497</v>
      </c>
      <c r="M922" s="183" t="s">
        <v>4496</v>
      </c>
      <c r="N922" s="183" t="s">
        <v>4496</v>
      </c>
      <c r="O922" s="183"/>
      <c r="P922" s="183" t="s">
        <v>4210</v>
      </c>
      <c r="Q922" s="183" t="s">
        <v>4495</v>
      </c>
      <c r="R922" s="183">
        <f t="shared" si="154"/>
        <v>0</v>
      </c>
      <c r="S922" s="183">
        <f t="shared" si="155"/>
        <v>0</v>
      </c>
      <c r="T922" s="183">
        <f t="shared" si="156"/>
        <v>0</v>
      </c>
      <c r="U922" s="183">
        <f t="shared" si="157"/>
        <v>0</v>
      </c>
      <c r="V922" s="183">
        <f t="shared" si="158"/>
        <v>0</v>
      </c>
      <c r="W922" s="183">
        <f t="shared" si="159"/>
        <v>0</v>
      </c>
      <c r="X922" s="183">
        <f t="shared" si="160"/>
        <v>0</v>
      </c>
      <c r="Y922" s="183">
        <f t="shared" si="161"/>
        <v>0</v>
      </c>
      <c r="Z922" s="183">
        <f t="shared" si="162"/>
        <v>0</v>
      </c>
      <c r="AA922" s="183">
        <f t="shared" si="163"/>
        <v>0</v>
      </c>
      <c r="AB922" s="183" t="str">
        <f t="shared" si="164"/>
        <v/>
      </c>
      <c r="AC922" s="183" t="str">
        <f t="shared" si="165"/>
        <v/>
      </c>
      <c r="AD922" s="183" t="str">
        <f t="shared" si="166"/>
        <v/>
      </c>
      <c r="AE922" s="183" t="str">
        <f t="shared" si="167"/>
        <v/>
      </c>
    </row>
    <row r="923" spans="1:31" ht="33.950000000000003" customHeight="1" x14ac:dyDescent="0.25">
      <c r="A923" s="184" t="s">
        <v>5169</v>
      </c>
      <c r="B923" s="185">
        <v>50</v>
      </c>
      <c r="C923" s="184" t="s">
        <v>5168</v>
      </c>
      <c r="D923" s="184" t="s">
        <v>4381</v>
      </c>
      <c r="E923" s="184" t="s">
        <v>18</v>
      </c>
      <c r="F923" s="185">
        <v>1</v>
      </c>
      <c r="G923" s="185">
        <v>1</v>
      </c>
      <c r="H923" s="185">
        <v>0</v>
      </c>
      <c r="I923" s="184" t="s">
        <v>3424</v>
      </c>
      <c r="J923" s="184"/>
      <c r="K923" s="183" t="s">
        <v>4710</v>
      </c>
      <c r="L923" s="183"/>
      <c r="M923" s="183" t="s">
        <v>3424</v>
      </c>
      <c r="N923" s="183" t="s">
        <v>3424</v>
      </c>
      <c r="O923" s="183"/>
      <c r="P923" s="183" t="s">
        <v>4210</v>
      </c>
      <c r="Q923" s="183" t="s">
        <v>4509</v>
      </c>
      <c r="R923" s="183">
        <f t="shared" si="154"/>
        <v>0</v>
      </c>
      <c r="S923" s="183">
        <f t="shared" si="155"/>
        <v>0</v>
      </c>
      <c r="T923" s="183">
        <f t="shared" si="156"/>
        <v>0</v>
      </c>
      <c r="U923" s="183">
        <f t="shared" si="157"/>
        <v>0</v>
      </c>
      <c r="V923" s="183">
        <f t="shared" si="158"/>
        <v>0</v>
      </c>
      <c r="W923" s="183">
        <f t="shared" si="159"/>
        <v>0</v>
      </c>
      <c r="X923" s="183">
        <f t="shared" si="160"/>
        <v>0</v>
      </c>
      <c r="Y923" s="183">
        <f t="shared" si="161"/>
        <v>0</v>
      </c>
      <c r="Z923" s="183">
        <f t="shared" si="162"/>
        <v>0</v>
      </c>
      <c r="AA923" s="183">
        <f t="shared" si="163"/>
        <v>0</v>
      </c>
      <c r="AB923" s="183" t="str">
        <f t="shared" si="164"/>
        <v/>
      </c>
      <c r="AC923" s="183" t="str">
        <f t="shared" si="165"/>
        <v/>
      </c>
      <c r="AD923" s="183" t="str">
        <f t="shared" si="166"/>
        <v/>
      </c>
      <c r="AE923" s="183" t="str">
        <f t="shared" si="167"/>
        <v/>
      </c>
    </row>
    <row r="924" spans="1:31" ht="33.950000000000003" customHeight="1" x14ac:dyDescent="0.25">
      <c r="A924" s="184" t="s">
        <v>5169</v>
      </c>
      <c r="B924" s="185">
        <v>50</v>
      </c>
      <c r="C924" s="184" t="s">
        <v>5168</v>
      </c>
      <c r="D924" s="184" t="s">
        <v>4381</v>
      </c>
      <c r="E924" s="184" t="s">
        <v>18</v>
      </c>
      <c r="F924" s="185">
        <v>2</v>
      </c>
      <c r="G924" s="185">
        <v>1</v>
      </c>
      <c r="H924" s="185">
        <v>0</v>
      </c>
      <c r="I924" s="184" t="s">
        <v>4689</v>
      </c>
      <c r="J924" s="184"/>
      <c r="K924" s="183" t="s">
        <v>4696</v>
      </c>
      <c r="L924" s="183"/>
      <c r="M924" s="183" t="s">
        <v>4689</v>
      </c>
      <c r="N924" s="183" t="s">
        <v>4689</v>
      </c>
      <c r="O924" s="183"/>
      <c r="P924" s="183" t="s">
        <v>4210</v>
      </c>
      <c r="Q924" s="183" t="s">
        <v>4509</v>
      </c>
      <c r="R924" s="183">
        <f t="shared" si="154"/>
        <v>0</v>
      </c>
      <c r="S924" s="183">
        <f t="shared" si="155"/>
        <v>0</v>
      </c>
      <c r="T924" s="183">
        <f t="shared" si="156"/>
        <v>0</v>
      </c>
      <c r="U924" s="183">
        <f t="shared" si="157"/>
        <v>0</v>
      </c>
      <c r="V924" s="183">
        <f t="shared" si="158"/>
        <v>0</v>
      </c>
      <c r="W924" s="183">
        <f t="shared" si="159"/>
        <v>0</v>
      </c>
      <c r="X924" s="183">
        <f t="shared" si="160"/>
        <v>0</v>
      </c>
      <c r="Y924" s="183">
        <f t="shared" si="161"/>
        <v>0</v>
      </c>
      <c r="Z924" s="183">
        <f t="shared" si="162"/>
        <v>0</v>
      </c>
      <c r="AA924" s="183">
        <f t="shared" si="163"/>
        <v>0</v>
      </c>
      <c r="AB924" s="183" t="str">
        <f t="shared" si="164"/>
        <v/>
      </c>
      <c r="AC924" s="183" t="str">
        <f t="shared" si="165"/>
        <v/>
      </c>
      <c r="AD924" s="183" t="str">
        <f t="shared" si="166"/>
        <v/>
      </c>
      <c r="AE924" s="183" t="str">
        <f t="shared" si="167"/>
        <v/>
      </c>
    </row>
    <row r="925" spans="1:31" ht="33.950000000000003" customHeight="1" x14ac:dyDescent="0.25">
      <c r="A925" s="184" t="s">
        <v>5169</v>
      </c>
      <c r="B925" s="185">
        <v>50</v>
      </c>
      <c r="C925" s="184" t="s">
        <v>5168</v>
      </c>
      <c r="D925" s="184" t="s">
        <v>4381</v>
      </c>
      <c r="E925" s="184" t="s">
        <v>18</v>
      </c>
      <c r="F925" s="185">
        <v>3</v>
      </c>
      <c r="G925" s="185">
        <v>1</v>
      </c>
      <c r="H925" s="185">
        <v>0</v>
      </c>
      <c r="I925" s="184" t="s">
        <v>2312</v>
      </c>
      <c r="J925" s="184"/>
      <c r="K925" s="183" t="s">
        <v>5175</v>
      </c>
      <c r="L925" s="183"/>
      <c r="M925" s="183" t="s">
        <v>2312</v>
      </c>
      <c r="N925" s="183" t="s">
        <v>3117</v>
      </c>
      <c r="O925" s="183"/>
      <c r="P925" s="183" t="s">
        <v>4210</v>
      </c>
      <c r="Q925" s="183" t="s">
        <v>4509</v>
      </c>
      <c r="R925" s="183">
        <f t="shared" si="154"/>
        <v>0</v>
      </c>
      <c r="S925" s="183">
        <f t="shared" si="155"/>
        <v>0</v>
      </c>
      <c r="T925" s="183">
        <f t="shared" si="156"/>
        <v>0</v>
      </c>
      <c r="U925" s="183">
        <f t="shared" si="157"/>
        <v>0</v>
      </c>
      <c r="V925" s="183">
        <f t="shared" si="158"/>
        <v>0</v>
      </c>
      <c r="W925" s="183">
        <f t="shared" si="159"/>
        <v>0</v>
      </c>
      <c r="X925" s="183">
        <f t="shared" si="160"/>
        <v>0</v>
      </c>
      <c r="Y925" s="183">
        <f t="shared" si="161"/>
        <v>0</v>
      </c>
      <c r="Z925" s="183">
        <f t="shared" si="162"/>
        <v>0</v>
      </c>
      <c r="AA925" s="183">
        <f t="shared" si="163"/>
        <v>0</v>
      </c>
      <c r="AB925" s="183" t="str">
        <f t="shared" si="164"/>
        <v/>
      </c>
      <c r="AC925" s="183" t="str">
        <f t="shared" si="165"/>
        <v/>
      </c>
      <c r="AD925" s="183" t="str">
        <f t="shared" si="166"/>
        <v/>
      </c>
      <c r="AE925" s="183" t="str">
        <f t="shared" si="167"/>
        <v/>
      </c>
    </row>
    <row r="926" spans="1:31" ht="33.950000000000003" customHeight="1" x14ac:dyDescent="0.25">
      <c r="A926" s="184" t="s">
        <v>5169</v>
      </c>
      <c r="B926" s="185">
        <v>50</v>
      </c>
      <c r="C926" s="184" t="s">
        <v>5168</v>
      </c>
      <c r="D926" s="184" t="s">
        <v>4381</v>
      </c>
      <c r="E926" s="184" t="s">
        <v>18</v>
      </c>
      <c r="F926" s="185">
        <v>4</v>
      </c>
      <c r="G926" s="185">
        <v>1</v>
      </c>
      <c r="H926" s="185">
        <v>0</v>
      </c>
      <c r="I926" s="184" t="s">
        <v>5170</v>
      </c>
      <c r="J926" s="184"/>
      <c r="K926" s="183" t="s">
        <v>5174</v>
      </c>
      <c r="L926" s="183"/>
      <c r="M926" s="183" t="s">
        <v>5170</v>
      </c>
      <c r="N926" s="183" t="s">
        <v>5170</v>
      </c>
      <c r="O926" s="183"/>
      <c r="P926" s="183" t="s">
        <v>4210</v>
      </c>
      <c r="Q926" s="183" t="s">
        <v>4509</v>
      </c>
      <c r="R926" s="183">
        <f t="shared" si="154"/>
        <v>0</v>
      </c>
      <c r="S926" s="183">
        <f t="shared" si="155"/>
        <v>0</v>
      </c>
      <c r="T926" s="183">
        <f t="shared" si="156"/>
        <v>0</v>
      </c>
      <c r="U926" s="183">
        <f t="shared" si="157"/>
        <v>0</v>
      </c>
      <c r="V926" s="183">
        <f t="shared" si="158"/>
        <v>0</v>
      </c>
      <c r="W926" s="183">
        <f t="shared" si="159"/>
        <v>0</v>
      </c>
      <c r="X926" s="183">
        <f t="shared" si="160"/>
        <v>0</v>
      </c>
      <c r="Y926" s="183">
        <f t="shared" si="161"/>
        <v>0</v>
      </c>
      <c r="Z926" s="183">
        <f t="shared" si="162"/>
        <v>0</v>
      </c>
      <c r="AA926" s="183">
        <f t="shared" si="163"/>
        <v>0</v>
      </c>
      <c r="AB926" s="183" t="str">
        <f t="shared" si="164"/>
        <v/>
      </c>
      <c r="AC926" s="183" t="str">
        <f t="shared" si="165"/>
        <v/>
      </c>
      <c r="AD926" s="183" t="str">
        <f t="shared" si="166"/>
        <v/>
      </c>
      <c r="AE926" s="183" t="str">
        <f t="shared" si="167"/>
        <v/>
      </c>
    </row>
    <row r="927" spans="1:31" ht="33.950000000000003" customHeight="1" x14ac:dyDescent="0.25">
      <c r="A927" s="184" t="s">
        <v>5169</v>
      </c>
      <c r="B927" s="185">
        <v>50</v>
      </c>
      <c r="C927" s="184" t="s">
        <v>5168</v>
      </c>
      <c r="D927" s="184" t="s">
        <v>4381</v>
      </c>
      <c r="E927" s="184" t="s">
        <v>18</v>
      </c>
      <c r="F927" s="185">
        <v>5</v>
      </c>
      <c r="G927" s="185">
        <v>1</v>
      </c>
      <c r="H927" s="185">
        <v>0</v>
      </c>
      <c r="I927" s="184" t="s">
        <v>4640</v>
      </c>
      <c r="J927" s="184"/>
      <c r="K927" s="183" t="s">
        <v>4649</v>
      </c>
      <c r="L927" s="183"/>
      <c r="M927" s="183" t="s">
        <v>4640</v>
      </c>
      <c r="N927" s="183" t="s">
        <v>3193</v>
      </c>
      <c r="O927" s="183"/>
      <c r="P927" s="183" t="s">
        <v>4210</v>
      </c>
      <c r="Q927" s="183" t="s">
        <v>4509</v>
      </c>
      <c r="R927" s="183">
        <f t="shared" si="154"/>
        <v>0</v>
      </c>
      <c r="S927" s="183">
        <f t="shared" si="155"/>
        <v>0</v>
      </c>
      <c r="T927" s="183">
        <f t="shared" si="156"/>
        <v>0</v>
      </c>
      <c r="U927" s="183">
        <f t="shared" si="157"/>
        <v>0</v>
      </c>
      <c r="V927" s="183">
        <f t="shared" si="158"/>
        <v>0</v>
      </c>
      <c r="W927" s="183">
        <f t="shared" si="159"/>
        <v>0</v>
      </c>
      <c r="X927" s="183">
        <f t="shared" si="160"/>
        <v>0</v>
      </c>
      <c r="Y927" s="183">
        <f t="shared" si="161"/>
        <v>0</v>
      </c>
      <c r="Z927" s="183">
        <f t="shared" si="162"/>
        <v>0</v>
      </c>
      <c r="AA927" s="183">
        <f t="shared" si="163"/>
        <v>0</v>
      </c>
      <c r="AB927" s="183" t="str">
        <f t="shared" si="164"/>
        <v/>
      </c>
      <c r="AC927" s="183" t="str">
        <f t="shared" si="165"/>
        <v/>
      </c>
      <c r="AD927" s="183" t="str">
        <f t="shared" si="166"/>
        <v/>
      </c>
      <c r="AE927" s="183" t="str">
        <f t="shared" si="167"/>
        <v/>
      </c>
    </row>
    <row r="928" spans="1:31" ht="33.950000000000003" customHeight="1" x14ac:dyDescent="0.25">
      <c r="A928" s="184" t="s">
        <v>5169</v>
      </c>
      <c r="B928" s="185">
        <v>50</v>
      </c>
      <c r="C928" s="184" t="s">
        <v>5168</v>
      </c>
      <c r="D928" s="184" t="s">
        <v>4381</v>
      </c>
      <c r="E928" s="184" t="s">
        <v>18</v>
      </c>
      <c r="F928" s="185">
        <v>6</v>
      </c>
      <c r="G928" s="185">
        <v>1</v>
      </c>
      <c r="H928" s="185">
        <v>0</v>
      </c>
      <c r="I928" s="184" t="s">
        <v>3675</v>
      </c>
      <c r="J928" s="184"/>
      <c r="K928" s="183" t="s">
        <v>5173</v>
      </c>
      <c r="L928" s="183"/>
      <c r="M928" s="183" t="s">
        <v>3675</v>
      </c>
      <c r="N928" s="183" t="s">
        <v>3675</v>
      </c>
      <c r="O928" s="183"/>
      <c r="P928" s="183" t="s">
        <v>4210</v>
      </c>
      <c r="Q928" s="183" t="s">
        <v>4509</v>
      </c>
      <c r="R928" s="183">
        <f t="shared" si="154"/>
        <v>0</v>
      </c>
      <c r="S928" s="183">
        <f t="shared" si="155"/>
        <v>0</v>
      </c>
      <c r="T928" s="183">
        <f t="shared" si="156"/>
        <v>0</v>
      </c>
      <c r="U928" s="183">
        <f t="shared" si="157"/>
        <v>0</v>
      </c>
      <c r="V928" s="183">
        <f t="shared" si="158"/>
        <v>0</v>
      </c>
      <c r="W928" s="183">
        <f t="shared" si="159"/>
        <v>0</v>
      </c>
      <c r="X928" s="183">
        <f t="shared" si="160"/>
        <v>0</v>
      </c>
      <c r="Y928" s="183">
        <f t="shared" si="161"/>
        <v>0</v>
      </c>
      <c r="Z928" s="183">
        <f t="shared" si="162"/>
        <v>0</v>
      </c>
      <c r="AA928" s="183">
        <f t="shared" si="163"/>
        <v>0</v>
      </c>
      <c r="AB928" s="183" t="str">
        <f t="shared" si="164"/>
        <v/>
      </c>
      <c r="AC928" s="183" t="str">
        <f t="shared" si="165"/>
        <v/>
      </c>
      <c r="AD928" s="183" t="str">
        <f t="shared" si="166"/>
        <v/>
      </c>
      <c r="AE928" s="183" t="str">
        <f t="shared" si="167"/>
        <v/>
      </c>
    </row>
    <row r="929" spans="1:31" ht="33.950000000000003" customHeight="1" x14ac:dyDescent="0.25">
      <c r="A929" s="184" t="s">
        <v>5169</v>
      </c>
      <c r="B929" s="185">
        <v>50</v>
      </c>
      <c r="C929" s="184" t="s">
        <v>5168</v>
      </c>
      <c r="D929" s="184" t="s">
        <v>4381</v>
      </c>
      <c r="E929" s="184" t="s">
        <v>18</v>
      </c>
      <c r="F929" s="185">
        <v>7</v>
      </c>
      <c r="G929" s="185">
        <v>1</v>
      </c>
      <c r="H929" s="185">
        <v>0</v>
      </c>
      <c r="I929" s="184" t="s">
        <v>3102</v>
      </c>
      <c r="J929" s="184"/>
      <c r="K929" s="183" t="s">
        <v>4511</v>
      </c>
      <c r="L929" s="183"/>
      <c r="M929" s="183" t="s">
        <v>3102</v>
      </c>
      <c r="N929" s="183" t="s">
        <v>3102</v>
      </c>
      <c r="O929" s="183"/>
      <c r="P929" s="183" t="s">
        <v>4210</v>
      </c>
      <c r="Q929" s="183" t="s">
        <v>4509</v>
      </c>
      <c r="R929" s="183">
        <f t="shared" si="154"/>
        <v>0</v>
      </c>
      <c r="S929" s="183">
        <f t="shared" si="155"/>
        <v>0</v>
      </c>
      <c r="T929" s="183">
        <f t="shared" si="156"/>
        <v>0</v>
      </c>
      <c r="U929" s="183">
        <f t="shared" si="157"/>
        <v>0</v>
      </c>
      <c r="V929" s="183">
        <f t="shared" si="158"/>
        <v>0</v>
      </c>
      <c r="W929" s="183">
        <f t="shared" si="159"/>
        <v>0</v>
      </c>
      <c r="X929" s="183">
        <f t="shared" si="160"/>
        <v>0</v>
      </c>
      <c r="Y929" s="183">
        <f t="shared" si="161"/>
        <v>0</v>
      </c>
      <c r="Z929" s="183">
        <f t="shared" si="162"/>
        <v>0</v>
      </c>
      <c r="AA929" s="183">
        <f t="shared" si="163"/>
        <v>0</v>
      </c>
      <c r="AB929" s="183" t="str">
        <f t="shared" si="164"/>
        <v/>
      </c>
      <c r="AC929" s="183" t="str">
        <f t="shared" si="165"/>
        <v/>
      </c>
      <c r="AD929" s="183" t="str">
        <f t="shared" si="166"/>
        <v/>
      </c>
      <c r="AE929" s="183" t="str">
        <f t="shared" si="167"/>
        <v/>
      </c>
    </row>
    <row r="930" spans="1:31" ht="33.950000000000003" customHeight="1" x14ac:dyDescent="0.25">
      <c r="A930" s="184" t="s">
        <v>5169</v>
      </c>
      <c r="B930" s="185">
        <v>50</v>
      </c>
      <c r="C930" s="184" t="s">
        <v>5168</v>
      </c>
      <c r="D930" s="184" t="s">
        <v>4381</v>
      </c>
      <c r="E930" s="184" t="s">
        <v>18</v>
      </c>
      <c r="F930" s="185">
        <v>8</v>
      </c>
      <c r="G930" s="185">
        <v>1</v>
      </c>
      <c r="H930" s="185">
        <v>0</v>
      </c>
      <c r="I930" s="184" t="s">
        <v>3123</v>
      </c>
      <c r="J930" s="184"/>
      <c r="K930" s="183" t="s">
        <v>4510</v>
      </c>
      <c r="L930" s="183"/>
      <c r="M930" s="183" t="s">
        <v>3123</v>
      </c>
      <c r="N930" s="183" t="s">
        <v>3123</v>
      </c>
      <c r="O930" s="183"/>
      <c r="P930" s="183" t="s">
        <v>4210</v>
      </c>
      <c r="Q930" s="183" t="s">
        <v>4509</v>
      </c>
      <c r="R930" s="183">
        <f t="shared" si="154"/>
        <v>0</v>
      </c>
      <c r="S930" s="183">
        <f t="shared" si="155"/>
        <v>0</v>
      </c>
      <c r="T930" s="183">
        <f t="shared" si="156"/>
        <v>0</v>
      </c>
      <c r="U930" s="183">
        <f t="shared" si="157"/>
        <v>0</v>
      </c>
      <c r="V930" s="183">
        <f t="shared" si="158"/>
        <v>0</v>
      </c>
      <c r="W930" s="183">
        <f t="shared" si="159"/>
        <v>0</v>
      </c>
      <c r="X930" s="183">
        <f t="shared" si="160"/>
        <v>0</v>
      </c>
      <c r="Y930" s="183">
        <f t="shared" si="161"/>
        <v>0</v>
      </c>
      <c r="Z930" s="183">
        <f t="shared" si="162"/>
        <v>0</v>
      </c>
      <c r="AA930" s="183">
        <f t="shared" si="163"/>
        <v>0</v>
      </c>
      <c r="AB930" s="183" t="str">
        <f t="shared" si="164"/>
        <v/>
      </c>
      <c r="AC930" s="183" t="str">
        <f t="shared" si="165"/>
        <v/>
      </c>
      <c r="AD930" s="183" t="str">
        <f t="shared" si="166"/>
        <v/>
      </c>
      <c r="AE930" s="183" t="str">
        <f t="shared" si="167"/>
        <v/>
      </c>
    </row>
    <row r="931" spans="1:31" ht="33.950000000000003" customHeight="1" x14ac:dyDescent="0.25">
      <c r="A931" s="184" t="s">
        <v>5169</v>
      </c>
      <c r="B931" s="185">
        <v>50</v>
      </c>
      <c r="C931" s="184" t="s">
        <v>5168</v>
      </c>
      <c r="D931" s="184" t="s">
        <v>4378</v>
      </c>
      <c r="E931" s="184" t="s">
        <v>18</v>
      </c>
      <c r="F931" s="185">
        <v>1</v>
      </c>
      <c r="G931" s="185">
        <v>0</v>
      </c>
      <c r="H931" s="185">
        <v>1</v>
      </c>
      <c r="I931" s="184"/>
      <c r="J931" s="184" t="s">
        <v>3424</v>
      </c>
      <c r="K931" s="183"/>
      <c r="L931" s="183" t="s">
        <v>4700</v>
      </c>
      <c r="M931" s="183" t="s">
        <v>3424</v>
      </c>
      <c r="N931" s="183" t="s">
        <v>3424</v>
      </c>
      <c r="O931" s="183"/>
      <c r="P931" s="183" t="s">
        <v>4210</v>
      </c>
      <c r="Q931" s="183" t="s">
        <v>4495</v>
      </c>
      <c r="R931" s="183">
        <f t="shared" si="154"/>
        <v>0</v>
      </c>
      <c r="S931" s="183">
        <f t="shared" si="155"/>
        <v>0</v>
      </c>
      <c r="T931" s="183">
        <f t="shared" si="156"/>
        <v>0</v>
      </c>
      <c r="U931" s="183">
        <f t="shared" si="157"/>
        <v>0</v>
      </c>
      <c r="V931" s="183">
        <f t="shared" si="158"/>
        <v>0</v>
      </c>
      <c r="W931" s="183">
        <f t="shared" si="159"/>
        <v>0</v>
      </c>
      <c r="X931" s="183">
        <f t="shared" si="160"/>
        <v>0</v>
      </c>
      <c r="Y931" s="183">
        <f t="shared" si="161"/>
        <v>0</v>
      </c>
      <c r="Z931" s="183">
        <f t="shared" si="162"/>
        <v>0</v>
      </c>
      <c r="AA931" s="183">
        <f t="shared" si="163"/>
        <v>0</v>
      </c>
      <c r="AB931" s="183" t="str">
        <f t="shared" si="164"/>
        <v/>
      </c>
      <c r="AC931" s="183" t="str">
        <f t="shared" si="165"/>
        <v/>
      </c>
      <c r="AD931" s="183" t="str">
        <f t="shared" si="166"/>
        <v/>
      </c>
      <c r="AE931" s="183" t="str">
        <f t="shared" si="167"/>
        <v/>
      </c>
    </row>
    <row r="932" spans="1:31" ht="33.950000000000003" customHeight="1" x14ac:dyDescent="0.25">
      <c r="A932" s="184" t="s">
        <v>5169</v>
      </c>
      <c r="B932" s="185">
        <v>50</v>
      </c>
      <c r="C932" s="184" t="s">
        <v>5168</v>
      </c>
      <c r="D932" s="184" t="s">
        <v>4378</v>
      </c>
      <c r="E932" s="184" t="s">
        <v>18</v>
      </c>
      <c r="F932" s="185">
        <v>2</v>
      </c>
      <c r="G932" s="185">
        <v>0</v>
      </c>
      <c r="H932" s="185">
        <v>1</v>
      </c>
      <c r="I932" s="184"/>
      <c r="J932" s="184" t="s">
        <v>4689</v>
      </c>
      <c r="K932" s="183"/>
      <c r="L932" s="183" t="s">
        <v>4690</v>
      </c>
      <c r="M932" s="183" t="s">
        <v>4689</v>
      </c>
      <c r="N932" s="183" t="s">
        <v>4689</v>
      </c>
      <c r="O932" s="183"/>
      <c r="P932" s="183" t="s">
        <v>4210</v>
      </c>
      <c r="Q932" s="183" t="s">
        <v>4495</v>
      </c>
      <c r="R932" s="183">
        <f t="shared" si="154"/>
        <v>0</v>
      </c>
      <c r="S932" s="183">
        <f t="shared" si="155"/>
        <v>0</v>
      </c>
      <c r="T932" s="183">
        <f t="shared" si="156"/>
        <v>0</v>
      </c>
      <c r="U932" s="183">
        <f t="shared" si="157"/>
        <v>0</v>
      </c>
      <c r="V932" s="183">
        <f t="shared" si="158"/>
        <v>0</v>
      </c>
      <c r="W932" s="183">
        <f t="shared" si="159"/>
        <v>0</v>
      </c>
      <c r="X932" s="183">
        <f t="shared" si="160"/>
        <v>0</v>
      </c>
      <c r="Y932" s="183">
        <f t="shared" si="161"/>
        <v>0</v>
      </c>
      <c r="Z932" s="183">
        <f t="shared" si="162"/>
        <v>0</v>
      </c>
      <c r="AA932" s="183">
        <f t="shared" si="163"/>
        <v>0</v>
      </c>
      <c r="AB932" s="183" t="str">
        <f t="shared" si="164"/>
        <v/>
      </c>
      <c r="AC932" s="183" t="str">
        <f t="shared" si="165"/>
        <v/>
      </c>
      <c r="AD932" s="183" t="str">
        <f t="shared" si="166"/>
        <v/>
      </c>
      <c r="AE932" s="183" t="str">
        <f t="shared" si="167"/>
        <v/>
      </c>
    </row>
    <row r="933" spans="1:31" ht="33.950000000000003" customHeight="1" x14ac:dyDescent="0.25">
      <c r="A933" s="184" t="s">
        <v>5169</v>
      </c>
      <c r="B933" s="185">
        <v>50</v>
      </c>
      <c r="C933" s="184" t="s">
        <v>5168</v>
      </c>
      <c r="D933" s="184" t="s">
        <v>4378</v>
      </c>
      <c r="E933" s="184" t="s">
        <v>18</v>
      </c>
      <c r="F933" s="185">
        <v>3</v>
      </c>
      <c r="G933" s="185">
        <v>0</v>
      </c>
      <c r="H933" s="185">
        <v>1</v>
      </c>
      <c r="I933" s="184"/>
      <c r="J933" s="184" t="s">
        <v>2312</v>
      </c>
      <c r="K933" s="183"/>
      <c r="L933" s="183" t="s">
        <v>5172</v>
      </c>
      <c r="M933" s="183" t="s">
        <v>2312</v>
      </c>
      <c r="N933" s="183" t="s">
        <v>3117</v>
      </c>
      <c r="O933" s="183"/>
      <c r="P933" s="183" t="s">
        <v>4210</v>
      </c>
      <c r="Q933" s="183" t="s">
        <v>4495</v>
      </c>
      <c r="R933" s="183">
        <f t="shared" si="154"/>
        <v>0</v>
      </c>
      <c r="S933" s="183">
        <f t="shared" si="155"/>
        <v>0</v>
      </c>
      <c r="T933" s="183">
        <f t="shared" si="156"/>
        <v>0</v>
      </c>
      <c r="U933" s="183">
        <f t="shared" si="157"/>
        <v>0</v>
      </c>
      <c r="V933" s="183">
        <f t="shared" si="158"/>
        <v>0</v>
      </c>
      <c r="W933" s="183">
        <f t="shared" si="159"/>
        <v>0</v>
      </c>
      <c r="X933" s="183">
        <f t="shared" si="160"/>
        <v>0</v>
      </c>
      <c r="Y933" s="183">
        <f t="shared" si="161"/>
        <v>0</v>
      </c>
      <c r="Z933" s="183">
        <f t="shared" si="162"/>
        <v>0</v>
      </c>
      <c r="AA933" s="183">
        <f t="shared" si="163"/>
        <v>0</v>
      </c>
      <c r="AB933" s="183" t="str">
        <f t="shared" si="164"/>
        <v/>
      </c>
      <c r="AC933" s="183" t="str">
        <f t="shared" si="165"/>
        <v/>
      </c>
      <c r="AD933" s="183" t="str">
        <f t="shared" si="166"/>
        <v/>
      </c>
      <c r="AE933" s="183" t="str">
        <f t="shared" si="167"/>
        <v/>
      </c>
    </row>
    <row r="934" spans="1:31" ht="33.950000000000003" customHeight="1" x14ac:dyDescent="0.25">
      <c r="A934" s="184" t="s">
        <v>5169</v>
      </c>
      <c r="B934" s="185">
        <v>50</v>
      </c>
      <c r="C934" s="184" t="s">
        <v>5168</v>
      </c>
      <c r="D934" s="184" t="s">
        <v>4378</v>
      </c>
      <c r="E934" s="184" t="s">
        <v>18</v>
      </c>
      <c r="F934" s="185">
        <v>4</v>
      </c>
      <c r="G934" s="185">
        <v>0</v>
      </c>
      <c r="H934" s="185">
        <v>1</v>
      </c>
      <c r="I934" s="184"/>
      <c r="J934" s="184" t="s">
        <v>5170</v>
      </c>
      <c r="K934" s="183"/>
      <c r="L934" s="183" t="s">
        <v>5171</v>
      </c>
      <c r="M934" s="183" t="s">
        <v>5170</v>
      </c>
      <c r="N934" s="183" t="s">
        <v>5170</v>
      </c>
      <c r="O934" s="183"/>
      <c r="P934" s="183" t="s">
        <v>4210</v>
      </c>
      <c r="Q934" s="183" t="s">
        <v>4495</v>
      </c>
      <c r="R934" s="183">
        <f t="shared" si="154"/>
        <v>0</v>
      </c>
      <c r="S934" s="183">
        <f t="shared" si="155"/>
        <v>0</v>
      </c>
      <c r="T934" s="183">
        <f t="shared" si="156"/>
        <v>0</v>
      </c>
      <c r="U934" s="183">
        <f t="shared" si="157"/>
        <v>0</v>
      </c>
      <c r="V934" s="183">
        <f t="shared" si="158"/>
        <v>0</v>
      </c>
      <c r="W934" s="183">
        <f t="shared" si="159"/>
        <v>0</v>
      </c>
      <c r="X934" s="183">
        <f t="shared" si="160"/>
        <v>0</v>
      </c>
      <c r="Y934" s="183">
        <f t="shared" si="161"/>
        <v>0</v>
      </c>
      <c r="Z934" s="183">
        <f t="shared" si="162"/>
        <v>0</v>
      </c>
      <c r="AA934" s="183">
        <f t="shared" si="163"/>
        <v>0</v>
      </c>
      <c r="AB934" s="183" t="str">
        <f t="shared" si="164"/>
        <v/>
      </c>
      <c r="AC934" s="183" t="str">
        <f t="shared" si="165"/>
        <v/>
      </c>
      <c r="AD934" s="183" t="str">
        <f t="shared" si="166"/>
        <v/>
      </c>
      <c r="AE934" s="183" t="str">
        <f t="shared" si="167"/>
        <v/>
      </c>
    </row>
    <row r="935" spans="1:31" ht="33.950000000000003" customHeight="1" x14ac:dyDescent="0.25">
      <c r="A935" s="184" t="s">
        <v>5169</v>
      </c>
      <c r="B935" s="185">
        <v>50</v>
      </c>
      <c r="C935" s="184" t="s">
        <v>5168</v>
      </c>
      <c r="D935" s="184" t="s">
        <v>4378</v>
      </c>
      <c r="E935" s="184" t="s">
        <v>18</v>
      </c>
      <c r="F935" s="185">
        <v>5</v>
      </c>
      <c r="G935" s="185">
        <v>0</v>
      </c>
      <c r="H935" s="185">
        <v>1</v>
      </c>
      <c r="I935" s="184"/>
      <c r="J935" s="184" t="s">
        <v>4640</v>
      </c>
      <c r="K935" s="183"/>
      <c r="L935" s="183" t="s">
        <v>4641</v>
      </c>
      <c r="M935" s="183" t="s">
        <v>4640</v>
      </c>
      <c r="N935" s="183" t="s">
        <v>3193</v>
      </c>
      <c r="O935" s="183"/>
      <c r="P935" s="183" t="s">
        <v>4210</v>
      </c>
      <c r="Q935" s="183" t="s">
        <v>4495</v>
      </c>
      <c r="R935" s="183">
        <f t="shared" si="154"/>
        <v>0</v>
      </c>
      <c r="S935" s="183">
        <f t="shared" si="155"/>
        <v>0</v>
      </c>
      <c r="T935" s="183">
        <f t="shared" si="156"/>
        <v>0</v>
      </c>
      <c r="U935" s="183">
        <f t="shared" si="157"/>
        <v>0</v>
      </c>
      <c r="V935" s="183">
        <f t="shared" si="158"/>
        <v>0</v>
      </c>
      <c r="W935" s="183">
        <f t="shared" si="159"/>
        <v>0</v>
      </c>
      <c r="X935" s="183">
        <f t="shared" si="160"/>
        <v>0</v>
      </c>
      <c r="Y935" s="183">
        <f t="shared" si="161"/>
        <v>0</v>
      </c>
      <c r="Z935" s="183">
        <f t="shared" si="162"/>
        <v>0</v>
      </c>
      <c r="AA935" s="183">
        <f t="shared" si="163"/>
        <v>0</v>
      </c>
      <c r="AB935" s="183" t="str">
        <f t="shared" si="164"/>
        <v/>
      </c>
      <c r="AC935" s="183" t="str">
        <f t="shared" si="165"/>
        <v/>
      </c>
      <c r="AD935" s="183" t="str">
        <f t="shared" si="166"/>
        <v/>
      </c>
      <c r="AE935" s="183" t="str">
        <f t="shared" si="167"/>
        <v/>
      </c>
    </row>
    <row r="936" spans="1:31" ht="33.950000000000003" customHeight="1" x14ac:dyDescent="0.25">
      <c r="A936" s="184" t="s">
        <v>5169</v>
      </c>
      <c r="B936" s="185">
        <v>50</v>
      </c>
      <c r="C936" s="184" t="s">
        <v>5168</v>
      </c>
      <c r="D936" s="184" t="s">
        <v>4378</v>
      </c>
      <c r="E936" s="184" t="s">
        <v>18</v>
      </c>
      <c r="F936" s="185">
        <v>6</v>
      </c>
      <c r="G936" s="185">
        <v>0</v>
      </c>
      <c r="H936" s="185">
        <v>1</v>
      </c>
      <c r="I936" s="184"/>
      <c r="J936" s="184" t="s">
        <v>3587</v>
      </c>
      <c r="K936" s="183"/>
      <c r="L936" s="183" t="s">
        <v>4500</v>
      </c>
      <c r="M936" s="183" t="s">
        <v>3587</v>
      </c>
      <c r="N936" s="183" t="s">
        <v>3587</v>
      </c>
      <c r="O936" s="183"/>
      <c r="P936" s="183" t="s">
        <v>4210</v>
      </c>
      <c r="Q936" s="183" t="s">
        <v>4495</v>
      </c>
      <c r="R936" s="183">
        <f t="shared" si="154"/>
        <v>0</v>
      </c>
      <c r="S936" s="183">
        <f t="shared" si="155"/>
        <v>0</v>
      </c>
      <c r="T936" s="183">
        <f t="shared" si="156"/>
        <v>0</v>
      </c>
      <c r="U936" s="183">
        <f t="shared" si="157"/>
        <v>0</v>
      </c>
      <c r="V936" s="183">
        <f t="shared" si="158"/>
        <v>0</v>
      </c>
      <c r="W936" s="183">
        <f t="shared" si="159"/>
        <v>0</v>
      </c>
      <c r="X936" s="183">
        <f t="shared" si="160"/>
        <v>0</v>
      </c>
      <c r="Y936" s="183">
        <f t="shared" si="161"/>
        <v>0</v>
      </c>
      <c r="Z936" s="183">
        <f t="shared" si="162"/>
        <v>0</v>
      </c>
      <c r="AA936" s="183">
        <f t="shared" si="163"/>
        <v>0</v>
      </c>
      <c r="AB936" s="183" t="str">
        <f t="shared" si="164"/>
        <v/>
      </c>
      <c r="AC936" s="183" t="str">
        <f t="shared" si="165"/>
        <v/>
      </c>
      <c r="AD936" s="183" t="str">
        <f t="shared" si="166"/>
        <v/>
      </c>
      <c r="AE936" s="183" t="str">
        <f t="shared" si="167"/>
        <v/>
      </c>
    </row>
    <row r="937" spans="1:31" ht="33.950000000000003" customHeight="1" x14ac:dyDescent="0.25">
      <c r="A937" s="184" t="s">
        <v>5169</v>
      </c>
      <c r="B937" s="185">
        <v>50</v>
      </c>
      <c r="C937" s="184" t="s">
        <v>5168</v>
      </c>
      <c r="D937" s="184" t="s">
        <v>4378</v>
      </c>
      <c r="E937" s="184" t="s">
        <v>18</v>
      </c>
      <c r="F937" s="185">
        <v>7</v>
      </c>
      <c r="G937" s="185">
        <v>0</v>
      </c>
      <c r="H937" s="185">
        <v>1</v>
      </c>
      <c r="I937" s="184"/>
      <c r="J937" s="184" t="s">
        <v>4496</v>
      </c>
      <c r="K937" s="183"/>
      <c r="L937" s="183" t="s">
        <v>4497</v>
      </c>
      <c r="M937" s="183" t="s">
        <v>4496</v>
      </c>
      <c r="N937" s="183" t="s">
        <v>4496</v>
      </c>
      <c r="O937" s="183"/>
      <c r="P937" s="183" t="s">
        <v>4210</v>
      </c>
      <c r="Q937" s="183" t="s">
        <v>4495</v>
      </c>
      <c r="R937" s="183">
        <f t="shared" si="154"/>
        <v>0</v>
      </c>
      <c r="S937" s="183">
        <f t="shared" si="155"/>
        <v>0</v>
      </c>
      <c r="T937" s="183">
        <f t="shared" si="156"/>
        <v>0</v>
      </c>
      <c r="U937" s="183">
        <f t="shared" si="157"/>
        <v>0</v>
      </c>
      <c r="V937" s="183">
        <f t="shared" si="158"/>
        <v>0</v>
      </c>
      <c r="W937" s="183">
        <f t="shared" si="159"/>
        <v>0</v>
      </c>
      <c r="X937" s="183">
        <f t="shared" si="160"/>
        <v>0</v>
      </c>
      <c r="Y937" s="183">
        <f t="shared" si="161"/>
        <v>0</v>
      </c>
      <c r="Z937" s="183">
        <f t="shared" si="162"/>
        <v>0</v>
      </c>
      <c r="AA937" s="183">
        <f t="shared" si="163"/>
        <v>0</v>
      </c>
      <c r="AB937" s="183" t="str">
        <f t="shared" si="164"/>
        <v/>
      </c>
      <c r="AC937" s="183" t="str">
        <f t="shared" si="165"/>
        <v/>
      </c>
      <c r="AD937" s="183" t="str">
        <f t="shared" si="166"/>
        <v/>
      </c>
      <c r="AE937" s="183" t="str">
        <f t="shared" si="167"/>
        <v/>
      </c>
    </row>
    <row r="938" spans="1:31" ht="33.950000000000003" customHeight="1" x14ac:dyDescent="0.25">
      <c r="A938" s="184" t="s">
        <v>5158</v>
      </c>
      <c r="B938" s="185">
        <v>51</v>
      </c>
      <c r="C938" s="184" t="s">
        <v>5085</v>
      </c>
      <c r="D938" s="184" t="s">
        <v>4381</v>
      </c>
      <c r="E938" s="184" t="s">
        <v>18</v>
      </c>
      <c r="F938" s="185">
        <v>1</v>
      </c>
      <c r="G938" s="185">
        <v>1</v>
      </c>
      <c r="H938" s="185">
        <v>0</v>
      </c>
      <c r="I938" s="184" t="s">
        <v>3594</v>
      </c>
      <c r="J938" s="184"/>
      <c r="K938" s="183" t="s">
        <v>5042</v>
      </c>
      <c r="L938" s="183"/>
      <c r="M938" s="183" t="s">
        <v>3594</v>
      </c>
      <c r="N938" s="183" t="s">
        <v>3594</v>
      </c>
      <c r="O938" s="183"/>
      <c r="P938" s="183" t="s">
        <v>4219</v>
      </c>
      <c r="Q938" s="183" t="s">
        <v>4509</v>
      </c>
      <c r="R938" s="183">
        <f t="shared" si="154"/>
        <v>0</v>
      </c>
      <c r="S938" s="183">
        <f t="shared" si="155"/>
        <v>0</v>
      </c>
      <c r="T938" s="183">
        <f t="shared" si="156"/>
        <v>0</v>
      </c>
      <c r="U938" s="183">
        <f t="shared" si="157"/>
        <v>0</v>
      </c>
      <c r="V938" s="183">
        <f t="shared" si="158"/>
        <v>0</v>
      </c>
      <c r="W938" s="183">
        <f t="shared" si="159"/>
        <v>0</v>
      </c>
      <c r="X938" s="183">
        <f t="shared" si="160"/>
        <v>0</v>
      </c>
      <c r="Y938" s="183">
        <f t="shared" si="161"/>
        <v>0</v>
      </c>
      <c r="Z938" s="183">
        <f t="shared" si="162"/>
        <v>0</v>
      </c>
      <c r="AA938" s="183">
        <f t="shared" si="163"/>
        <v>0</v>
      </c>
      <c r="AB938" s="183" t="str">
        <f t="shared" si="164"/>
        <v/>
      </c>
      <c r="AC938" s="183" t="str">
        <f t="shared" si="165"/>
        <v/>
      </c>
      <c r="AD938" s="183" t="str">
        <f t="shared" si="166"/>
        <v/>
      </c>
      <c r="AE938" s="183" t="str">
        <f t="shared" si="167"/>
        <v/>
      </c>
    </row>
    <row r="939" spans="1:31" ht="33.950000000000003" customHeight="1" x14ac:dyDescent="0.25">
      <c r="A939" s="184" t="s">
        <v>5158</v>
      </c>
      <c r="B939" s="185">
        <v>51</v>
      </c>
      <c r="C939" s="184" t="s">
        <v>5085</v>
      </c>
      <c r="D939" s="184" t="s">
        <v>4381</v>
      </c>
      <c r="E939" s="184" t="s">
        <v>18</v>
      </c>
      <c r="F939" s="185">
        <v>2</v>
      </c>
      <c r="G939" s="185">
        <v>1</v>
      </c>
      <c r="H939" s="185">
        <v>0</v>
      </c>
      <c r="I939" s="184" t="s">
        <v>5163</v>
      </c>
      <c r="J939" s="184"/>
      <c r="K939" s="183" t="s">
        <v>5167</v>
      </c>
      <c r="L939" s="183"/>
      <c r="M939" s="183" t="s">
        <v>5163</v>
      </c>
      <c r="N939" s="183" t="s">
        <v>5163</v>
      </c>
      <c r="O939" s="183"/>
      <c r="P939" s="183" t="s">
        <v>4219</v>
      </c>
      <c r="Q939" s="183" t="s">
        <v>4509</v>
      </c>
      <c r="R939" s="183">
        <f t="shared" si="154"/>
        <v>0</v>
      </c>
      <c r="S939" s="183">
        <f t="shared" si="155"/>
        <v>0</v>
      </c>
      <c r="T939" s="183">
        <f t="shared" si="156"/>
        <v>0</v>
      </c>
      <c r="U939" s="183">
        <f t="shared" si="157"/>
        <v>0</v>
      </c>
      <c r="V939" s="183">
        <f t="shared" si="158"/>
        <v>0</v>
      </c>
      <c r="W939" s="183">
        <f t="shared" si="159"/>
        <v>0</v>
      </c>
      <c r="X939" s="183">
        <f t="shared" si="160"/>
        <v>0</v>
      </c>
      <c r="Y939" s="183">
        <f t="shared" si="161"/>
        <v>0</v>
      </c>
      <c r="Z939" s="183">
        <f t="shared" si="162"/>
        <v>0</v>
      </c>
      <c r="AA939" s="183">
        <f t="shared" si="163"/>
        <v>0</v>
      </c>
      <c r="AB939" s="183" t="str">
        <f t="shared" si="164"/>
        <v/>
      </c>
      <c r="AC939" s="183" t="str">
        <f t="shared" si="165"/>
        <v/>
      </c>
      <c r="AD939" s="183" t="str">
        <f t="shared" si="166"/>
        <v/>
      </c>
      <c r="AE939" s="183" t="str">
        <f t="shared" si="167"/>
        <v/>
      </c>
    </row>
    <row r="940" spans="1:31" ht="33.950000000000003" customHeight="1" x14ac:dyDescent="0.25">
      <c r="A940" s="184" t="s">
        <v>5158</v>
      </c>
      <c r="B940" s="185">
        <v>51</v>
      </c>
      <c r="C940" s="184" t="s">
        <v>5085</v>
      </c>
      <c r="D940" s="184" t="s">
        <v>4381</v>
      </c>
      <c r="E940" s="184" t="s">
        <v>18</v>
      </c>
      <c r="F940" s="185">
        <v>3</v>
      </c>
      <c r="G940" s="185">
        <v>1</v>
      </c>
      <c r="H940" s="185">
        <v>0</v>
      </c>
      <c r="I940" s="184" t="s">
        <v>5161</v>
      </c>
      <c r="J940" s="184"/>
      <c r="K940" s="183" t="s">
        <v>5166</v>
      </c>
      <c r="L940" s="183"/>
      <c r="M940" s="183" t="s">
        <v>5161</v>
      </c>
      <c r="N940" s="183" t="s">
        <v>5161</v>
      </c>
      <c r="O940" s="183"/>
      <c r="P940" s="183" t="s">
        <v>4219</v>
      </c>
      <c r="Q940" s="183" t="s">
        <v>4509</v>
      </c>
      <c r="R940" s="183">
        <f t="shared" si="154"/>
        <v>0</v>
      </c>
      <c r="S940" s="183">
        <f t="shared" si="155"/>
        <v>0</v>
      </c>
      <c r="T940" s="183">
        <f t="shared" si="156"/>
        <v>0</v>
      </c>
      <c r="U940" s="183">
        <f t="shared" si="157"/>
        <v>0</v>
      </c>
      <c r="V940" s="183">
        <f t="shared" si="158"/>
        <v>0</v>
      </c>
      <c r="W940" s="183">
        <f t="shared" si="159"/>
        <v>0</v>
      </c>
      <c r="X940" s="183">
        <f t="shared" si="160"/>
        <v>0</v>
      </c>
      <c r="Y940" s="183">
        <f t="shared" si="161"/>
        <v>0</v>
      </c>
      <c r="Z940" s="183">
        <f t="shared" si="162"/>
        <v>0</v>
      </c>
      <c r="AA940" s="183">
        <f t="shared" si="163"/>
        <v>0</v>
      </c>
      <c r="AB940" s="183" t="str">
        <f t="shared" si="164"/>
        <v/>
      </c>
      <c r="AC940" s="183" t="str">
        <f t="shared" si="165"/>
        <v/>
      </c>
      <c r="AD940" s="183" t="str">
        <f t="shared" si="166"/>
        <v/>
      </c>
      <c r="AE940" s="183" t="str">
        <f t="shared" si="167"/>
        <v/>
      </c>
    </row>
    <row r="941" spans="1:31" ht="33.950000000000003" customHeight="1" x14ac:dyDescent="0.25">
      <c r="A941" s="184" t="s">
        <v>5158</v>
      </c>
      <c r="B941" s="185">
        <v>51</v>
      </c>
      <c r="C941" s="184" t="s">
        <v>5085</v>
      </c>
      <c r="D941" s="184" t="s">
        <v>4381</v>
      </c>
      <c r="E941" s="184" t="s">
        <v>18</v>
      </c>
      <c r="F941" s="185">
        <v>4</v>
      </c>
      <c r="G941" s="185">
        <v>1</v>
      </c>
      <c r="H941" s="185">
        <v>0</v>
      </c>
      <c r="I941" s="184" t="s">
        <v>3215</v>
      </c>
      <c r="J941" s="184"/>
      <c r="K941" s="183" t="s">
        <v>4681</v>
      </c>
      <c r="L941" s="183"/>
      <c r="M941" s="183" t="s">
        <v>3215</v>
      </c>
      <c r="N941" s="183"/>
      <c r="O941" s="183"/>
      <c r="P941" s="183" t="s">
        <v>4219</v>
      </c>
      <c r="Q941" s="183" t="s">
        <v>4509</v>
      </c>
      <c r="R941" s="183">
        <f t="shared" si="154"/>
        <v>0</v>
      </c>
      <c r="S941" s="183">
        <f t="shared" si="155"/>
        <v>0</v>
      </c>
      <c r="T941" s="183">
        <f t="shared" si="156"/>
        <v>0</v>
      </c>
      <c r="U941" s="183">
        <f t="shared" si="157"/>
        <v>0</v>
      </c>
      <c r="V941" s="183">
        <f t="shared" si="158"/>
        <v>0</v>
      </c>
      <c r="W941" s="183">
        <f t="shared" si="159"/>
        <v>0</v>
      </c>
      <c r="X941" s="183">
        <f t="shared" si="160"/>
        <v>0</v>
      </c>
      <c r="Y941" s="183">
        <f t="shared" si="161"/>
        <v>0</v>
      </c>
      <c r="Z941" s="183">
        <f t="shared" si="162"/>
        <v>0</v>
      </c>
      <c r="AA941" s="183">
        <f t="shared" si="163"/>
        <v>0</v>
      </c>
      <c r="AB941" s="183" t="str">
        <f t="shared" si="164"/>
        <v/>
      </c>
      <c r="AC941" s="183" t="str">
        <f t="shared" si="165"/>
        <v/>
      </c>
      <c r="AD941" s="183" t="str">
        <f t="shared" si="166"/>
        <v/>
      </c>
      <c r="AE941" s="183" t="str">
        <f t="shared" si="167"/>
        <v/>
      </c>
    </row>
    <row r="942" spans="1:31" ht="33.950000000000003" customHeight="1" x14ac:dyDescent="0.25">
      <c r="A942" s="184" t="s">
        <v>5158</v>
      </c>
      <c r="B942" s="185">
        <v>51</v>
      </c>
      <c r="C942" s="184" t="s">
        <v>5085</v>
      </c>
      <c r="D942" s="184" t="s">
        <v>4381</v>
      </c>
      <c r="E942" s="184" t="s">
        <v>18</v>
      </c>
      <c r="F942" s="185">
        <v>5</v>
      </c>
      <c r="G942" s="185">
        <v>1</v>
      </c>
      <c r="H942" s="185">
        <v>0</v>
      </c>
      <c r="I942" s="184" t="s">
        <v>5159</v>
      </c>
      <c r="J942" s="184"/>
      <c r="K942" s="183" t="s">
        <v>5165</v>
      </c>
      <c r="L942" s="183"/>
      <c r="M942" s="183" t="s">
        <v>5159</v>
      </c>
      <c r="N942" s="183" t="s">
        <v>5159</v>
      </c>
      <c r="O942" s="183"/>
      <c r="P942" s="183" t="s">
        <v>4219</v>
      </c>
      <c r="Q942" s="183" t="s">
        <v>4509</v>
      </c>
      <c r="R942" s="183">
        <f t="shared" si="154"/>
        <v>0</v>
      </c>
      <c r="S942" s="183">
        <f t="shared" si="155"/>
        <v>0</v>
      </c>
      <c r="T942" s="183">
        <f t="shared" si="156"/>
        <v>0</v>
      </c>
      <c r="U942" s="183">
        <f t="shared" si="157"/>
        <v>0</v>
      </c>
      <c r="V942" s="183">
        <f t="shared" si="158"/>
        <v>0</v>
      </c>
      <c r="W942" s="183">
        <f t="shared" si="159"/>
        <v>0</v>
      </c>
      <c r="X942" s="183">
        <f t="shared" si="160"/>
        <v>0</v>
      </c>
      <c r="Y942" s="183">
        <f t="shared" si="161"/>
        <v>0</v>
      </c>
      <c r="Z942" s="183">
        <f t="shared" si="162"/>
        <v>0</v>
      </c>
      <c r="AA942" s="183">
        <f t="shared" si="163"/>
        <v>0</v>
      </c>
      <c r="AB942" s="183" t="str">
        <f t="shared" si="164"/>
        <v/>
      </c>
      <c r="AC942" s="183" t="str">
        <f t="shared" si="165"/>
        <v/>
      </c>
      <c r="AD942" s="183" t="str">
        <f t="shared" si="166"/>
        <v/>
      </c>
      <c r="AE942" s="183" t="str">
        <f t="shared" si="167"/>
        <v/>
      </c>
    </row>
    <row r="943" spans="1:31" ht="33.950000000000003" customHeight="1" x14ac:dyDescent="0.25">
      <c r="A943" s="184" t="s">
        <v>5158</v>
      </c>
      <c r="B943" s="185">
        <v>51</v>
      </c>
      <c r="C943" s="184" t="s">
        <v>5085</v>
      </c>
      <c r="D943" s="184" t="s">
        <v>4381</v>
      </c>
      <c r="E943" s="184" t="s">
        <v>18</v>
      </c>
      <c r="F943" s="185">
        <v>6</v>
      </c>
      <c r="G943" s="185">
        <v>1</v>
      </c>
      <c r="H943" s="185">
        <v>0</v>
      </c>
      <c r="I943" s="184" t="s">
        <v>5134</v>
      </c>
      <c r="J943" s="184"/>
      <c r="K943" s="183" t="s">
        <v>5139</v>
      </c>
      <c r="L943" s="183"/>
      <c r="M943" s="183" t="s">
        <v>5134</v>
      </c>
      <c r="N943" s="183" t="s">
        <v>5134</v>
      </c>
      <c r="O943" s="183"/>
      <c r="P943" s="183" t="s">
        <v>4219</v>
      </c>
      <c r="Q943" s="183" t="s">
        <v>4509</v>
      </c>
      <c r="R943" s="183">
        <f t="shared" si="154"/>
        <v>0</v>
      </c>
      <c r="S943" s="183">
        <f t="shared" si="155"/>
        <v>0</v>
      </c>
      <c r="T943" s="183">
        <f t="shared" si="156"/>
        <v>0</v>
      </c>
      <c r="U943" s="183">
        <f t="shared" si="157"/>
        <v>0</v>
      </c>
      <c r="V943" s="183">
        <f t="shared" si="158"/>
        <v>0</v>
      </c>
      <c r="W943" s="183">
        <f t="shared" si="159"/>
        <v>0</v>
      </c>
      <c r="X943" s="183">
        <f t="shared" si="160"/>
        <v>0</v>
      </c>
      <c r="Y943" s="183">
        <f t="shared" si="161"/>
        <v>0</v>
      </c>
      <c r="Z943" s="183">
        <f t="shared" si="162"/>
        <v>0</v>
      </c>
      <c r="AA943" s="183">
        <f t="shared" si="163"/>
        <v>0</v>
      </c>
      <c r="AB943" s="183" t="str">
        <f t="shared" si="164"/>
        <v/>
      </c>
      <c r="AC943" s="183" t="str">
        <f t="shared" si="165"/>
        <v/>
      </c>
      <c r="AD943" s="183" t="str">
        <f t="shared" si="166"/>
        <v/>
      </c>
      <c r="AE943" s="183" t="str">
        <f t="shared" si="167"/>
        <v/>
      </c>
    </row>
    <row r="944" spans="1:31" ht="33.950000000000003" customHeight="1" x14ac:dyDescent="0.25">
      <c r="A944" s="184" t="s">
        <v>5158</v>
      </c>
      <c r="B944" s="185">
        <v>51</v>
      </c>
      <c r="C944" s="184" t="s">
        <v>5085</v>
      </c>
      <c r="D944" s="184" t="s">
        <v>4381</v>
      </c>
      <c r="E944" s="184" t="s">
        <v>18</v>
      </c>
      <c r="F944" s="185">
        <v>7</v>
      </c>
      <c r="G944" s="185">
        <v>1</v>
      </c>
      <c r="H944" s="185">
        <v>0</v>
      </c>
      <c r="I944" s="184" t="s">
        <v>3102</v>
      </c>
      <c r="J944" s="184"/>
      <c r="K944" s="183" t="s">
        <v>4511</v>
      </c>
      <c r="L944" s="183"/>
      <c r="M944" s="183" t="s">
        <v>3102</v>
      </c>
      <c r="N944" s="183" t="s">
        <v>3102</v>
      </c>
      <c r="O944" s="183"/>
      <c r="P944" s="183" t="s">
        <v>4219</v>
      </c>
      <c r="Q944" s="183" t="s">
        <v>4509</v>
      </c>
      <c r="R944" s="183">
        <f t="shared" si="154"/>
        <v>0</v>
      </c>
      <c r="S944" s="183">
        <f t="shared" si="155"/>
        <v>0</v>
      </c>
      <c r="T944" s="183">
        <f t="shared" si="156"/>
        <v>0</v>
      </c>
      <c r="U944" s="183">
        <f t="shared" si="157"/>
        <v>0</v>
      </c>
      <c r="V944" s="183">
        <f t="shared" si="158"/>
        <v>0</v>
      </c>
      <c r="W944" s="183">
        <f t="shared" si="159"/>
        <v>0</v>
      </c>
      <c r="X944" s="183">
        <f t="shared" si="160"/>
        <v>0</v>
      </c>
      <c r="Y944" s="183">
        <f t="shared" si="161"/>
        <v>0</v>
      </c>
      <c r="Z944" s="183">
        <f t="shared" si="162"/>
        <v>0</v>
      </c>
      <c r="AA944" s="183">
        <f t="shared" si="163"/>
        <v>0</v>
      </c>
      <c r="AB944" s="183" t="str">
        <f t="shared" si="164"/>
        <v/>
      </c>
      <c r="AC944" s="183" t="str">
        <f t="shared" si="165"/>
        <v/>
      </c>
      <c r="AD944" s="183" t="str">
        <f t="shared" si="166"/>
        <v/>
      </c>
      <c r="AE944" s="183" t="str">
        <f t="shared" si="167"/>
        <v/>
      </c>
    </row>
    <row r="945" spans="1:31" ht="33.950000000000003" customHeight="1" x14ac:dyDescent="0.25">
      <c r="A945" s="184" t="s">
        <v>5158</v>
      </c>
      <c r="B945" s="185">
        <v>51</v>
      </c>
      <c r="C945" s="184" t="s">
        <v>5085</v>
      </c>
      <c r="D945" s="184" t="s">
        <v>4381</v>
      </c>
      <c r="E945" s="184" t="s">
        <v>18</v>
      </c>
      <c r="F945" s="185">
        <v>8</v>
      </c>
      <c r="G945" s="185">
        <v>1</v>
      </c>
      <c r="H945" s="185">
        <v>0</v>
      </c>
      <c r="I945" s="184" t="s">
        <v>3123</v>
      </c>
      <c r="J945" s="184"/>
      <c r="K945" s="183" t="s">
        <v>4510</v>
      </c>
      <c r="L945" s="183"/>
      <c r="M945" s="183" t="s">
        <v>3123</v>
      </c>
      <c r="N945" s="183" t="s">
        <v>3123</v>
      </c>
      <c r="O945" s="183"/>
      <c r="P945" s="183" t="s">
        <v>4219</v>
      </c>
      <c r="Q945" s="183" t="s">
        <v>4509</v>
      </c>
      <c r="R945" s="183">
        <f t="shared" si="154"/>
        <v>0</v>
      </c>
      <c r="S945" s="183">
        <f t="shared" si="155"/>
        <v>0</v>
      </c>
      <c r="T945" s="183">
        <f t="shared" si="156"/>
        <v>0</v>
      </c>
      <c r="U945" s="183">
        <f t="shared" si="157"/>
        <v>0</v>
      </c>
      <c r="V945" s="183">
        <f t="shared" si="158"/>
        <v>0</v>
      </c>
      <c r="W945" s="183">
        <f t="shared" si="159"/>
        <v>0</v>
      </c>
      <c r="X945" s="183">
        <f t="shared" si="160"/>
        <v>0</v>
      </c>
      <c r="Y945" s="183">
        <f t="shared" si="161"/>
        <v>0</v>
      </c>
      <c r="Z945" s="183">
        <f t="shared" si="162"/>
        <v>0</v>
      </c>
      <c r="AA945" s="183">
        <f t="shared" si="163"/>
        <v>0</v>
      </c>
      <c r="AB945" s="183" t="str">
        <f t="shared" si="164"/>
        <v/>
      </c>
      <c r="AC945" s="183" t="str">
        <f t="shared" si="165"/>
        <v/>
      </c>
      <c r="AD945" s="183" t="str">
        <f t="shared" si="166"/>
        <v/>
      </c>
      <c r="AE945" s="183" t="str">
        <f t="shared" si="167"/>
        <v/>
      </c>
    </row>
    <row r="946" spans="1:31" ht="33.950000000000003" customHeight="1" x14ac:dyDescent="0.25">
      <c r="A946" s="184" t="s">
        <v>5158</v>
      </c>
      <c r="B946" s="185">
        <v>51</v>
      </c>
      <c r="C946" s="184" t="s">
        <v>5085</v>
      </c>
      <c r="D946" s="184" t="s">
        <v>4378</v>
      </c>
      <c r="E946" s="184" t="s">
        <v>18</v>
      </c>
      <c r="F946" s="185">
        <v>1</v>
      </c>
      <c r="G946" s="185">
        <v>0</v>
      </c>
      <c r="H946" s="185">
        <v>1</v>
      </c>
      <c r="I946" s="184"/>
      <c r="J946" s="184" t="s">
        <v>3594</v>
      </c>
      <c r="K946" s="183"/>
      <c r="L946" s="183" t="s">
        <v>5087</v>
      </c>
      <c r="M946" s="183" t="s">
        <v>3594</v>
      </c>
      <c r="N946" s="183" t="s">
        <v>3594</v>
      </c>
      <c r="O946" s="183"/>
      <c r="P946" s="183" t="s">
        <v>4219</v>
      </c>
      <c r="Q946" s="183" t="s">
        <v>4495</v>
      </c>
      <c r="R946" s="183">
        <f t="shared" si="154"/>
        <v>0</v>
      </c>
      <c r="S946" s="183">
        <f t="shared" si="155"/>
        <v>0</v>
      </c>
      <c r="T946" s="183">
        <f t="shared" si="156"/>
        <v>0</v>
      </c>
      <c r="U946" s="183">
        <f t="shared" si="157"/>
        <v>0</v>
      </c>
      <c r="V946" s="183">
        <f t="shared" si="158"/>
        <v>0</v>
      </c>
      <c r="W946" s="183">
        <f t="shared" si="159"/>
        <v>0</v>
      </c>
      <c r="X946" s="183">
        <f t="shared" si="160"/>
        <v>0</v>
      </c>
      <c r="Y946" s="183">
        <f t="shared" si="161"/>
        <v>0</v>
      </c>
      <c r="Z946" s="183">
        <f t="shared" si="162"/>
        <v>0</v>
      </c>
      <c r="AA946" s="183">
        <f t="shared" si="163"/>
        <v>0</v>
      </c>
      <c r="AB946" s="183" t="str">
        <f t="shared" si="164"/>
        <v/>
      </c>
      <c r="AC946" s="183" t="str">
        <f t="shared" si="165"/>
        <v/>
      </c>
      <c r="AD946" s="183" t="str">
        <f t="shared" si="166"/>
        <v/>
      </c>
      <c r="AE946" s="183" t="str">
        <f t="shared" si="167"/>
        <v/>
      </c>
    </row>
    <row r="947" spans="1:31" ht="33.950000000000003" customHeight="1" x14ac:dyDescent="0.25">
      <c r="A947" s="184" t="s">
        <v>5158</v>
      </c>
      <c r="B947" s="185">
        <v>51</v>
      </c>
      <c r="C947" s="184" t="s">
        <v>5085</v>
      </c>
      <c r="D947" s="184" t="s">
        <v>4378</v>
      </c>
      <c r="E947" s="184" t="s">
        <v>18</v>
      </c>
      <c r="F947" s="185">
        <v>2</v>
      </c>
      <c r="G947" s="185">
        <v>0</v>
      </c>
      <c r="H947" s="185">
        <v>1</v>
      </c>
      <c r="I947" s="184"/>
      <c r="J947" s="184" t="s">
        <v>5163</v>
      </c>
      <c r="K947" s="183"/>
      <c r="L947" s="183" t="s">
        <v>5164</v>
      </c>
      <c r="M947" s="183" t="s">
        <v>5163</v>
      </c>
      <c r="N947" s="183" t="s">
        <v>5163</v>
      </c>
      <c r="O947" s="183"/>
      <c r="P947" s="183" t="s">
        <v>4219</v>
      </c>
      <c r="Q947" s="183" t="s">
        <v>4495</v>
      </c>
      <c r="R947" s="183">
        <f t="shared" si="154"/>
        <v>0</v>
      </c>
      <c r="S947" s="183">
        <f t="shared" si="155"/>
        <v>0</v>
      </c>
      <c r="T947" s="183">
        <f t="shared" si="156"/>
        <v>0</v>
      </c>
      <c r="U947" s="183">
        <f t="shared" si="157"/>
        <v>0</v>
      </c>
      <c r="V947" s="183">
        <f t="shared" si="158"/>
        <v>0</v>
      </c>
      <c r="W947" s="183">
        <f t="shared" si="159"/>
        <v>0</v>
      </c>
      <c r="X947" s="183">
        <f t="shared" si="160"/>
        <v>0</v>
      </c>
      <c r="Y947" s="183">
        <f t="shared" si="161"/>
        <v>0</v>
      </c>
      <c r="Z947" s="183">
        <f t="shared" si="162"/>
        <v>0</v>
      </c>
      <c r="AA947" s="183">
        <f t="shared" si="163"/>
        <v>0</v>
      </c>
      <c r="AB947" s="183" t="str">
        <f t="shared" si="164"/>
        <v/>
      </c>
      <c r="AC947" s="183" t="str">
        <f t="shared" si="165"/>
        <v/>
      </c>
      <c r="AD947" s="183" t="str">
        <f t="shared" si="166"/>
        <v/>
      </c>
      <c r="AE947" s="183" t="str">
        <f t="shared" si="167"/>
        <v/>
      </c>
    </row>
    <row r="948" spans="1:31" ht="33.950000000000003" customHeight="1" x14ac:dyDescent="0.25">
      <c r="A948" s="184" t="s">
        <v>5158</v>
      </c>
      <c r="B948" s="185">
        <v>51</v>
      </c>
      <c r="C948" s="184" t="s">
        <v>5085</v>
      </c>
      <c r="D948" s="184" t="s">
        <v>4378</v>
      </c>
      <c r="E948" s="184" t="s">
        <v>18</v>
      </c>
      <c r="F948" s="185">
        <v>3</v>
      </c>
      <c r="G948" s="185">
        <v>0</v>
      </c>
      <c r="H948" s="185">
        <v>1</v>
      </c>
      <c r="I948" s="184"/>
      <c r="J948" s="184" t="s">
        <v>5161</v>
      </c>
      <c r="K948" s="183"/>
      <c r="L948" s="183" t="s">
        <v>5162</v>
      </c>
      <c r="M948" s="183" t="s">
        <v>5161</v>
      </c>
      <c r="N948" s="183" t="s">
        <v>5161</v>
      </c>
      <c r="O948" s="183"/>
      <c r="P948" s="183" t="s">
        <v>4219</v>
      </c>
      <c r="Q948" s="183" t="s">
        <v>4495</v>
      </c>
      <c r="R948" s="183">
        <f t="shared" si="154"/>
        <v>0</v>
      </c>
      <c r="S948" s="183">
        <f t="shared" si="155"/>
        <v>0</v>
      </c>
      <c r="T948" s="183">
        <f t="shared" si="156"/>
        <v>0</v>
      </c>
      <c r="U948" s="183">
        <f t="shared" si="157"/>
        <v>0</v>
      </c>
      <c r="V948" s="183">
        <f t="shared" si="158"/>
        <v>0</v>
      </c>
      <c r="W948" s="183">
        <f t="shared" si="159"/>
        <v>0</v>
      </c>
      <c r="X948" s="183">
        <f t="shared" si="160"/>
        <v>0</v>
      </c>
      <c r="Y948" s="183">
        <f t="shared" si="161"/>
        <v>0</v>
      </c>
      <c r="Z948" s="183">
        <f t="shared" si="162"/>
        <v>0</v>
      </c>
      <c r="AA948" s="183">
        <f t="shared" si="163"/>
        <v>0</v>
      </c>
      <c r="AB948" s="183" t="str">
        <f t="shared" si="164"/>
        <v/>
      </c>
      <c r="AC948" s="183" t="str">
        <f t="shared" si="165"/>
        <v/>
      </c>
      <c r="AD948" s="183" t="str">
        <f t="shared" si="166"/>
        <v/>
      </c>
      <c r="AE948" s="183" t="str">
        <f t="shared" si="167"/>
        <v/>
      </c>
    </row>
    <row r="949" spans="1:31" ht="33.950000000000003" customHeight="1" x14ac:dyDescent="0.25">
      <c r="A949" s="184" t="s">
        <v>5158</v>
      </c>
      <c r="B949" s="185">
        <v>51</v>
      </c>
      <c r="C949" s="184" t="s">
        <v>5085</v>
      </c>
      <c r="D949" s="184" t="s">
        <v>4378</v>
      </c>
      <c r="E949" s="184" t="s">
        <v>18</v>
      </c>
      <c r="F949" s="185">
        <v>4</v>
      </c>
      <c r="G949" s="185">
        <v>0</v>
      </c>
      <c r="H949" s="185">
        <v>1</v>
      </c>
      <c r="I949" s="184"/>
      <c r="J949" s="184" t="s">
        <v>3215</v>
      </c>
      <c r="K949" s="183"/>
      <c r="L949" s="183" t="s">
        <v>4672</v>
      </c>
      <c r="M949" s="183" t="s">
        <v>3215</v>
      </c>
      <c r="N949" s="183"/>
      <c r="O949" s="183"/>
      <c r="P949" s="183" t="s">
        <v>4219</v>
      </c>
      <c r="Q949" s="183" t="s">
        <v>4495</v>
      </c>
      <c r="R949" s="183">
        <f t="shared" si="154"/>
        <v>0</v>
      </c>
      <c r="S949" s="183">
        <f t="shared" si="155"/>
        <v>0</v>
      </c>
      <c r="T949" s="183">
        <f t="shared" si="156"/>
        <v>0</v>
      </c>
      <c r="U949" s="183">
        <f t="shared" si="157"/>
        <v>0</v>
      </c>
      <c r="V949" s="183">
        <f t="shared" si="158"/>
        <v>0</v>
      </c>
      <c r="W949" s="183">
        <f t="shared" si="159"/>
        <v>0</v>
      </c>
      <c r="X949" s="183">
        <f t="shared" si="160"/>
        <v>0</v>
      </c>
      <c r="Y949" s="183">
        <f t="shared" si="161"/>
        <v>0</v>
      </c>
      <c r="Z949" s="183">
        <f t="shared" si="162"/>
        <v>0</v>
      </c>
      <c r="AA949" s="183">
        <f t="shared" si="163"/>
        <v>0</v>
      </c>
      <c r="AB949" s="183" t="str">
        <f t="shared" si="164"/>
        <v/>
      </c>
      <c r="AC949" s="183" t="str">
        <f t="shared" si="165"/>
        <v/>
      </c>
      <c r="AD949" s="183" t="str">
        <f t="shared" si="166"/>
        <v/>
      </c>
      <c r="AE949" s="183" t="str">
        <f t="shared" si="167"/>
        <v/>
      </c>
    </row>
    <row r="950" spans="1:31" ht="33.950000000000003" customHeight="1" x14ac:dyDescent="0.25">
      <c r="A950" s="184" t="s">
        <v>5158</v>
      </c>
      <c r="B950" s="185">
        <v>51</v>
      </c>
      <c r="C950" s="184" t="s">
        <v>5085</v>
      </c>
      <c r="D950" s="184" t="s">
        <v>4378</v>
      </c>
      <c r="E950" s="184" t="s">
        <v>18</v>
      </c>
      <c r="F950" s="185">
        <v>5</v>
      </c>
      <c r="G950" s="185">
        <v>0</v>
      </c>
      <c r="H950" s="185">
        <v>1</v>
      </c>
      <c r="I950" s="184"/>
      <c r="J950" s="184" t="s">
        <v>5159</v>
      </c>
      <c r="K950" s="183"/>
      <c r="L950" s="183" t="s">
        <v>5160</v>
      </c>
      <c r="M950" s="183" t="s">
        <v>5159</v>
      </c>
      <c r="N950" s="183" t="s">
        <v>5159</v>
      </c>
      <c r="O950" s="183"/>
      <c r="P950" s="183" t="s">
        <v>4219</v>
      </c>
      <c r="Q950" s="183" t="s">
        <v>4495</v>
      </c>
      <c r="R950" s="183">
        <f t="shared" si="154"/>
        <v>0</v>
      </c>
      <c r="S950" s="183">
        <f t="shared" si="155"/>
        <v>0</v>
      </c>
      <c r="T950" s="183">
        <f t="shared" si="156"/>
        <v>0</v>
      </c>
      <c r="U950" s="183">
        <f t="shared" si="157"/>
        <v>0</v>
      </c>
      <c r="V950" s="183">
        <f t="shared" si="158"/>
        <v>0</v>
      </c>
      <c r="W950" s="183">
        <f t="shared" si="159"/>
        <v>0</v>
      </c>
      <c r="X950" s="183">
        <f t="shared" si="160"/>
        <v>0</v>
      </c>
      <c r="Y950" s="183">
        <f t="shared" si="161"/>
        <v>0</v>
      </c>
      <c r="Z950" s="183">
        <f t="shared" si="162"/>
        <v>0</v>
      </c>
      <c r="AA950" s="183">
        <f t="shared" si="163"/>
        <v>0</v>
      </c>
      <c r="AB950" s="183" t="str">
        <f t="shared" si="164"/>
        <v/>
      </c>
      <c r="AC950" s="183" t="str">
        <f t="shared" si="165"/>
        <v/>
      </c>
      <c r="AD950" s="183" t="str">
        <f t="shared" si="166"/>
        <v/>
      </c>
      <c r="AE950" s="183" t="str">
        <f t="shared" si="167"/>
        <v/>
      </c>
    </row>
    <row r="951" spans="1:31" ht="33.950000000000003" customHeight="1" x14ac:dyDescent="0.25">
      <c r="A951" s="184" t="s">
        <v>5158</v>
      </c>
      <c r="B951" s="185">
        <v>51</v>
      </c>
      <c r="C951" s="184" t="s">
        <v>5085</v>
      </c>
      <c r="D951" s="184" t="s">
        <v>4378</v>
      </c>
      <c r="E951" s="184" t="s">
        <v>18</v>
      </c>
      <c r="F951" s="185">
        <v>6</v>
      </c>
      <c r="G951" s="185">
        <v>0</v>
      </c>
      <c r="H951" s="185">
        <v>1</v>
      </c>
      <c r="I951" s="184"/>
      <c r="J951" s="184" t="s">
        <v>3587</v>
      </c>
      <c r="K951" s="183"/>
      <c r="L951" s="183" t="s">
        <v>4500</v>
      </c>
      <c r="M951" s="183" t="s">
        <v>3587</v>
      </c>
      <c r="N951" s="183" t="s">
        <v>3587</v>
      </c>
      <c r="O951" s="183"/>
      <c r="P951" s="183" t="s">
        <v>4219</v>
      </c>
      <c r="Q951" s="183" t="s">
        <v>4495</v>
      </c>
      <c r="R951" s="183">
        <f t="shared" si="154"/>
        <v>0</v>
      </c>
      <c r="S951" s="183">
        <f t="shared" si="155"/>
        <v>0</v>
      </c>
      <c r="T951" s="183">
        <f t="shared" si="156"/>
        <v>0</v>
      </c>
      <c r="U951" s="183">
        <f t="shared" si="157"/>
        <v>0</v>
      </c>
      <c r="V951" s="183">
        <f t="shared" si="158"/>
        <v>0</v>
      </c>
      <c r="W951" s="183">
        <f t="shared" si="159"/>
        <v>0</v>
      </c>
      <c r="X951" s="183">
        <f t="shared" si="160"/>
        <v>0</v>
      </c>
      <c r="Y951" s="183">
        <f t="shared" si="161"/>
        <v>0</v>
      </c>
      <c r="Z951" s="183">
        <f t="shared" si="162"/>
        <v>0</v>
      </c>
      <c r="AA951" s="183">
        <f t="shared" si="163"/>
        <v>0</v>
      </c>
      <c r="AB951" s="183" t="str">
        <f t="shared" si="164"/>
        <v/>
      </c>
      <c r="AC951" s="183" t="str">
        <f t="shared" si="165"/>
        <v/>
      </c>
      <c r="AD951" s="183" t="str">
        <f t="shared" si="166"/>
        <v/>
      </c>
      <c r="AE951" s="183" t="str">
        <f t="shared" si="167"/>
        <v/>
      </c>
    </row>
    <row r="952" spans="1:31" ht="33.950000000000003" customHeight="1" x14ac:dyDescent="0.25">
      <c r="A952" s="184" t="s">
        <v>5158</v>
      </c>
      <c r="B952" s="185">
        <v>51</v>
      </c>
      <c r="C952" s="184" t="s">
        <v>5085</v>
      </c>
      <c r="D952" s="184" t="s">
        <v>4378</v>
      </c>
      <c r="E952" s="184" t="s">
        <v>18</v>
      </c>
      <c r="F952" s="185">
        <v>7</v>
      </c>
      <c r="G952" s="185">
        <v>0</v>
      </c>
      <c r="H952" s="185">
        <v>1</v>
      </c>
      <c r="I952" s="184"/>
      <c r="J952" s="184" t="s">
        <v>4496</v>
      </c>
      <c r="K952" s="183"/>
      <c r="L952" s="183" t="s">
        <v>4497</v>
      </c>
      <c r="M952" s="183" t="s">
        <v>4496</v>
      </c>
      <c r="N952" s="183" t="s">
        <v>4496</v>
      </c>
      <c r="O952" s="183"/>
      <c r="P952" s="183" t="s">
        <v>4219</v>
      </c>
      <c r="Q952" s="183" t="s">
        <v>4495</v>
      </c>
      <c r="R952" s="183">
        <f t="shared" si="154"/>
        <v>0</v>
      </c>
      <c r="S952" s="183">
        <f t="shared" si="155"/>
        <v>0</v>
      </c>
      <c r="T952" s="183">
        <f t="shared" si="156"/>
        <v>0</v>
      </c>
      <c r="U952" s="183">
        <f t="shared" si="157"/>
        <v>0</v>
      </c>
      <c r="V952" s="183">
        <f t="shared" si="158"/>
        <v>0</v>
      </c>
      <c r="W952" s="183">
        <f t="shared" si="159"/>
        <v>0</v>
      </c>
      <c r="X952" s="183">
        <f t="shared" si="160"/>
        <v>0</v>
      </c>
      <c r="Y952" s="183">
        <f t="shared" si="161"/>
        <v>0</v>
      </c>
      <c r="Z952" s="183">
        <f t="shared" si="162"/>
        <v>0</v>
      </c>
      <c r="AA952" s="183">
        <f t="shared" si="163"/>
        <v>0</v>
      </c>
      <c r="AB952" s="183" t="str">
        <f t="shared" si="164"/>
        <v/>
      </c>
      <c r="AC952" s="183" t="str">
        <f t="shared" si="165"/>
        <v/>
      </c>
      <c r="AD952" s="183" t="str">
        <f t="shared" si="166"/>
        <v/>
      </c>
      <c r="AE952" s="183" t="str">
        <f t="shared" si="167"/>
        <v/>
      </c>
    </row>
    <row r="953" spans="1:31" ht="33.950000000000003" customHeight="1" x14ac:dyDescent="0.25">
      <c r="A953" s="184" t="s">
        <v>5149</v>
      </c>
      <c r="B953" s="185">
        <v>52</v>
      </c>
      <c r="C953" s="184" t="s">
        <v>5085</v>
      </c>
      <c r="D953" s="184" t="s">
        <v>4381</v>
      </c>
      <c r="E953" s="184" t="s">
        <v>18</v>
      </c>
      <c r="F953" s="185">
        <v>1</v>
      </c>
      <c r="G953" s="185">
        <v>1</v>
      </c>
      <c r="H953" s="185">
        <v>0</v>
      </c>
      <c r="I953" s="184" t="s">
        <v>5153</v>
      </c>
      <c r="J953" s="184"/>
      <c r="K953" s="183" t="s">
        <v>5157</v>
      </c>
      <c r="L953" s="183"/>
      <c r="M953" s="183" t="s">
        <v>5153</v>
      </c>
      <c r="N953" s="183" t="s">
        <v>4584</v>
      </c>
      <c r="O953" s="183"/>
      <c r="P953" s="183" t="s">
        <v>4219</v>
      </c>
      <c r="Q953" s="183" t="s">
        <v>4509</v>
      </c>
      <c r="R953" s="183">
        <f t="shared" si="154"/>
        <v>0</v>
      </c>
      <c r="S953" s="183">
        <f t="shared" si="155"/>
        <v>0</v>
      </c>
      <c r="T953" s="183">
        <f t="shared" si="156"/>
        <v>0</v>
      </c>
      <c r="U953" s="183">
        <f t="shared" si="157"/>
        <v>0</v>
      </c>
      <c r="V953" s="183">
        <f t="shared" si="158"/>
        <v>0</v>
      </c>
      <c r="W953" s="183">
        <f t="shared" si="159"/>
        <v>0</v>
      </c>
      <c r="X953" s="183">
        <f t="shared" si="160"/>
        <v>0</v>
      </c>
      <c r="Y953" s="183">
        <f t="shared" si="161"/>
        <v>0</v>
      </c>
      <c r="Z953" s="183">
        <f t="shared" si="162"/>
        <v>0</v>
      </c>
      <c r="AA953" s="183">
        <f t="shared" si="163"/>
        <v>0</v>
      </c>
      <c r="AB953" s="183" t="str">
        <f t="shared" si="164"/>
        <v/>
      </c>
      <c r="AC953" s="183" t="str">
        <f t="shared" si="165"/>
        <v/>
      </c>
      <c r="AD953" s="183" t="str">
        <f t="shared" si="166"/>
        <v/>
      </c>
      <c r="AE953" s="183" t="str">
        <f t="shared" si="167"/>
        <v/>
      </c>
    </row>
    <row r="954" spans="1:31" ht="33.950000000000003" customHeight="1" x14ac:dyDescent="0.25">
      <c r="A954" s="184" t="s">
        <v>5149</v>
      </c>
      <c r="B954" s="185">
        <v>52</v>
      </c>
      <c r="C954" s="184" t="s">
        <v>5085</v>
      </c>
      <c r="D954" s="184" t="s">
        <v>4381</v>
      </c>
      <c r="E954" s="184" t="s">
        <v>18</v>
      </c>
      <c r="F954" s="185">
        <v>2</v>
      </c>
      <c r="G954" s="185">
        <v>1</v>
      </c>
      <c r="H954" s="185">
        <v>0</v>
      </c>
      <c r="I954" s="184" t="s">
        <v>5151</v>
      </c>
      <c r="J954" s="184"/>
      <c r="K954" s="183" t="s">
        <v>5156</v>
      </c>
      <c r="L954" s="183"/>
      <c r="M954" s="183" t="s">
        <v>5151</v>
      </c>
      <c r="N954" s="183" t="s">
        <v>5150</v>
      </c>
      <c r="O954" s="183"/>
      <c r="P954" s="183" t="s">
        <v>4219</v>
      </c>
      <c r="Q954" s="183" t="s">
        <v>4509</v>
      </c>
      <c r="R954" s="183">
        <f t="shared" si="154"/>
        <v>0</v>
      </c>
      <c r="S954" s="183">
        <f t="shared" si="155"/>
        <v>0</v>
      </c>
      <c r="T954" s="183">
        <f t="shared" si="156"/>
        <v>0</v>
      </c>
      <c r="U954" s="183">
        <f t="shared" si="157"/>
        <v>0</v>
      </c>
      <c r="V954" s="183">
        <f t="shared" si="158"/>
        <v>0</v>
      </c>
      <c r="W954" s="183">
        <f t="shared" si="159"/>
        <v>0</v>
      </c>
      <c r="X954" s="183">
        <f t="shared" si="160"/>
        <v>0</v>
      </c>
      <c r="Y954" s="183">
        <f t="shared" si="161"/>
        <v>0</v>
      </c>
      <c r="Z954" s="183">
        <f t="shared" si="162"/>
        <v>0</v>
      </c>
      <c r="AA954" s="183">
        <f t="shared" si="163"/>
        <v>0</v>
      </c>
      <c r="AB954" s="183" t="str">
        <f t="shared" si="164"/>
        <v/>
      </c>
      <c r="AC954" s="183" t="str">
        <f t="shared" si="165"/>
        <v/>
      </c>
      <c r="AD954" s="183" t="str">
        <f t="shared" si="166"/>
        <v/>
      </c>
      <c r="AE954" s="183" t="str">
        <f t="shared" si="167"/>
        <v/>
      </c>
    </row>
    <row r="955" spans="1:31" ht="33.950000000000003" customHeight="1" x14ac:dyDescent="0.25">
      <c r="A955" s="184" t="s">
        <v>5149</v>
      </c>
      <c r="B955" s="185">
        <v>52</v>
      </c>
      <c r="C955" s="184" t="s">
        <v>5085</v>
      </c>
      <c r="D955" s="184" t="s">
        <v>4381</v>
      </c>
      <c r="E955" s="184" t="s">
        <v>18</v>
      </c>
      <c r="F955" s="185">
        <v>3</v>
      </c>
      <c r="G955" s="185">
        <v>1</v>
      </c>
      <c r="H955" s="185">
        <v>0</v>
      </c>
      <c r="I955" s="184" t="s">
        <v>5038</v>
      </c>
      <c r="J955" s="184"/>
      <c r="K955" s="183" t="s">
        <v>5044</v>
      </c>
      <c r="L955" s="183"/>
      <c r="M955" s="183" t="s">
        <v>5038</v>
      </c>
      <c r="N955" s="183"/>
      <c r="O955" s="183"/>
      <c r="P955" s="183" t="s">
        <v>4219</v>
      </c>
      <c r="Q955" s="183" t="s">
        <v>4509</v>
      </c>
      <c r="R955" s="183">
        <f t="shared" si="154"/>
        <v>0</v>
      </c>
      <c r="S955" s="183">
        <f t="shared" si="155"/>
        <v>0</v>
      </c>
      <c r="T955" s="183">
        <f t="shared" si="156"/>
        <v>0</v>
      </c>
      <c r="U955" s="183">
        <f t="shared" si="157"/>
        <v>0</v>
      </c>
      <c r="V955" s="183">
        <f t="shared" si="158"/>
        <v>0</v>
      </c>
      <c r="W955" s="183">
        <f t="shared" si="159"/>
        <v>0</v>
      </c>
      <c r="X955" s="183">
        <f t="shared" si="160"/>
        <v>0</v>
      </c>
      <c r="Y955" s="183">
        <f t="shared" si="161"/>
        <v>0</v>
      </c>
      <c r="Z955" s="183">
        <f t="shared" si="162"/>
        <v>0</v>
      </c>
      <c r="AA955" s="183">
        <f t="shared" si="163"/>
        <v>0</v>
      </c>
      <c r="AB955" s="183" t="str">
        <f t="shared" si="164"/>
        <v/>
      </c>
      <c r="AC955" s="183" t="str">
        <f t="shared" si="165"/>
        <v/>
      </c>
      <c r="AD955" s="183" t="str">
        <f t="shared" si="166"/>
        <v/>
      </c>
      <c r="AE955" s="183" t="str">
        <f t="shared" si="167"/>
        <v/>
      </c>
    </row>
    <row r="956" spans="1:31" ht="33.950000000000003" customHeight="1" x14ac:dyDescent="0.25">
      <c r="A956" s="184" t="s">
        <v>5149</v>
      </c>
      <c r="B956" s="185">
        <v>52</v>
      </c>
      <c r="C956" s="184" t="s">
        <v>5085</v>
      </c>
      <c r="D956" s="184" t="s">
        <v>4381</v>
      </c>
      <c r="E956" s="184" t="s">
        <v>18</v>
      </c>
      <c r="F956" s="185">
        <v>4</v>
      </c>
      <c r="G956" s="185">
        <v>1</v>
      </c>
      <c r="H956" s="185">
        <v>0</v>
      </c>
      <c r="I956" s="184" t="s">
        <v>3651</v>
      </c>
      <c r="J956" s="184"/>
      <c r="K956" s="183" t="s">
        <v>4994</v>
      </c>
      <c r="L956" s="183"/>
      <c r="M956" s="183" t="s">
        <v>3651</v>
      </c>
      <c r="N956" s="183" t="s">
        <v>3651</v>
      </c>
      <c r="O956" s="183"/>
      <c r="P956" s="183" t="s">
        <v>4219</v>
      </c>
      <c r="Q956" s="183" t="s">
        <v>4509</v>
      </c>
      <c r="R956" s="183">
        <f t="shared" ref="R956:R1019" si="168">IF(AND($A956=$B$20,$D956="PRO",$E956="POS"),1,0)</f>
        <v>0</v>
      </c>
      <c r="S956" s="183">
        <f t="shared" ref="S956:S1019" si="169">IF(AND($A956=$B$20,$D956="CFA",$E956="POS"),1,0)</f>
        <v>0</v>
      </c>
      <c r="T956" s="183">
        <f t="shared" ref="T956:T1019" si="170">IF($R956=0,0,IF(OR(AND($M956&lt;&gt;"",ISNUMBER(SEARCH($M956,$B$5))),AND($N956&lt;&gt;"",ISNUMBER(SEARCH($N956,$B$5))),AND($O956&lt;&gt;"",ISNUMBER(SEARCH($O956,$B$5)))),1,0))</f>
        <v>0</v>
      </c>
      <c r="U956" s="183">
        <f t="shared" ref="U956:U1019" si="171">IF($R956=0,0,IF(OR(AND($M956&lt;&gt;"",ISNUMBER(SEARCH($M956,$B$5&amp;" "&amp;$B$10))),AND($N956&lt;&gt;"",ISNUMBER(SEARCH($N956,$B$5&amp;" "&amp;$B$10))),AND($O956&lt;&gt;"",ISNUMBER(SEARCH($O956,$B$5&amp;" "&amp;$B$10)))),1,0))</f>
        <v>0</v>
      </c>
      <c r="V956" s="183">
        <f t="shared" ref="V956:V1019" si="172">IF($S956=0,0,IF(OR(AND($M956&lt;&gt;"",ISNUMBER(SEARCH($M956,$D$5))),AND($N956&lt;&gt;"",ISNUMBER(SEARCH($N956,$D$5))),AND($O956&lt;&gt;"",ISNUMBER(SEARCH($O956,$D$5)))),1,0))</f>
        <v>0</v>
      </c>
      <c r="W956" s="183">
        <f t="shared" ref="W956:W1019" si="173">IF($S956=0,0,IF(OR(AND($M956&lt;&gt;"",ISNUMBER(SEARCH($M956,$D$5&amp;" "&amp;$D$10))),AND($N956&lt;&gt;"",ISNUMBER(SEARCH($N956,$D$5&amp;" "&amp;$D$10))),AND($O956&lt;&gt;"",ISNUMBER(SEARCH($O956,$D$5&amp;" "&amp;$D$10)))),1,0))</f>
        <v>0</v>
      </c>
      <c r="X956" s="183">
        <f t="shared" ref="X956:X1019" si="174">IF($T956=1,$G956,0)</f>
        <v>0</v>
      </c>
      <c r="Y956" s="183">
        <f t="shared" ref="Y956:Y1019" si="175">IF($U956=1,$G956,0)</f>
        <v>0</v>
      </c>
      <c r="Z956" s="183">
        <f t="shared" ref="Z956:Z1019" si="176">IF($V956=1,$H956,0)</f>
        <v>0</v>
      </c>
      <c r="AA956" s="183">
        <f t="shared" ref="AA956:AA1019" si="177">IF($W956=1,$H956,0)</f>
        <v>0</v>
      </c>
      <c r="AB956" s="183" t="str">
        <f t="shared" ref="AB956:AB1019" si="178">IF(AND($R956=1,$T956=0),$F956+ROW()/100000,"")</f>
        <v/>
      </c>
      <c r="AC956" s="183" t="str">
        <f t="shared" ref="AC956:AC1019" si="179">IF(AND($R956=1,$U956=0),$F956+ROW()/100000,"")</f>
        <v/>
      </c>
      <c r="AD956" s="183" t="str">
        <f t="shared" ref="AD956:AD1019" si="180">IF(AND($S956=1,$V956=0),$F956+ROW()/100000,"")</f>
        <v/>
      </c>
      <c r="AE956" s="183" t="str">
        <f t="shared" ref="AE956:AE1019" si="181">IF(AND($S956=1,$W956=0),$F956+ROW()/100000,"")</f>
        <v/>
      </c>
    </row>
    <row r="957" spans="1:31" ht="33.950000000000003" customHeight="1" x14ac:dyDescent="0.25">
      <c r="A957" s="184" t="s">
        <v>5149</v>
      </c>
      <c r="B957" s="185">
        <v>52</v>
      </c>
      <c r="C957" s="184" t="s">
        <v>5085</v>
      </c>
      <c r="D957" s="184" t="s">
        <v>4381</v>
      </c>
      <c r="E957" s="184" t="s">
        <v>18</v>
      </c>
      <c r="F957" s="185">
        <v>5</v>
      </c>
      <c r="G957" s="185">
        <v>1</v>
      </c>
      <c r="H957" s="185">
        <v>0</v>
      </c>
      <c r="I957" s="184" t="s">
        <v>3605</v>
      </c>
      <c r="J957" s="184"/>
      <c r="K957" s="183" t="s">
        <v>4512</v>
      </c>
      <c r="L957" s="183"/>
      <c r="M957" s="183" t="s">
        <v>3605</v>
      </c>
      <c r="N957" s="183" t="s">
        <v>3605</v>
      </c>
      <c r="O957" s="183"/>
      <c r="P957" s="183" t="s">
        <v>4219</v>
      </c>
      <c r="Q957" s="183" t="s">
        <v>4509</v>
      </c>
      <c r="R957" s="183">
        <f t="shared" si="168"/>
        <v>0</v>
      </c>
      <c r="S957" s="183">
        <f t="shared" si="169"/>
        <v>0</v>
      </c>
      <c r="T957" s="183">
        <f t="shared" si="170"/>
        <v>0</v>
      </c>
      <c r="U957" s="183">
        <f t="shared" si="171"/>
        <v>0</v>
      </c>
      <c r="V957" s="183">
        <f t="shared" si="172"/>
        <v>0</v>
      </c>
      <c r="W957" s="183">
        <f t="shared" si="173"/>
        <v>0</v>
      </c>
      <c r="X957" s="183">
        <f t="shared" si="174"/>
        <v>0</v>
      </c>
      <c r="Y957" s="183">
        <f t="shared" si="175"/>
        <v>0</v>
      </c>
      <c r="Z957" s="183">
        <f t="shared" si="176"/>
        <v>0</v>
      </c>
      <c r="AA957" s="183">
        <f t="shared" si="177"/>
        <v>0</v>
      </c>
      <c r="AB957" s="183" t="str">
        <f t="shared" si="178"/>
        <v/>
      </c>
      <c r="AC957" s="183" t="str">
        <f t="shared" si="179"/>
        <v/>
      </c>
      <c r="AD957" s="183" t="str">
        <f t="shared" si="180"/>
        <v/>
      </c>
      <c r="AE957" s="183" t="str">
        <f t="shared" si="181"/>
        <v/>
      </c>
    </row>
    <row r="958" spans="1:31" ht="33.950000000000003" customHeight="1" x14ac:dyDescent="0.25">
      <c r="A958" s="184" t="s">
        <v>5149</v>
      </c>
      <c r="B958" s="185">
        <v>52</v>
      </c>
      <c r="C958" s="184" t="s">
        <v>5085</v>
      </c>
      <c r="D958" s="184" t="s">
        <v>4381</v>
      </c>
      <c r="E958" s="184" t="s">
        <v>18</v>
      </c>
      <c r="F958" s="185">
        <v>6</v>
      </c>
      <c r="G958" s="185">
        <v>1</v>
      </c>
      <c r="H958" s="185">
        <v>0</v>
      </c>
      <c r="I958" s="184" t="s">
        <v>3607</v>
      </c>
      <c r="J958" s="184"/>
      <c r="K958" s="183" t="s">
        <v>5155</v>
      </c>
      <c r="L958" s="183"/>
      <c r="M958" s="183" t="s">
        <v>3607</v>
      </c>
      <c r="N958" s="183" t="s">
        <v>3607</v>
      </c>
      <c r="O958" s="183"/>
      <c r="P958" s="183" t="s">
        <v>4219</v>
      </c>
      <c r="Q958" s="183" t="s">
        <v>4509</v>
      </c>
      <c r="R958" s="183">
        <f t="shared" si="168"/>
        <v>0</v>
      </c>
      <c r="S958" s="183">
        <f t="shared" si="169"/>
        <v>0</v>
      </c>
      <c r="T958" s="183">
        <f t="shared" si="170"/>
        <v>0</v>
      </c>
      <c r="U958" s="183">
        <f t="shared" si="171"/>
        <v>0</v>
      </c>
      <c r="V958" s="183">
        <f t="shared" si="172"/>
        <v>0</v>
      </c>
      <c r="W958" s="183">
        <f t="shared" si="173"/>
        <v>0</v>
      </c>
      <c r="X958" s="183">
        <f t="shared" si="174"/>
        <v>0</v>
      </c>
      <c r="Y958" s="183">
        <f t="shared" si="175"/>
        <v>0</v>
      </c>
      <c r="Z958" s="183">
        <f t="shared" si="176"/>
        <v>0</v>
      </c>
      <c r="AA958" s="183">
        <f t="shared" si="177"/>
        <v>0</v>
      </c>
      <c r="AB958" s="183" t="str">
        <f t="shared" si="178"/>
        <v/>
      </c>
      <c r="AC958" s="183" t="str">
        <f t="shared" si="179"/>
        <v/>
      </c>
      <c r="AD958" s="183" t="str">
        <f t="shared" si="180"/>
        <v/>
      </c>
      <c r="AE958" s="183" t="str">
        <f t="shared" si="181"/>
        <v/>
      </c>
    </row>
    <row r="959" spans="1:31" ht="33.950000000000003" customHeight="1" x14ac:dyDescent="0.25">
      <c r="A959" s="184" t="s">
        <v>5149</v>
      </c>
      <c r="B959" s="185">
        <v>52</v>
      </c>
      <c r="C959" s="184" t="s">
        <v>5085</v>
      </c>
      <c r="D959" s="184" t="s">
        <v>4381</v>
      </c>
      <c r="E959" s="184" t="s">
        <v>18</v>
      </c>
      <c r="F959" s="185">
        <v>7</v>
      </c>
      <c r="G959" s="185">
        <v>1</v>
      </c>
      <c r="H959" s="185">
        <v>0</v>
      </c>
      <c r="I959" s="184" t="s">
        <v>3102</v>
      </c>
      <c r="J959" s="184"/>
      <c r="K959" s="183" t="s">
        <v>4511</v>
      </c>
      <c r="L959" s="183"/>
      <c r="M959" s="183" t="s">
        <v>3102</v>
      </c>
      <c r="N959" s="183" t="s">
        <v>3102</v>
      </c>
      <c r="O959" s="183"/>
      <c r="P959" s="183" t="s">
        <v>4219</v>
      </c>
      <c r="Q959" s="183" t="s">
        <v>4509</v>
      </c>
      <c r="R959" s="183">
        <f t="shared" si="168"/>
        <v>0</v>
      </c>
      <c r="S959" s="183">
        <f t="shared" si="169"/>
        <v>0</v>
      </c>
      <c r="T959" s="183">
        <f t="shared" si="170"/>
        <v>0</v>
      </c>
      <c r="U959" s="183">
        <f t="shared" si="171"/>
        <v>0</v>
      </c>
      <c r="V959" s="183">
        <f t="shared" si="172"/>
        <v>0</v>
      </c>
      <c r="W959" s="183">
        <f t="shared" si="173"/>
        <v>0</v>
      </c>
      <c r="X959" s="183">
        <f t="shared" si="174"/>
        <v>0</v>
      </c>
      <c r="Y959" s="183">
        <f t="shared" si="175"/>
        <v>0</v>
      </c>
      <c r="Z959" s="183">
        <f t="shared" si="176"/>
        <v>0</v>
      </c>
      <c r="AA959" s="183">
        <f t="shared" si="177"/>
        <v>0</v>
      </c>
      <c r="AB959" s="183" t="str">
        <f t="shared" si="178"/>
        <v/>
      </c>
      <c r="AC959" s="183" t="str">
        <f t="shared" si="179"/>
        <v/>
      </c>
      <c r="AD959" s="183" t="str">
        <f t="shared" si="180"/>
        <v/>
      </c>
      <c r="AE959" s="183" t="str">
        <f t="shared" si="181"/>
        <v/>
      </c>
    </row>
    <row r="960" spans="1:31" ht="33.950000000000003" customHeight="1" x14ac:dyDescent="0.25">
      <c r="A960" s="184" t="s">
        <v>5149</v>
      </c>
      <c r="B960" s="185">
        <v>52</v>
      </c>
      <c r="C960" s="184" t="s">
        <v>5085</v>
      </c>
      <c r="D960" s="184" t="s">
        <v>4381</v>
      </c>
      <c r="E960" s="184" t="s">
        <v>18</v>
      </c>
      <c r="F960" s="185">
        <v>8</v>
      </c>
      <c r="G960" s="185">
        <v>1</v>
      </c>
      <c r="H960" s="185">
        <v>0</v>
      </c>
      <c r="I960" s="184" t="s">
        <v>3123</v>
      </c>
      <c r="J960" s="184"/>
      <c r="K960" s="183" t="s">
        <v>4510</v>
      </c>
      <c r="L960" s="183"/>
      <c r="M960" s="183" t="s">
        <v>3123</v>
      </c>
      <c r="N960" s="183" t="s">
        <v>3123</v>
      </c>
      <c r="O960" s="183"/>
      <c r="P960" s="183" t="s">
        <v>4219</v>
      </c>
      <c r="Q960" s="183" t="s">
        <v>4509</v>
      </c>
      <c r="R960" s="183">
        <f t="shared" si="168"/>
        <v>0</v>
      </c>
      <c r="S960" s="183">
        <f t="shared" si="169"/>
        <v>0</v>
      </c>
      <c r="T960" s="183">
        <f t="shared" si="170"/>
        <v>0</v>
      </c>
      <c r="U960" s="183">
        <f t="shared" si="171"/>
        <v>0</v>
      </c>
      <c r="V960" s="183">
        <f t="shared" si="172"/>
        <v>0</v>
      </c>
      <c r="W960" s="183">
        <f t="shared" si="173"/>
        <v>0</v>
      </c>
      <c r="X960" s="183">
        <f t="shared" si="174"/>
        <v>0</v>
      </c>
      <c r="Y960" s="183">
        <f t="shared" si="175"/>
        <v>0</v>
      </c>
      <c r="Z960" s="183">
        <f t="shared" si="176"/>
        <v>0</v>
      </c>
      <c r="AA960" s="183">
        <f t="shared" si="177"/>
        <v>0</v>
      </c>
      <c r="AB960" s="183" t="str">
        <f t="shared" si="178"/>
        <v/>
      </c>
      <c r="AC960" s="183" t="str">
        <f t="shared" si="179"/>
        <v/>
      </c>
      <c r="AD960" s="183" t="str">
        <f t="shared" si="180"/>
        <v/>
      </c>
      <c r="AE960" s="183" t="str">
        <f t="shared" si="181"/>
        <v/>
      </c>
    </row>
    <row r="961" spans="1:31" ht="33.950000000000003" customHeight="1" x14ac:dyDescent="0.25">
      <c r="A961" s="184" t="s">
        <v>5149</v>
      </c>
      <c r="B961" s="185">
        <v>52</v>
      </c>
      <c r="C961" s="184" t="s">
        <v>5085</v>
      </c>
      <c r="D961" s="184" t="s">
        <v>4378</v>
      </c>
      <c r="E961" s="184" t="s">
        <v>18</v>
      </c>
      <c r="F961" s="185">
        <v>1</v>
      </c>
      <c r="G961" s="185">
        <v>0</v>
      </c>
      <c r="H961" s="185">
        <v>1</v>
      </c>
      <c r="I961" s="184"/>
      <c r="J961" s="184" t="s">
        <v>5153</v>
      </c>
      <c r="K961" s="183"/>
      <c r="L961" s="183" t="s">
        <v>5154</v>
      </c>
      <c r="M961" s="183" t="s">
        <v>5153</v>
      </c>
      <c r="N961" s="183" t="s">
        <v>4584</v>
      </c>
      <c r="O961" s="183"/>
      <c r="P961" s="183" t="s">
        <v>4219</v>
      </c>
      <c r="Q961" s="183" t="s">
        <v>4495</v>
      </c>
      <c r="R961" s="183">
        <f t="shared" si="168"/>
        <v>0</v>
      </c>
      <c r="S961" s="183">
        <f t="shared" si="169"/>
        <v>0</v>
      </c>
      <c r="T961" s="183">
        <f t="shared" si="170"/>
        <v>0</v>
      </c>
      <c r="U961" s="183">
        <f t="shared" si="171"/>
        <v>0</v>
      </c>
      <c r="V961" s="183">
        <f t="shared" si="172"/>
        <v>0</v>
      </c>
      <c r="W961" s="183">
        <f t="shared" si="173"/>
        <v>0</v>
      </c>
      <c r="X961" s="183">
        <f t="shared" si="174"/>
        <v>0</v>
      </c>
      <c r="Y961" s="183">
        <f t="shared" si="175"/>
        <v>0</v>
      </c>
      <c r="Z961" s="183">
        <f t="shared" si="176"/>
        <v>0</v>
      </c>
      <c r="AA961" s="183">
        <f t="shared" si="177"/>
        <v>0</v>
      </c>
      <c r="AB961" s="183" t="str">
        <f t="shared" si="178"/>
        <v/>
      </c>
      <c r="AC961" s="183" t="str">
        <f t="shared" si="179"/>
        <v/>
      </c>
      <c r="AD961" s="183" t="str">
        <f t="shared" si="180"/>
        <v/>
      </c>
      <c r="AE961" s="183" t="str">
        <f t="shared" si="181"/>
        <v/>
      </c>
    </row>
    <row r="962" spans="1:31" ht="33.950000000000003" customHeight="1" x14ac:dyDescent="0.25">
      <c r="A962" s="184" t="s">
        <v>5149</v>
      </c>
      <c r="B962" s="185">
        <v>52</v>
      </c>
      <c r="C962" s="184" t="s">
        <v>5085</v>
      </c>
      <c r="D962" s="184" t="s">
        <v>4378</v>
      </c>
      <c r="E962" s="184" t="s">
        <v>18</v>
      </c>
      <c r="F962" s="185">
        <v>2</v>
      </c>
      <c r="G962" s="185">
        <v>0</v>
      </c>
      <c r="H962" s="185">
        <v>1</v>
      </c>
      <c r="I962" s="184"/>
      <c r="J962" s="184" t="s">
        <v>5151</v>
      </c>
      <c r="K962" s="183"/>
      <c r="L962" s="183" t="s">
        <v>5152</v>
      </c>
      <c r="M962" s="183" t="s">
        <v>5151</v>
      </c>
      <c r="N962" s="183" t="s">
        <v>5150</v>
      </c>
      <c r="O962" s="183"/>
      <c r="P962" s="183" t="s">
        <v>4219</v>
      </c>
      <c r="Q962" s="183" t="s">
        <v>4495</v>
      </c>
      <c r="R962" s="183">
        <f t="shared" si="168"/>
        <v>0</v>
      </c>
      <c r="S962" s="183">
        <f t="shared" si="169"/>
        <v>0</v>
      </c>
      <c r="T962" s="183">
        <f t="shared" si="170"/>
        <v>0</v>
      </c>
      <c r="U962" s="183">
        <f t="shared" si="171"/>
        <v>0</v>
      </c>
      <c r="V962" s="183">
        <f t="shared" si="172"/>
        <v>0</v>
      </c>
      <c r="W962" s="183">
        <f t="shared" si="173"/>
        <v>0</v>
      </c>
      <c r="X962" s="183">
        <f t="shared" si="174"/>
        <v>0</v>
      </c>
      <c r="Y962" s="183">
        <f t="shared" si="175"/>
        <v>0</v>
      </c>
      <c r="Z962" s="183">
        <f t="shared" si="176"/>
        <v>0</v>
      </c>
      <c r="AA962" s="183">
        <f t="shared" si="177"/>
        <v>0</v>
      </c>
      <c r="AB962" s="183" t="str">
        <f t="shared" si="178"/>
        <v/>
      </c>
      <c r="AC962" s="183" t="str">
        <f t="shared" si="179"/>
        <v/>
      </c>
      <c r="AD962" s="183" t="str">
        <f t="shared" si="180"/>
        <v/>
      </c>
      <c r="AE962" s="183" t="str">
        <f t="shared" si="181"/>
        <v/>
      </c>
    </row>
    <row r="963" spans="1:31" ht="33.950000000000003" customHeight="1" x14ac:dyDescent="0.25">
      <c r="A963" s="184" t="s">
        <v>5149</v>
      </c>
      <c r="B963" s="185">
        <v>52</v>
      </c>
      <c r="C963" s="184" t="s">
        <v>5085</v>
      </c>
      <c r="D963" s="184" t="s">
        <v>4378</v>
      </c>
      <c r="E963" s="184" t="s">
        <v>18</v>
      </c>
      <c r="F963" s="185">
        <v>3</v>
      </c>
      <c r="G963" s="185">
        <v>0</v>
      </c>
      <c r="H963" s="185">
        <v>1</v>
      </c>
      <c r="I963" s="184"/>
      <c r="J963" s="184" t="s">
        <v>5038</v>
      </c>
      <c r="K963" s="183"/>
      <c r="L963" s="183" t="s">
        <v>5039</v>
      </c>
      <c r="M963" s="183" t="s">
        <v>5038</v>
      </c>
      <c r="N963" s="183"/>
      <c r="O963" s="183"/>
      <c r="P963" s="183" t="s">
        <v>4219</v>
      </c>
      <c r="Q963" s="183" t="s">
        <v>4495</v>
      </c>
      <c r="R963" s="183">
        <f t="shared" si="168"/>
        <v>0</v>
      </c>
      <c r="S963" s="183">
        <f t="shared" si="169"/>
        <v>0</v>
      </c>
      <c r="T963" s="183">
        <f t="shared" si="170"/>
        <v>0</v>
      </c>
      <c r="U963" s="183">
        <f t="shared" si="171"/>
        <v>0</v>
      </c>
      <c r="V963" s="183">
        <f t="shared" si="172"/>
        <v>0</v>
      </c>
      <c r="W963" s="183">
        <f t="shared" si="173"/>
        <v>0</v>
      </c>
      <c r="X963" s="183">
        <f t="shared" si="174"/>
        <v>0</v>
      </c>
      <c r="Y963" s="183">
        <f t="shared" si="175"/>
        <v>0</v>
      </c>
      <c r="Z963" s="183">
        <f t="shared" si="176"/>
        <v>0</v>
      </c>
      <c r="AA963" s="183">
        <f t="shared" si="177"/>
        <v>0</v>
      </c>
      <c r="AB963" s="183" t="str">
        <f t="shared" si="178"/>
        <v/>
      </c>
      <c r="AC963" s="183" t="str">
        <f t="shared" si="179"/>
        <v/>
      </c>
      <c r="AD963" s="183" t="str">
        <f t="shared" si="180"/>
        <v/>
      </c>
      <c r="AE963" s="183" t="str">
        <f t="shared" si="181"/>
        <v/>
      </c>
    </row>
    <row r="964" spans="1:31" ht="33.950000000000003" customHeight="1" x14ac:dyDescent="0.25">
      <c r="A964" s="184" t="s">
        <v>5149</v>
      </c>
      <c r="B964" s="185">
        <v>52</v>
      </c>
      <c r="C964" s="184" t="s">
        <v>5085</v>
      </c>
      <c r="D964" s="184" t="s">
        <v>4378</v>
      </c>
      <c r="E964" s="184" t="s">
        <v>18</v>
      </c>
      <c r="F964" s="185">
        <v>4</v>
      </c>
      <c r="G964" s="185">
        <v>0</v>
      </c>
      <c r="H964" s="185">
        <v>1</v>
      </c>
      <c r="I964" s="184"/>
      <c r="J964" s="184" t="s">
        <v>3651</v>
      </c>
      <c r="K964" s="183"/>
      <c r="L964" s="183" t="s">
        <v>4987</v>
      </c>
      <c r="M964" s="183" t="s">
        <v>3651</v>
      </c>
      <c r="N964" s="183" t="s">
        <v>3651</v>
      </c>
      <c r="O964" s="183"/>
      <c r="P964" s="183" t="s">
        <v>4219</v>
      </c>
      <c r="Q964" s="183" t="s">
        <v>4495</v>
      </c>
      <c r="R964" s="183">
        <f t="shared" si="168"/>
        <v>0</v>
      </c>
      <c r="S964" s="183">
        <f t="shared" si="169"/>
        <v>0</v>
      </c>
      <c r="T964" s="183">
        <f t="shared" si="170"/>
        <v>0</v>
      </c>
      <c r="U964" s="183">
        <f t="shared" si="171"/>
        <v>0</v>
      </c>
      <c r="V964" s="183">
        <f t="shared" si="172"/>
        <v>0</v>
      </c>
      <c r="W964" s="183">
        <f t="shared" si="173"/>
        <v>0</v>
      </c>
      <c r="X964" s="183">
        <f t="shared" si="174"/>
        <v>0</v>
      </c>
      <c r="Y964" s="183">
        <f t="shared" si="175"/>
        <v>0</v>
      </c>
      <c r="Z964" s="183">
        <f t="shared" si="176"/>
        <v>0</v>
      </c>
      <c r="AA964" s="183">
        <f t="shared" si="177"/>
        <v>0</v>
      </c>
      <c r="AB964" s="183" t="str">
        <f t="shared" si="178"/>
        <v/>
      </c>
      <c r="AC964" s="183" t="str">
        <f t="shared" si="179"/>
        <v/>
      </c>
      <c r="AD964" s="183" t="str">
        <f t="shared" si="180"/>
        <v/>
      </c>
      <c r="AE964" s="183" t="str">
        <f t="shared" si="181"/>
        <v/>
      </c>
    </row>
    <row r="965" spans="1:31" ht="33.950000000000003" customHeight="1" x14ac:dyDescent="0.25">
      <c r="A965" s="184" t="s">
        <v>5149</v>
      </c>
      <c r="B965" s="185">
        <v>52</v>
      </c>
      <c r="C965" s="184" t="s">
        <v>5085</v>
      </c>
      <c r="D965" s="184" t="s">
        <v>4378</v>
      </c>
      <c r="E965" s="184" t="s">
        <v>18</v>
      </c>
      <c r="F965" s="185">
        <v>5</v>
      </c>
      <c r="G965" s="185">
        <v>0</v>
      </c>
      <c r="H965" s="185">
        <v>1</v>
      </c>
      <c r="I965" s="184"/>
      <c r="J965" s="184" t="s">
        <v>3605</v>
      </c>
      <c r="K965" s="183"/>
      <c r="L965" s="183" t="s">
        <v>4812</v>
      </c>
      <c r="M965" s="183" t="s">
        <v>3605</v>
      </c>
      <c r="N965" s="183" t="s">
        <v>3605</v>
      </c>
      <c r="O965" s="183"/>
      <c r="P965" s="183" t="s">
        <v>4219</v>
      </c>
      <c r="Q965" s="183" t="s">
        <v>4495</v>
      </c>
      <c r="R965" s="183">
        <f t="shared" si="168"/>
        <v>0</v>
      </c>
      <c r="S965" s="183">
        <f t="shared" si="169"/>
        <v>0</v>
      </c>
      <c r="T965" s="183">
        <f t="shared" si="170"/>
        <v>0</v>
      </c>
      <c r="U965" s="183">
        <f t="shared" si="171"/>
        <v>0</v>
      </c>
      <c r="V965" s="183">
        <f t="shared" si="172"/>
        <v>0</v>
      </c>
      <c r="W965" s="183">
        <f t="shared" si="173"/>
        <v>0</v>
      </c>
      <c r="X965" s="183">
        <f t="shared" si="174"/>
        <v>0</v>
      </c>
      <c r="Y965" s="183">
        <f t="shared" si="175"/>
        <v>0</v>
      </c>
      <c r="Z965" s="183">
        <f t="shared" si="176"/>
        <v>0</v>
      </c>
      <c r="AA965" s="183">
        <f t="shared" si="177"/>
        <v>0</v>
      </c>
      <c r="AB965" s="183" t="str">
        <f t="shared" si="178"/>
        <v/>
      </c>
      <c r="AC965" s="183" t="str">
        <f t="shared" si="179"/>
        <v/>
      </c>
      <c r="AD965" s="183" t="str">
        <f t="shared" si="180"/>
        <v/>
      </c>
      <c r="AE965" s="183" t="str">
        <f t="shared" si="181"/>
        <v/>
      </c>
    </row>
    <row r="966" spans="1:31" ht="33.950000000000003" customHeight="1" x14ac:dyDescent="0.25">
      <c r="A966" s="184" t="s">
        <v>5149</v>
      </c>
      <c r="B966" s="185">
        <v>52</v>
      </c>
      <c r="C966" s="184" t="s">
        <v>5085</v>
      </c>
      <c r="D966" s="184" t="s">
        <v>4378</v>
      </c>
      <c r="E966" s="184" t="s">
        <v>18</v>
      </c>
      <c r="F966" s="185">
        <v>6</v>
      </c>
      <c r="G966" s="185">
        <v>0</v>
      </c>
      <c r="H966" s="185">
        <v>1</v>
      </c>
      <c r="I966" s="184"/>
      <c r="J966" s="184" t="s">
        <v>3587</v>
      </c>
      <c r="K966" s="183"/>
      <c r="L966" s="183" t="s">
        <v>4500</v>
      </c>
      <c r="M966" s="183" t="s">
        <v>3587</v>
      </c>
      <c r="N966" s="183" t="s">
        <v>3587</v>
      </c>
      <c r="O966" s="183"/>
      <c r="P966" s="183" t="s">
        <v>4219</v>
      </c>
      <c r="Q966" s="183" t="s">
        <v>4495</v>
      </c>
      <c r="R966" s="183">
        <f t="shared" si="168"/>
        <v>0</v>
      </c>
      <c r="S966" s="183">
        <f t="shared" si="169"/>
        <v>0</v>
      </c>
      <c r="T966" s="183">
        <f t="shared" si="170"/>
        <v>0</v>
      </c>
      <c r="U966" s="183">
        <f t="shared" si="171"/>
        <v>0</v>
      </c>
      <c r="V966" s="183">
        <f t="shared" si="172"/>
        <v>0</v>
      </c>
      <c r="W966" s="183">
        <f t="shared" si="173"/>
        <v>0</v>
      </c>
      <c r="X966" s="183">
        <f t="shared" si="174"/>
        <v>0</v>
      </c>
      <c r="Y966" s="183">
        <f t="shared" si="175"/>
        <v>0</v>
      </c>
      <c r="Z966" s="183">
        <f t="shared" si="176"/>
        <v>0</v>
      </c>
      <c r="AA966" s="183">
        <f t="shared" si="177"/>
        <v>0</v>
      </c>
      <c r="AB966" s="183" t="str">
        <f t="shared" si="178"/>
        <v/>
      </c>
      <c r="AC966" s="183" t="str">
        <f t="shared" si="179"/>
        <v/>
      </c>
      <c r="AD966" s="183" t="str">
        <f t="shared" si="180"/>
        <v/>
      </c>
      <c r="AE966" s="183" t="str">
        <f t="shared" si="181"/>
        <v/>
      </c>
    </row>
    <row r="967" spans="1:31" ht="33.950000000000003" customHeight="1" x14ac:dyDescent="0.25">
      <c r="A967" s="184" t="s">
        <v>5149</v>
      </c>
      <c r="B967" s="185">
        <v>52</v>
      </c>
      <c r="C967" s="184" t="s">
        <v>5085</v>
      </c>
      <c r="D967" s="184" t="s">
        <v>4378</v>
      </c>
      <c r="E967" s="184" t="s">
        <v>18</v>
      </c>
      <c r="F967" s="185">
        <v>7</v>
      </c>
      <c r="G967" s="185">
        <v>0</v>
      </c>
      <c r="H967" s="185">
        <v>1</v>
      </c>
      <c r="I967" s="184"/>
      <c r="J967" s="184" t="s">
        <v>4496</v>
      </c>
      <c r="K967" s="183"/>
      <c r="L967" s="183" t="s">
        <v>4497</v>
      </c>
      <c r="M967" s="183" t="s">
        <v>4496</v>
      </c>
      <c r="N967" s="183" t="s">
        <v>4496</v>
      </c>
      <c r="O967" s="183"/>
      <c r="P967" s="183" t="s">
        <v>4219</v>
      </c>
      <c r="Q967" s="183" t="s">
        <v>4495</v>
      </c>
      <c r="R967" s="183">
        <f t="shared" si="168"/>
        <v>0</v>
      </c>
      <c r="S967" s="183">
        <f t="shared" si="169"/>
        <v>0</v>
      </c>
      <c r="T967" s="183">
        <f t="shared" si="170"/>
        <v>0</v>
      </c>
      <c r="U967" s="183">
        <f t="shared" si="171"/>
        <v>0</v>
      </c>
      <c r="V967" s="183">
        <f t="shared" si="172"/>
        <v>0</v>
      </c>
      <c r="W967" s="183">
        <f t="shared" si="173"/>
        <v>0</v>
      </c>
      <c r="X967" s="183">
        <f t="shared" si="174"/>
        <v>0</v>
      </c>
      <c r="Y967" s="183">
        <f t="shared" si="175"/>
        <v>0</v>
      </c>
      <c r="Z967" s="183">
        <f t="shared" si="176"/>
        <v>0</v>
      </c>
      <c r="AA967" s="183">
        <f t="shared" si="177"/>
        <v>0</v>
      </c>
      <c r="AB967" s="183" t="str">
        <f t="shared" si="178"/>
        <v/>
      </c>
      <c r="AC967" s="183" t="str">
        <f t="shared" si="179"/>
        <v/>
      </c>
      <c r="AD967" s="183" t="str">
        <f t="shared" si="180"/>
        <v/>
      </c>
      <c r="AE967" s="183" t="str">
        <f t="shared" si="181"/>
        <v/>
      </c>
    </row>
    <row r="968" spans="1:31" ht="33.950000000000003" customHeight="1" x14ac:dyDescent="0.25">
      <c r="A968" s="184" t="s">
        <v>5140</v>
      </c>
      <c r="B968" s="185">
        <v>53</v>
      </c>
      <c r="C968" s="184" t="s">
        <v>5085</v>
      </c>
      <c r="D968" s="184" t="s">
        <v>4381</v>
      </c>
      <c r="E968" s="184" t="s">
        <v>18</v>
      </c>
      <c r="F968" s="185">
        <v>1</v>
      </c>
      <c r="G968" s="185">
        <v>1</v>
      </c>
      <c r="H968" s="185">
        <v>0</v>
      </c>
      <c r="I968" s="184" t="s">
        <v>3209</v>
      </c>
      <c r="J968" s="184"/>
      <c r="K968" s="183" t="s">
        <v>4531</v>
      </c>
      <c r="L968" s="183"/>
      <c r="M968" s="183" t="s">
        <v>3209</v>
      </c>
      <c r="N968" s="183" t="s">
        <v>3209</v>
      </c>
      <c r="O968" s="183"/>
      <c r="P968" s="183" t="s">
        <v>4219</v>
      </c>
      <c r="Q968" s="183" t="s">
        <v>4509</v>
      </c>
      <c r="R968" s="183">
        <f t="shared" si="168"/>
        <v>0</v>
      </c>
      <c r="S968" s="183">
        <f t="shared" si="169"/>
        <v>0</v>
      </c>
      <c r="T968" s="183">
        <f t="shared" si="170"/>
        <v>0</v>
      </c>
      <c r="U968" s="183">
        <f t="shared" si="171"/>
        <v>0</v>
      </c>
      <c r="V968" s="183">
        <f t="shared" si="172"/>
        <v>0</v>
      </c>
      <c r="W968" s="183">
        <f t="shared" si="173"/>
        <v>0</v>
      </c>
      <c r="X968" s="183">
        <f t="shared" si="174"/>
        <v>0</v>
      </c>
      <c r="Y968" s="183">
        <f t="shared" si="175"/>
        <v>0</v>
      </c>
      <c r="Z968" s="183">
        <f t="shared" si="176"/>
        <v>0</v>
      </c>
      <c r="AA968" s="183">
        <f t="shared" si="177"/>
        <v>0</v>
      </c>
      <c r="AB968" s="183" t="str">
        <f t="shared" si="178"/>
        <v/>
      </c>
      <c r="AC968" s="183" t="str">
        <f t="shared" si="179"/>
        <v/>
      </c>
      <c r="AD968" s="183" t="str">
        <f t="shared" si="180"/>
        <v/>
      </c>
      <c r="AE968" s="183" t="str">
        <f t="shared" si="181"/>
        <v/>
      </c>
    </row>
    <row r="969" spans="1:31" ht="33.950000000000003" customHeight="1" x14ac:dyDescent="0.25">
      <c r="A969" s="184" t="s">
        <v>5140</v>
      </c>
      <c r="B969" s="185">
        <v>53</v>
      </c>
      <c r="C969" s="184" t="s">
        <v>5085</v>
      </c>
      <c r="D969" s="184" t="s">
        <v>4381</v>
      </c>
      <c r="E969" s="184" t="s">
        <v>18</v>
      </c>
      <c r="F969" s="185">
        <v>2</v>
      </c>
      <c r="G969" s="185">
        <v>1</v>
      </c>
      <c r="H969" s="185">
        <v>0</v>
      </c>
      <c r="I969" s="184" t="s">
        <v>4519</v>
      </c>
      <c r="J969" s="184"/>
      <c r="K969" s="183" t="s">
        <v>4530</v>
      </c>
      <c r="L969" s="183"/>
      <c r="M969" s="183" t="s">
        <v>4519</v>
      </c>
      <c r="N969" s="183"/>
      <c r="O969" s="183"/>
      <c r="P969" s="183" t="s">
        <v>4219</v>
      </c>
      <c r="Q969" s="183" t="s">
        <v>4509</v>
      </c>
      <c r="R969" s="183">
        <f t="shared" si="168"/>
        <v>0</v>
      </c>
      <c r="S969" s="183">
        <f t="shared" si="169"/>
        <v>0</v>
      </c>
      <c r="T969" s="183">
        <f t="shared" si="170"/>
        <v>0</v>
      </c>
      <c r="U969" s="183">
        <f t="shared" si="171"/>
        <v>0</v>
      </c>
      <c r="V969" s="183">
        <f t="shared" si="172"/>
        <v>0</v>
      </c>
      <c r="W969" s="183">
        <f t="shared" si="173"/>
        <v>0</v>
      </c>
      <c r="X969" s="183">
        <f t="shared" si="174"/>
        <v>0</v>
      </c>
      <c r="Y969" s="183">
        <f t="shared" si="175"/>
        <v>0</v>
      </c>
      <c r="Z969" s="183">
        <f t="shared" si="176"/>
        <v>0</v>
      </c>
      <c r="AA969" s="183">
        <f t="shared" si="177"/>
        <v>0</v>
      </c>
      <c r="AB969" s="183" t="str">
        <f t="shared" si="178"/>
        <v/>
      </c>
      <c r="AC969" s="183" t="str">
        <f t="shared" si="179"/>
        <v/>
      </c>
      <c r="AD969" s="183" t="str">
        <f t="shared" si="180"/>
        <v/>
      </c>
      <c r="AE969" s="183" t="str">
        <f t="shared" si="181"/>
        <v/>
      </c>
    </row>
    <row r="970" spans="1:31" ht="33.950000000000003" customHeight="1" x14ac:dyDescent="0.25">
      <c r="A970" s="184" t="s">
        <v>5140</v>
      </c>
      <c r="B970" s="185">
        <v>53</v>
      </c>
      <c r="C970" s="184" t="s">
        <v>5085</v>
      </c>
      <c r="D970" s="184" t="s">
        <v>4381</v>
      </c>
      <c r="E970" s="184" t="s">
        <v>18</v>
      </c>
      <c r="F970" s="185">
        <v>3</v>
      </c>
      <c r="G970" s="185">
        <v>1</v>
      </c>
      <c r="H970" s="185">
        <v>0</v>
      </c>
      <c r="I970" s="184" t="s">
        <v>5144</v>
      </c>
      <c r="J970" s="184"/>
      <c r="K970" s="183" t="s">
        <v>5148</v>
      </c>
      <c r="L970" s="183"/>
      <c r="M970" s="183" t="s">
        <v>5144</v>
      </c>
      <c r="N970" s="183" t="s">
        <v>5143</v>
      </c>
      <c r="O970" s="183"/>
      <c r="P970" s="183" t="s">
        <v>4219</v>
      </c>
      <c r="Q970" s="183" t="s">
        <v>4509</v>
      </c>
      <c r="R970" s="183">
        <f t="shared" si="168"/>
        <v>0</v>
      </c>
      <c r="S970" s="183">
        <f t="shared" si="169"/>
        <v>0</v>
      </c>
      <c r="T970" s="183">
        <f t="shared" si="170"/>
        <v>0</v>
      </c>
      <c r="U970" s="183">
        <f t="shared" si="171"/>
        <v>0</v>
      </c>
      <c r="V970" s="183">
        <f t="shared" si="172"/>
        <v>0</v>
      </c>
      <c r="W970" s="183">
        <f t="shared" si="173"/>
        <v>0</v>
      </c>
      <c r="X970" s="183">
        <f t="shared" si="174"/>
        <v>0</v>
      </c>
      <c r="Y970" s="183">
        <f t="shared" si="175"/>
        <v>0</v>
      </c>
      <c r="Z970" s="183">
        <f t="shared" si="176"/>
        <v>0</v>
      </c>
      <c r="AA970" s="183">
        <f t="shared" si="177"/>
        <v>0</v>
      </c>
      <c r="AB970" s="183" t="str">
        <f t="shared" si="178"/>
        <v/>
      </c>
      <c r="AC970" s="183" t="str">
        <f t="shared" si="179"/>
        <v/>
      </c>
      <c r="AD970" s="183" t="str">
        <f t="shared" si="180"/>
        <v/>
      </c>
      <c r="AE970" s="183" t="str">
        <f t="shared" si="181"/>
        <v/>
      </c>
    </row>
    <row r="971" spans="1:31" ht="33.950000000000003" customHeight="1" x14ac:dyDescent="0.25">
      <c r="A971" s="184" t="s">
        <v>5140</v>
      </c>
      <c r="B971" s="185">
        <v>53</v>
      </c>
      <c r="C971" s="184" t="s">
        <v>5085</v>
      </c>
      <c r="D971" s="184" t="s">
        <v>4381</v>
      </c>
      <c r="E971" s="184" t="s">
        <v>18</v>
      </c>
      <c r="F971" s="185">
        <v>4</v>
      </c>
      <c r="G971" s="185">
        <v>1</v>
      </c>
      <c r="H971" s="185">
        <v>0</v>
      </c>
      <c r="I971" s="184" t="s">
        <v>3250</v>
      </c>
      <c r="J971" s="184"/>
      <c r="K971" s="183" t="s">
        <v>4694</v>
      </c>
      <c r="L971" s="183"/>
      <c r="M971" s="183" t="s">
        <v>3250</v>
      </c>
      <c r="N971" s="183" t="s">
        <v>3250</v>
      </c>
      <c r="O971" s="183"/>
      <c r="P971" s="183" t="s">
        <v>4219</v>
      </c>
      <c r="Q971" s="183" t="s">
        <v>4509</v>
      </c>
      <c r="R971" s="183">
        <f t="shared" si="168"/>
        <v>0</v>
      </c>
      <c r="S971" s="183">
        <f t="shared" si="169"/>
        <v>0</v>
      </c>
      <c r="T971" s="183">
        <f t="shared" si="170"/>
        <v>0</v>
      </c>
      <c r="U971" s="183">
        <f t="shared" si="171"/>
        <v>0</v>
      </c>
      <c r="V971" s="183">
        <f t="shared" si="172"/>
        <v>0</v>
      </c>
      <c r="W971" s="183">
        <f t="shared" si="173"/>
        <v>0</v>
      </c>
      <c r="X971" s="183">
        <f t="shared" si="174"/>
        <v>0</v>
      </c>
      <c r="Y971" s="183">
        <f t="shared" si="175"/>
        <v>0</v>
      </c>
      <c r="Z971" s="183">
        <f t="shared" si="176"/>
        <v>0</v>
      </c>
      <c r="AA971" s="183">
        <f t="shared" si="177"/>
        <v>0</v>
      </c>
      <c r="AB971" s="183" t="str">
        <f t="shared" si="178"/>
        <v/>
      </c>
      <c r="AC971" s="183" t="str">
        <f t="shared" si="179"/>
        <v/>
      </c>
      <c r="AD971" s="183" t="str">
        <f t="shared" si="180"/>
        <v/>
      </c>
      <c r="AE971" s="183" t="str">
        <f t="shared" si="181"/>
        <v/>
      </c>
    </row>
    <row r="972" spans="1:31" ht="33.950000000000003" customHeight="1" x14ac:dyDescent="0.25">
      <c r="A972" s="184" t="s">
        <v>5140</v>
      </c>
      <c r="B972" s="185">
        <v>53</v>
      </c>
      <c r="C972" s="184" t="s">
        <v>5085</v>
      </c>
      <c r="D972" s="184" t="s">
        <v>4381</v>
      </c>
      <c r="E972" s="184" t="s">
        <v>18</v>
      </c>
      <c r="F972" s="185">
        <v>5</v>
      </c>
      <c r="G972" s="185">
        <v>1</v>
      </c>
      <c r="H972" s="185">
        <v>0</v>
      </c>
      <c r="I972" s="184" t="s">
        <v>5141</v>
      </c>
      <c r="J972" s="184"/>
      <c r="K972" s="183" t="s">
        <v>5147</v>
      </c>
      <c r="L972" s="183"/>
      <c r="M972" s="183" t="s">
        <v>5141</v>
      </c>
      <c r="N972" s="183" t="s">
        <v>5141</v>
      </c>
      <c r="O972" s="183"/>
      <c r="P972" s="183" t="s">
        <v>4219</v>
      </c>
      <c r="Q972" s="183" t="s">
        <v>4509</v>
      </c>
      <c r="R972" s="183">
        <f t="shared" si="168"/>
        <v>0</v>
      </c>
      <c r="S972" s="183">
        <f t="shared" si="169"/>
        <v>0</v>
      </c>
      <c r="T972" s="183">
        <f t="shared" si="170"/>
        <v>0</v>
      </c>
      <c r="U972" s="183">
        <f t="shared" si="171"/>
        <v>0</v>
      </c>
      <c r="V972" s="183">
        <f t="shared" si="172"/>
        <v>0</v>
      </c>
      <c r="W972" s="183">
        <f t="shared" si="173"/>
        <v>0</v>
      </c>
      <c r="X972" s="183">
        <f t="shared" si="174"/>
        <v>0</v>
      </c>
      <c r="Y972" s="183">
        <f t="shared" si="175"/>
        <v>0</v>
      </c>
      <c r="Z972" s="183">
        <f t="shared" si="176"/>
        <v>0</v>
      </c>
      <c r="AA972" s="183">
        <f t="shared" si="177"/>
        <v>0</v>
      </c>
      <c r="AB972" s="183" t="str">
        <f t="shared" si="178"/>
        <v/>
      </c>
      <c r="AC972" s="183" t="str">
        <f t="shared" si="179"/>
        <v/>
      </c>
      <c r="AD972" s="183" t="str">
        <f t="shared" si="180"/>
        <v/>
      </c>
      <c r="AE972" s="183" t="str">
        <f t="shared" si="181"/>
        <v/>
      </c>
    </row>
    <row r="973" spans="1:31" ht="33.950000000000003" customHeight="1" x14ac:dyDescent="0.25">
      <c r="A973" s="184" t="s">
        <v>5140</v>
      </c>
      <c r="B973" s="185">
        <v>53</v>
      </c>
      <c r="C973" s="184" t="s">
        <v>5085</v>
      </c>
      <c r="D973" s="184" t="s">
        <v>4381</v>
      </c>
      <c r="E973" s="184" t="s">
        <v>18</v>
      </c>
      <c r="F973" s="185">
        <v>6</v>
      </c>
      <c r="G973" s="185">
        <v>1</v>
      </c>
      <c r="H973" s="185">
        <v>0</v>
      </c>
      <c r="I973" s="184" t="s">
        <v>3152</v>
      </c>
      <c r="J973" s="184"/>
      <c r="K973" s="183" t="s">
        <v>5146</v>
      </c>
      <c r="L973" s="183"/>
      <c r="M973" s="183" t="s">
        <v>3152</v>
      </c>
      <c r="N973" s="183" t="s">
        <v>3152</v>
      </c>
      <c r="O973" s="183"/>
      <c r="P973" s="183" t="s">
        <v>4219</v>
      </c>
      <c r="Q973" s="183" t="s">
        <v>4509</v>
      </c>
      <c r="R973" s="183">
        <f t="shared" si="168"/>
        <v>0</v>
      </c>
      <c r="S973" s="183">
        <f t="shared" si="169"/>
        <v>0</v>
      </c>
      <c r="T973" s="183">
        <f t="shared" si="170"/>
        <v>0</v>
      </c>
      <c r="U973" s="183">
        <f t="shared" si="171"/>
        <v>0</v>
      </c>
      <c r="V973" s="183">
        <f t="shared" si="172"/>
        <v>0</v>
      </c>
      <c r="W973" s="183">
        <f t="shared" si="173"/>
        <v>0</v>
      </c>
      <c r="X973" s="183">
        <f t="shared" si="174"/>
        <v>0</v>
      </c>
      <c r="Y973" s="183">
        <f t="shared" si="175"/>
        <v>0</v>
      </c>
      <c r="Z973" s="183">
        <f t="shared" si="176"/>
        <v>0</v>
      </c>
      <c r="AA973" s="183">
        <f t="shared" si="177"/>
        <v>0</v>
      </c>
      <c r="AB973" s="183" t="str">
        <f t="shared" si="178"/>
        <v/>
      </c>
      <c r="AC973" s="183" t="str">
        <f t="shared" si="179"/>
        <v/>
      </c>
      <c r="AD973" s="183" t="str">
        <f t="shared" si="180"/>
        <v/>
      </c>
      <c r="AE973" s="183" t="str">
        <f t="shared" si="181"/>
        <v/>
      </c>
    </row>
    <row r="974" spans="1:31" ht="33.950000000000003" customHeight="1" x14ac:dyDescent="0.25">
      <c r="A974" s="184" t="s">
        <v>5140</v>
      </c>
      <c r="B974" s="185">
        <v>53</v>
      </c>
      <c r="C974" s="184" t="s">
        <v>5085</v>
      </c>
      <c r="D974" s="184" t="s">
        <v>4381</v>
      </c>
      <c r="E974" s="184" t="s">
        <v>18</v>
      </c>
      <c r="F974" s="185">
        <v>7</v>
      </c>
      <c r="G974" s="185">
        <v>1</v>
      </c>
      <c r="H974" s="185">
        <v>0</v>
      </c>
      <c r="I974" s="184" t="s">
        <v>3102</v>
      </c>
      <c r="J974" s="184"/>
      <c r="K974" s="183" t="s">
        <v>4511</v>
      </c>
      <c r="L974" s="183"/>
      <c r="M974" s="183" t="s">
        <v>3102</v>
      </c>
      <c r="N974" s="183" t="s">
        <v>3102</v>
      </c>
      <c r="O974" s="183"/>
      <c r="P974" s="183" t="s">
        <v>4219</v>
      </c>
      <c r="Q974" s="183" t="s">
        <v>4509</v>
      </c>
      <c r="R974" s="183">
        <f t="shared" si="168"/>
        <v>0</v>
      </c>
      <c r="S974" s="183">
        <f t="shared" si="169"/>
        <v>0</v>
      </c>
      <c r="T974" s="183">
        <f t="shared" si="170"/>
        <v>0</v>
      </c>
      <c r="U974" s="183">
        <f t="shared" si="171"/>
        <v>0</v>
      </c>
      <c r="V974" s="183">
        <f t="shared" si="172"/>
        <v>0</v>
      </c>
      <c r="W974" s="183">
        <f t="shared" si="173"/>
        <v>0</v>
      </c>
      <c r="X974" s="183">
        <f t="shared" si="174"/>
        <v>0</v>
      </c>
      <c r="Y974" s="183">
        <f t="shared" si="175"/>
        <v>0</v>
      </c>
      <c r="Z974" s="183">
        <f t="shared" si="176"/>
        <v>0</v>
      </c>
      <c r="AA974" s="183">
        <f t="shared" si="177"/>
        <v>0</v>
      </c>
      <c r="AB974" s="183" t="str">
        <f t="shared" si="178"/>
        <v/>
      </c>
      <c r="AC974" s="183" t="str">
        <f t="shared" si="179"/>
        <v/>
      </c>
      <c r="AD974" s="183" t="str">
        <f t="shared" si="180"/>
        <v/>
      </c>
      <c r="AE974" s="183" t="str">
        <f t="shared" si="181"/>
        <v/>
      </c>
    </row>
    <row r="975" spans="1:31" ht="33.950000000000003" customHeight="1" x14ac:dyDescent="0.25">
      <c r="A975" s="184" t="s">
        <v>5140</v>
      </c>
      <c r="B975" s="185">
        <v>53</v>
      </c>
      <c r="C975" s="184" t="s">
        <v>5085</v>
      </c>
      <c r="D975" s="184" t="s">
        <v>4381</v>
      </c>
      <c r="E975" s="184" t="s">
        <v>18</v>
      </c>
      <c r="F975" s="185">
        <v>8</v>
      </c>
      <c r="G975" s="185">
        <v>1</v>
      </c>
      <c r="H975" s="185">
        <v>0</v>
      </c>
      <c r="I975" s="184" t="s">
        <v>3123</v>
      </c>
      <c r="J975" s="184"/>
      <c r="K975" s="183" t="s">
        <v>4510</v>
      </c>
      <c r="L975" s="183"/>
      <c r="M975" s="183" t="s">
        <v>3123</v>
      </c>
      <c r="N975" s="183" t="s">
        <v>3123</v>
      </c>
      <c r="O975" s="183"/>
      <c r="P975" s="183" t="s">
        <v>4219</v>
      </c>
      <c r="Q975" s="183" t="s">
        <v>4509</v>
      </c>
      <c r="R975" s="183">
        <f t="shared" si="168"/>
        <v>0</v>
      </c>
      <c r="S975" s="183">
        <f t="shared" si="169"/>
        <v>0</v>
      </c>
      <c r="T975" s="183">
        <f t="shared" si="170"/>
        <v>0</v>
      </c>
      <c r="U975" s="183">
        <f t="shared" si="171"/>
        <v>0</v>
      </c>
      <c r="V975" s="183">
        <f t="shared" si="172"/>
        <v>0</v>
      </c>
      <c r="W975" s="183">
        <f t="shared" si="173"/>
        <v>0</v>
      </c>
      <c r="X975" s="183">
        <f t="shared" si="174"/>
        <v>0</v>
      </c>
      <c r="Y975" s="183">
        <f t="shared" si="175"/>
        <v>0</v>
      </c>
      <c r="Z975" s="183">
        <f t="shared" si="176"/>
        <v>0</v>
      </c>
      <c r="AA975" s="183">
        <f t="shared" si="177"/>
        <v>0</v>
      </c>
      <c r="AB975" s="183" t="str">
        <f t="shared" si="178"/>
        <v/>
      </c>
      <c r="AC975" s="183" t="str">
        <f t="shared" si="179"/>
        <v/>
      </c>
      <c r="AD975" s="183" t="str">
        <f t="shared" si="180"/>
        <v/>
      </c>
      <c r="AE975" s="183" t="str">
        <f t="shared" si="181"/>
        <v/>
      </c>
    </row>
    <row r="976" spans="1:31" ht="33.950000000000003" customHeight="1" x14ac:dyDescent="0.25">
      <c r="A976" s="184" t="s">
        <v>5140</v>
      </c>
      <c r="B976" s="185">
        <v>53</v>
      </c>
      <c r="C976" s="184" t="s">
        <v>5085</v>
      </c>
      <c r="D976" s="184" t="s">
        <v>4378</v>
      </c>
      <c r="E976" s="184" t="s">
        <v>18</v>
      </c>
      <c r="F976" s="185">
        <v>1</v>
      </c>
      <c r="G976" s="185">
        <v>0</v>
      </c>
      <c r="H976" s="185">
        <v>1</v>
      </c>
      <c r="I976" s="184"/>
      <c r="J976" s="184" t="s">
        <v>3209</v>
      </c>
      <c r="K976" s="183"/>
      <c r="L976" s="183" t="s">
        <v>4521</v>
      </c>
      <c r="M976" s="183" t="s">
        <v>3209</v>
      </c>
      <c r="N976" s="183" t="s">
        <v>3209</v>
      </c>
      <c r="O976" s="183"/>
      <c r="P976" s="183" t="s">
        <v>4219</v>
      </c>
      <c r="Q976" s="183" t="s">
        <v>4495</v>
      </c>
      <c r="R976" s="183">
        <f t="shared" si="168"/>
        <v>0</v>
      </c>
      <c r="S976" s="183">
        <f t="shared" si="169"/>
        <v>0</v>
      </c>
      <c r="T976" s="183">
        <f t="shared" si="170"/>
        <v>0</v>
      </c>
      <c r="U976" s="183">
        <f t="shared" si="171"/>
        <v>0</v>
      </c>
      <c r="V976" s="183">
        <f t="shared" si="172"/>
        <v>0</v>
      </c>
      <c r="W976" s="183">
        <f t="shared" si="173"/>
        <v>0</v>
      </c>
      <c r="X976" s="183">
        <f t="shared" si="174"/>
        <v>0</v>
      </c>
      <c r="Y976" s="183">
        <f t="shared" si="175"/>
        <v>0</v>
      </c>
      <c r="Z976" s="183">
        <f t="shared" si="176"/>
        <v>0</v>
      </c>
      <c r="AA976" s="183">
        <f t="shared" si="177"/>
        <v>0</v>
      </c>
      <c r="AB976" s="183" t="str">
        <f t="shared" si="178"/>
        <v/>
      </c>
      <c r="AC976" s="183" t="str">
        <f t="shared" si="179"/>
        <v/>
      </c>
      <c r="AD976" s="183" t="str">
        <f t="shared" si="180"/>
        <v/>
      </c>
      <c r="AE976" s="183" t="str">
        <f t="shared" si="181"/>
        <v/>
      </c>
    </row>
    <row r="977" spans="1:31" ht="33.950000000000003" customHeight="1" x14ac:dyDescent="0.25">
      <c r="A977" s="184" t="s">
        <v>5140</v>
      </c>
      <c r="B977" s="185">
        <v>53</v>
      </c>
      <c r="C977" s="184" t="s">
        <v>5085</v>
      </c>
      <c r="D977" s="184" t="s">
        <v>4378</v>
      </c>
      <c r="E977" s="184" t="s">
        <v>18</v>
      </c>
      <c r="F977" s="185">
        <v>2</v>
      </c>
      <c r="G977" s="185">
        <v>0</v>
      </c>
      <c r="H977" s="185">
        <v>1</v>
      </c>
      <c r="I977" s="184"/>
      <c r="J977" s="184" t="s">
        <v>4519</v>
      </c>
      <c r="K977" s="183"/>
      <c r="L977" s="183" t="s">
        <v>4520</v>
      </c>
      <c r="M977" s="183" t="s">
        <v>4519</v>
      </c>
      <c r="N977" s="183"/>
      <c r="O977" s="183"/>
      <c r="P977" s="183" t="s">
        <v>4219</v>
      </c>
      <c r="Q977" s="183" t="s">
        <v>4495</v>
      </c>
      <c r="R977" s="183">
        <f t="shared" si="168"/>
        <v>0</v>
      </c>
      <c r="S977" s="183">
        <f t="shared" si="169"/>
        <v>0</v>
      </c>
      <c r="T977" s="183">
        <f t="shared" si="170"/>
        <v>0</v>
      </c>
      <c r="U977" s="183">
        <f t="shared" si="171"/>
        <v>0</v>
      </c>
      <c r="V977" s="183">
        <f t="shared" si="172"/>
        <v>0</v>
      </c>
      <c r="W977" s="183">
        <f t="shared" si="173"/>
        <v>0</v>
      </c>
      <c r="X977" s="183">
        <f t="shared" si="174"/>
        <v>0</v>
      </c>
      <c r="Y977" s="183">
        <f t="shared" si="175"/>
        <v>0</v>
      </c>
      <c r="Z977" s="183">
        <f t="shared" si="176"/>
        <v>0</v>
      </c>
      <c r="AA977" s="183">
        <f t="shared" si="177"/>
        <v>0</v>
      </c>
      <c r="AB977" s="183" t="str">
        <f t="shared" si="178"/>
        <v/>
      </c>
      <c r="AC977" s="183" t="str">
        <f t="shared" si="179"/>
        <v/>
      </c>
      <c r="AD977" s="183" t="str">
        <f t="shared" si="180"/>
        <v/>
      </c>
      <c r="AE977" s="183" t="str">
        <f t="shared" si="181"/>
        <v/>
      </c>
    </row>
    <row r="978" spans="1:31" ht="33.950000000000003" customHeight="1" x14ac:dyDescent="0.25">
      <c r="A978" s="184" t="s">
        <v>5140</v>
      </c>
      <c r="B978" s="185">
        <v>53</v>
      </c>
      <c r="C978" s="184" t="s">
        <v>5085</v>
      </c>
      <c r="D978" s="184" t="s">
        <v>4378</v>
      </c>
      <c r="E978" s="184" t="s">
        <v>18</v>
      </c>
      <c r="F978" s="185">
        <v>3</v>
      </c>
      <c r="G978" s="185">
        <v>0</v>
      </c>
      <c r="H978" s="185">
        <v>1</v>
      </c>
      <c r="I978" s="184"/>
      <c r="J978" s="184" t="s">
        <v>5144</v>
      </c>
      <c r="K978" s="183"/>
      <c r="L978" s="183" t="s">
        <v>5145</v>
      </c>
      <c r="M978" s="183" t="s">
        <v>5144</v>
      </c>
      <c r="N978" s="183" t="s">
        <v>5143</v>
      </c>
      <c r="O978" s="183"/>
      <c r="P978" s="183" t="s">
        <v>4219</v>
      </c>
      <c r="Q978" s="183" t="s">
        <v>4495</v>
      </c>
      <c r="R978" s="183">
        <f t="shared" si="168"/>
        <v>0</v>
      </c>
      <c r="S978" s="183">
        <f t="shared" si="169"/>
        <v>0</v>
      </c>
      <c r="T978" s="183">
        <f t="shared" si="170"/>
        <v>0</v>
      </c>
      <c r="U978" s="183">
        <f t="shared" si="171"/>
        <v>0</v>
      </c>
      <c r="V978" s="183">
        <f t="shared" si="172"/>
        <v>0</v>
      </c>
      <c r="W978" s="183">
        <f t="shared" si="173"/>
        <v>0</v>
      </c>
      <c r="X978" s="183">
        <f t="shared" si="174"/>
        <v>0</v>
      </c>
      <c r="Y978" s="183">
        <f t="shared" si="175"/>
        <v>0</v>
      </c>
      <c r="Z978" s="183">
        <f t="shared" si="176"/>
        <v>0</v>
      </c>
      <c r="AA978" s="183">
        <f t="shared" si="177"/>
        <v>0</v>
      </c>
      <c r="AB978" s="183" t="str">
        <f t="shared" si="178"/>
        <v/>
      </c>
      <c r="AC978" s="183" t="str">
        <f t="shared" si="179"/>
        <v/>
      </c>
      <c r="AD978" s="183" t="str">
        <f t="shared" si="180"/>
        <v/>
      </c>
      <c r="AE978" s="183" t="str">
        <f t="shared" si="181"/>
        <v/>
      </c>
    </row>
    <row r="979" spans="1:31" ht="33.950000000000003" customHeight="1" x14ac:dyDescent="0.25">
      <c r="A979" s="184" t="s">
        <v>5140</v>
      </c>
      <c r="B979" s="185">
        <v>53</v>
      </c>
      <c r="C979" s="184" t="s">
        <v>5085</v>
      </c>
      <c r="D979" s="184" t="s">
        <v>4378</v>
      </c>
      <c r="E979" s="184" t="s">
        <v>18</v>
      </c>
      <c r="F979" s="185">
        <v>4</v>
      </c>
      <c r="G979" s="185">
        <v>0</v>
      </c>
      <c r="H979" s="185">
        <v>1</v>
      </c>
      <c r="I979" s="184"/>
      <c r="J979" s="184" t="s">
        <v>3250</v>
      </c>
      <c r="K979" s="183"/>
      <c r="L979" s="183" t="s">
        <v>4998</v>
      </c>
      <c r="M979" s="183" t="s">
        <v>3250</v>
      </c>
      <c r="N979" s="183" t="s">
        <v>3250</v>
      </c>
      <c r="O979" s="183"/>
      <c r="P979" s="183" t="s">
        <v>4219</v>
      </c>
      <c r="Q979" s="183" t="s">
        <v>4495</v>
      </c>
      <c r="R979" s="183">
        <f t="shared" si="168"/>
        <v>0</v>
      </c>
      <c r="S979" s="183">
        <f t="shared" si="169"/>
        <v>0</v>
      </c>
      <c r="T979" s="183">
        <f t="shared" si="170"/>
        <v>0</v>
      </c>
      <c r="U979" s="183">
        <f t="shared" si="171"/>
        <v>0</v>
      </c>
      <c r="V979" s="183">
        <f t="shared" si="172"/>
        <v>0</v>
      </c>
      <c r="W979" s="183">
        <f t="shared" si="173"/>
        <v>0</v>
      </c>
      <c r="X979" s="183">
        <f t="shared" si="174"/>
        <v>0</v>
      </c>
      <c r="Y979" s="183">
        <f t="shared" si="175"/>
        <v>0</v>
      </c>
      <c r="Z979" s="183">
        <f t="shared" si="176"/>
        <v>0</v>
      </c>
      <c r="AA979" s="183">
        <f t="shared" si="177"/>
        <v>0</v>
      </c>
      <c r="AB979" s="183" t="str">
        <f t="shared" si="178"/>
        <v/>
      </c>
      <c r="AC979" s="183" t="str">
        <f t="shared" si="179"/>
        <v/>
      </c>
      <c r="AD979" s="183" t="str">
        <f t="shared" si="180"/>
        <v/>
      </c>
      <c r="AE979" s="183" t="str">
        <f t="shared" si="181"/>
        <v/>
      </c>
    </row>
    <row r="980" spans="1:31" ht="33.950000000000003" customHeight="1" x14ac:dyDescent="0.25">
      <c r="A980" s="184" t="s">
        <v>5140</v>
      </c>
      <c r="B980" s="185">
        <v>53</v>
      </c>
      <c r="C980" s="184" t="s">
        <v>5085</v>
      </c>
      <c r="D980" s="184" t="s">
        <v>4378</v>
      </c>
      <c r="E980" s="184" t="s">
        <v>18</v>
      </c>
      <c r="F980" s="185">
        <v>5</v>
      </c>
      <c r="G980" s="185">
        <v>0</v>
      </c>
      <c r="H980" s="185">
        <v>1</v>
      </c>
      <c r="I980" s="184"/>
      <c r="J980" s="184" t="s">
        <v>5141</v>
      </c>
      <c r="K980" s="183"/>
      <c r="L980" s="183" t="s">
        <v>5142</v>
      </c>
      <c r="M980" s="183" t="s">
        <v>5141</v>
      </c>
      <c r="N980" s="183" t="s">
        <v>5141</v>
      </c>
      <c r="O980" s="183"/>
      <c r="P980" s="183" t="s">
        <v>4219</v>
      </c>
      <c r="Q980" s="183" t="s">
        <v>4495</v>
      </c>
      <c r="R980" s="183">
        <f t="shared" si="168"/>
        <v>0</v>
      </c>
      <c r="S980" s="183">
        <f t="shared" si="169"/>
        <v>0</v>
      </c>
      <c r="T980" s="183">
        <f t="shared" si="170"/>
        <v>0</v>
      </c>
      <c r="U980" s="183">
        <f t="shared" si="171"/>
        <v>0</v>
      </c>
      <c r="V980" s="183">
        <f t="shared" si="172"/>
        <v>0</v>
      </c>
      <c r="W980" s="183">
        <f t="shared" si="173"/>
        <v>0</v>
      </c>
      <c r="X980" s="183">
        <f t="shared" si="174"/>
        <v>0</v>
      </c>
      <c r="Y980" s="183">
        <f t="shared" si="175"/>
        <v>0</v>
      </c>
      <c r="Z980" s="183">
        <f t="shared" si="176"/>
        <v>0</v>
      </c>
      <c r="AA980" s="183">
        <f t="shared" si="177"/>
        <v>0</v>
      </c>
      <c r="AB980" s="183" t="str">
        <f t="shared" si="178"/>
        <v/>
      </c>
      <c r="AC980" s="183" t="str">
        <f t="shared" si="179"/>
        <v/>
      </c>
      <c r="AD980" s="183" t="str">
        <f t="shared" si="180"/>
        <v/>
      </c>
      <c r="AE980" s="183" t="str">
        <f t="shared" si="181"/>
        <v/>
      </c>
    </row>
    <row r="981" spans="1:31" ht="33.950000000000003" customHeight="1" x14ac:dyDescent="0.25">
      <c r="A981" s="184" t="s">
        <v>5140</v>
      </c>
      <c r="B981" s="185">
        <v>53</v>
      </c>
      <c r="C981" s="184" t="s">
        <v>5085</v>
      </c>
      <c r="D981" s="184" t="s">
        <v>4378</v>
      </c>
      <c r="E981" s="184" t="s">
        <v>18</v>
      </c>
      <c r="F981" s="185">
        <v>6</v>
      </c>
      <c r="G981" s="185">
        <v>0</v>
      </c>
      <c r="H981" s="185">
        <v>1</v>
      </c>
      <c r="I981" s="184"/>
      <c r="J981" s="184" t="s">
        <v>3587</v>
      </c>
      <c r="K981" s="183"/>
      <c r="L981" s="183" t="s">
        <v>4500</v>
      </c>
      <c r="M981" s="183" t="s">
        <v>3587</v>
      </c>
      <c r="N981" s="183" t="s">
        <v>3587</v>
      </c>
      <c r="O981" s="183"/>
      <c r="P981" s="183" t="s">
        <v>4219</v>
      </c>
      <c r="Q981" s="183" t="s">
        <v>4495</v>
      </c>
      <c r="R981" s="183">
        <f t="shared" si="168"/>
        <v>0</v>
      </c>
      <c r="S981" s="183">
        <f t="shared" si="169"/>
        <v>0</v>
      </c>
      <c r="T981" s="183">
        <f t="shared" si="170"/>
        <v>0</v>
      </c>
      <c r="U981" s="183">
        <f t="shared" si="171"/>
        <v>0</v>
      </c>
      <c r="V981" s="183">
        <f t="shared" si="172"/>
        <v>0</v>
      </c>
      <c r="W981" s="183">
        <f t="shared" si="173"/>
        <v>0</v>
      </c>
      <c r="X981" s="183">
        <f t="shared" si="174"/>
        <v>0</v>
      </c>
      <c r="Y981" s="183">
        <f t="shared" si="175"/>
        <v>0</v>
      </c>
      <c r="Z981" s="183">
        <f t="shared" si="176"/>
        <v>0</v>
      </c>
      <c r="AA981" s="183">
        <f t="shared" si="177"/>
        <v>0</v>
      </c>
      <c r="AB981" s="183" t="str">
        <f t="shared" si="178"/>
        <v/>
      </c>
      <c r="AC981" s="183" t="str">
        <f t="shared" si="179"/>
        <v/>
      </c>
      <c r="AD981" s="183" t="str">
        <f t="shared" si="180"/>
        <v/>
      </c>
      <c r="AE981" s="183" t="str">
        <f t="shared" si="181"/>
        <v/>
      </c>
    </row>
    <row r="982" spans="1:31" ht="33.950000000000003" customHeight="1" x14ac:dyDescent="0.25">
      <c r="A982" s="184" t="s">
        <v>5140</v>
      </c>
      <c r="B982" s="185">
        <v>53</v>
      </c>
      <c r="C982" s="184" t="s">
        <v>5085</v>
      </c>
      <c r="D982" s="184" t="s">
        <v>4378</v>
      </c>
      <c r="E982" s="184" t="s">
        <v>18</v>
      </c>
      <c r="F982" s="185">
        <v>7</v>
      </c>
      <c r="G982" s="185">
        <v>0</v>
      </c>
      <c r="H982" s="185">
        <v>1</v>
      </c>
      <c r="I982" s="184"/>
      <c r="J982" s="184" t="s">
        <v>4496</v>
      </c>
      <c r="K982" s="183"/>
      <c r="L982" s="183" t="s">
        <v>4497</v>
      </c>
      <c r="M982" s="183" t="s">
        <v>4496</v>
      </c>
      <c r="N982" s="183" t="s">
        <v>4496</v>
      </c>
      <c r="O982" s="183"/>
      <c r="P982" s="183" t="s">
        <v>4219</v>
      </c>
      <c r="Q982" s="183" t="s">
        <v>4495</v>
      </c>
      <c r="R982" s="183">
        <f t="shared" si="168"/>
        <v>0</v>
      </c>
      <c r="S982" s="183">
        <f t="shared" si="169"/>
        <v>0</v>
      </c>
      <c r="T982" s="183">
        <f t="shared" si="170"/>
        <v>0</v>
      </c>
      <c r="U982" s="183">
        <f t="shared" si="171"/>
        <v>0</v>
      </c>
      <c r="V982" s="183">
        <f t="shared" si="172"/>
        <v>0</v>
      </c>
      <c r="W982" s="183">
        <f t="shared" si="173"/>
        <v>0</v>
      </c>
      <c r="X982" s="183">
        <f t="shared" si="174"/>
        <v>0</v>
      </c>
      <c r="Y982" s="183">
        <f t="shared" si="175"/>
        <v>0</v>
      </c>
      <c r="Z982" s="183">
        <f t="shared" si="176"/>
        <v>0</v>
      </c>
      <c r="AA982" s="183">
        <f t="shared" si="177"/>
        <v>0</v>
      </c>
      <c r="AB982" s="183" t="str">
        <f t="shared" si="178"/>
        <v/>
      </c>
      <c r="AC982" s="183" t="str">
        <f t="shared" si="179"/>
        <v/>
      </c>
      <c r="AD982" s="183" t="str">
        <f t="shared" si="180"/>
        <v/>
      </c>
      <c r="AE982" s="183" t="str">
        <f t="shared" si="181"/>
        <v/>
      </c>
    </row>
    <row r="983" spans="1:31" ht="33.950000000000003" customHeight="1" x14ac:dyDescent="0.25">
      <c r="A983" s="184" t="s">
        <v>5128</v>
      </c>
      <c r="B983" s="185">
        <v>54</v>
      </c>
      <c r="C983" s="184" t="s">
        <v>5085</v>
      </c>
      <c r="D983" s="184" t="s">
        <v>4381</v>
      </c>
      <c r="E983" s="184" t="s">
        <v>18</v>
      </c>
      <c r="F983" s="185">
        <v>1</v>
      </c>
      <c r="G983" s="185">
        <v>1</v>
      </c>
      <c r="H983" s="185">
        <v>0</v>
      </c>
      <c r="I983" s="184" t="s">
        <v>5134</v>
      </c>
      <c r="J983" s="184"/>
      <c r="K983" s="183" t="s">
        <v>5139</v>
      </c>
      <c r="L983" s="183"/>
      <c r="M983" s="183" t="s">
        <v>5134</v>
      </c>
      <c r="N983" s="183" t="s">
        <v>5134</v>
      </c>
      <c r="O983" s="183"/>
      <c r="P983" s="183" t="s">
        <v>4219</v>
      </c>
      <c r="Q983" s="183" t="s">
        <v>4509</v>
      </c>
      <c r="R983" s="183">
        <f t="shared" si="168"/>
        <v>0</v>
      </c>
      <c r="S983" s="183">
        <f t="shared" si="169"/>
        <v>0</v>
      </c>
      <c r="T983" s="183">
        <f t="shared" si="170"/>
        <v>0</v>
      </c>
      <c r="U983" s="183">
        <f t="shared" si="171"/>
        <v>0</v>
      </c>
      <c r="V983" s="183">
        <f t="shared" si="172"/>
        <v>0</v>
      </c>
      <c r="W983" s="183">
        <f t="shared" si="173"/>
        <v>0</v>
      </c>
      <c r="X983" s="183">
        <f t="shared" si="174"/>
        <v>0</v>
      </c>
      <c r="Y983" s="183">
        <f t="shared" si="175"/>
        <v>0</v>
      </c>
      <c r="Z983" s="183">
        <f t="shared" si="176"/>
        <v>0</v>
      </c>
      <c r="AA983" s="183">
        <f t="shared" si="177"/>
        <v>0</v>
      </c>
      <c r="AB983" s="183" t="str">
        <f t="shared" si="178"/>
        <v/>
      </c>
      <c r="AC983" s="183" t="str">
        <f t="shared" si="179"/>
        <v/>
      </c>
      <c r="AD983" s="183" t="str">
        <f t="shared" si="180"/>
        <v/>
      </c>
      <c r="AE983" s="183" t="str">
        <f t="shared" si="181"/>
        <v/>
      </c>
    </row>
    <row r="984" spans="1:31" ht="33.950000000000003" customHeight="1" x14ac:dyDescent="0.25">
      <c r="A984" s="184" t="s">
        <v>5128</v>
      </c>
      <c r="B984" s="185">
        <v>54</v>
      </c>
      <c r="C984" s="184" t="s">
        <v>5085</v>
      </c>
      <c r="D984" s="184" t="s">
        <v>4381</v>
      </c>
      <c r="E984" s="184" t="s">
        <v>18</v>
      </c>
      <c r="F984" s="185">
        <v>2</v>
      </c>
      <c r="G984" s="185">
        <v>1</v>
      </c>
      <c r="H984" s="185">
        <v>0</v>
      </c>
      <c r="I984" s="184" t="s">
        <v>2249</v>
      </c>
      <c r="J984" s="184"/>
      <c r="K984" s="183" t="s">
        <v>4835</v>
      </c>
      <c r="L984" s="183"/>
      <c r="M984" s="183" t="s">
        <v>2249</v>
      </c>
      <c r="N984" s="183" t="s">
        <v>2249</v>
      </c>
      <c r="O984" s="183"/>
      <c r="P984" s="183" t="s">
        <v>4219</v>
      </c>
      <c r="Q984" s="183" t="s">
        <v>4509</v>
      </c>
      <c r="R984" s="183">
        <f t="shared" si="168"/>
        <v>0</v>
      </c>
      <c r="S984" s="183">
        <f t="shared" si="169"/>
        <v>0</v>
      </c>
      <c r="T984" s="183">
        <f t="shared" si="170"/>
        <v>0</v>
      </c>
      <c r="U984" s="183">
        <f t="shared" si="171"/>
        <v>0</v>
      </c>
      <c r="V984" s="183">
        <f t="shared" si="172"/>
        <v>0</v>
      </c>
      <c r="W984" s="183">
        <f t="shared" si="173"/>
        <v>0</v>
      </c>
      <c r="X984" s="183">
        <f t="shared" si="174"/>
        <v>0</v>
      </c>
      <c r="Y984" s="183">
        <f t="shared" si="175"/>
        <v>0</v>
      </c>
      <c r="Z984" s="183">
        <f t="shared" si="176"/>
        <v>0</v>
      </c>
      <c r="AA984" s="183">
        <f t="shared" si="177"/>
        <v>0</v>
      </c>
      <c r="AB984" s="183" t="str">
        <f t="shared" si="178"/>
        <v/>
      </c>
      <c r="AC984" s="183" t="str">
        <f t="shared" si="179"/>
        <v/>
      </c>
      <c r="AD984" s="183" t="str">
        <f t="shared" si="180"/>
        <v/>
      </c>
      <c r="AE984" s="183" t="str">
        <f t="shared" si="181"/>
        <v/>
      </c>
    </row>
    <row r="985" spans="1:31" ht="33.950000000000003" customHeight="1" x14ac:dyDescent="0.25">
      <c r="A985" s="184" t="s">
        <v>5128</v>
      </c>
      <c r="B985" s="185">
        <v>54</v>
      </c>
      <c r="C985" s="184" t="s">
        <v>5085</v>
      </c>
      <c r="D985" s="184" t="s">
        <v>4381</v>
      </c>
      <c r="E985" s="184" t="s">
        <v>18</v>
      </c>
      <c r="F985" s="185">
        <v>3</v>
      </c>
      <c r="G985" s="185">
        <v>1</v>
      </c>
      <c r="H985" s="185">
        <v>0</v>
      </c>
      <c r="I985" s="184" t="s">
        <v>5132</v>
      </c>
      <c r="J985" s="184"/>
      <c r="K985" s="183" t="s">
        <v>5138</v>
      </c>
      <c r="L985" s="183"/>
      <c r="M985" s="183" t="s">
        <v>5132</v>
      </c>
      <c r="N985" s="183" t="s">
        <v>5132</v>
      </c>
      <c r="O985" s="183"/>
      <c r="P985" s="183" t="s">
        <v>4219</v>
      </c>
      <c r="Q985" s="183" t="s">
        <v>4509</v>
      </c>
      <c r="R985" s="183">
        <f t="shared" si="168"/>
        <v>0</v>
      </c>
      <c r="S985" s="183">
        <f t="shared" si="169"/>
        <v>0</v>
      </c>
      <c r="T985" s="183">
        <f t="shared" si="170"/>
        <v>0</v>
      </c>
      <c r="U985" s="183">
        <f t="shared" si="171"/>
        <v>0</v>
      </c>
      <c r="V985" s="183">
        <f t="shared" si="172"/>
        <v>0</v>
      </c>
      <c r="W985" s="183">
        <f t="shared" si="173"/>
        <v>0</v>
      </c>
      <c r="X985" s="183">
        <f t="shared" si="174"/>
        <v>0</v>
      </c>
      <c r="Y985" s="183">
        <f t="shared" si="175"/>
        <v>0</v>
      </c>
      <c r="Z985" s="183">
        <f t="shared" si="176"/>
        <v>0</v>
      </c>
      <c r="AA985" s="183">
        <f t="shared" si="177"/>
        <v>0</v>
      </c>
      <c r="AB985" s="183" t="str">
        <f t="shared" si="178"/>
        <v/>
      </c>
      <c r="AC985" s="183" t="str">
        <f t="shared" si="179"/>
        <v/>
      </c>
      <c r="AD985" s="183" t="str">
        <f t="shared" si="180"/>
        <v/>
      </c>
      <c r="AE985" s="183" t="str">
        <f t="shared" si="181"/>
        <v/>
      </c>
    </row>
    <row r="986" spans="1:31" ht="33.950000000000003" customHeight="1" x14ac:dyDescent="0.25">
      <c r="A986" s="184" t="s">
        <v>5128</v>
      </c>
      <c r="B986" s="185">
        <v>54</v>
      </c>
      <c r="C986" s="184" t="s">
        <v>5085</v>
      </c>
      <c r="D986" s="184" t="s">
        <v>4381</v>
      </c>
      <c r="E986" s="184" t="s">
        <v>18</v>
      </c>
      <c r="F986" s="185">
        <v>4</v>
      </c>
      <c r="G986" s="185">
        <v>1</v>
      </c>
      <c r="H986" s="185">
        <v>0</v>
      </c>
      <c r="I986" s="184" t="s">
        <v>3264</v>
      </c>
      <c r="J986" s="184"/>
      <c r="K986" s="183" t="s">
        <v>5137</v>
      </c>
      <c r="L986" s="183"/>
      <c r="M986" s="183" t="s">
        <v>3264</v>
      </c>
      <c r="N986" s="183" t="s">
        <v>3264</v>
      </c>
      <c r="O986" s="183"/>
      <c r="P986" s="183" t="s">
        <v>4219</v>
      </c>
      <c r="Q986" s="183" t="s">
        <v>4509</v>
      </c>
      <c r="R986" s="183">
        <f t="shared" si="168"/>
        <v>0</v>
      </c>
      <c r="S986" s="183">
        <f t="shared" si="169"/>
        <v>0</v>
      </c>
      <c r="T986" s="183">
        <f t="shared" si="170"/>
        <v>0</v>
      </c>
      <c r="U986" s="183">
        <f t="shared" si="171"/>
        <v>0</v>
      </c>
      <c r="V986" s="183">
        <f t="shared" si="172"/>
        <v>0</v>
      </c>
      <c r="W986" s="183">
        <f t="shared" si="173"/>
        <v>0</v>
      </c>
      <c r="X986" s="183">
        <f t="shared" si="174"/>
        <v>0</v>
      </c>
      <c r="Y986" s="183">
        <f t="shared" si="175"/>
        <v>0</v>
      </c>
      <c r="Z986" s="183">
        <f t="shared" si="176"/>
        <v>0</v>
      </c>
      <c r="AA986" s="183">
        <f t="shared" si="177"/>
        <v>0</v>
      </c>
      <c r="AB986" s="183" t="str">
        <f t="shared" si="178"/>
        <v/>
      </c>
      <c r="AC986" s="183" t="str">
        <f t="shared" si="179"/>
        <v/>
      </c>
      <c r="AD986" s="183" t="str">
        <f t="shared" si="180"/>
        <v/>
      </c>
      <c r="AE986" s="183" t="str">
        <f t="shared" si="181"/>
        <v/>
      </c>
    </row>
    <row r="987" spans="1:31" ht="33.950000000000003" customHeight="1" x14ac:dyDescent="0.25">
      <c r="A987" s="184" t="s">
        <v>5128</v>
      </c>
      <c r="B987" s="185">
        <v>54</v>
      </c>
      <c r="C987" s="184" t="s">
        <v>5085</v>
      </c>
      <c r="D987" s="184" t="s">
        <v>4381</v>
      </c>
      <c r="E987" s="184" t="s">
        <v>18</v>
      </c>
      <c r="F987" s="185">
        <v>5</v>
      </c>
      <c r="G987" s="185">
        <v>1</v>
      </c>
      <c r="H987" s="185">
        <v>0</v>
      </c>
      <c r="I987" s="184" t="s">
        <v>5129</v>
      </c>
      <c r="J987" s="184"/>
      <c r="K987" s="183" t="s">
        <v>5136</v>
      </c>
      <c r="L987" s="183"/>
      <c r="M987" s="183" t="s">
        <v>5129</v>
      </c>
      <c r="N987" s="183" t="s">
        <v>3157</v>
      </c>
      <c r="O987" s="183"/>
      <c r="P987" s="183" t="s">
        <v>4219</v>
      </c>
      <c r="Q987" s="183" t="s">
        <v>4509</v>
      </c>
      <c r="R987" s="183">
        <f t="shared" si="168"/>
        <v>0</v>
      </c>
      <c r="S987" s="183">
        <f t="shared" si="169"/>
        <v>0</v>
      </c>
      <c r="T987" s="183">
        <f t="shared" si="170"/>
        <v>0</v>
      </c>
      <c r="U987" s="183">
        <f t="shared" si="171"/>
        <v>0</v>
      </c>
      <c r="V987" s="183">
        <f t="shared" si="172"/>
        <v>0</v>
      </c>
      <c r="W987" s="183">
        <f t="shared" si="173"/>
        <v>0</v>
      </c>
      <c r="X987" s="183">
        <f t="shared" si="174"/>
        <v>0</v>
      </c>
      <c r="Y987" s="183">
        <f t="shared" si="175"/>
        <v>0</v>
      </c>
      <c r="Z987" s="183">
        <f t="shared" si="176"/>
        <v>0</v>
      </c>
      <c r="AA987" s="183">
        <f t="shared" si="177"/>
        <v>0</v>
      </c>
      <c r="AB987" s="183" t="str">
        <f t="shared" si="178"/>
        <v/>
      </c>
      <c r="AC987" s="183" t="str">
        <f t="shared" si="179"/>
        <v/>
      </c>
      <c r="AD987" s="183" t="str">
        <f t="shared" si="180"/>
        <v/>
      </c>
      <c r="AE987" s="183" t="str">
        <f t="shared" si="181"/>
        <v/>
      </c>
    </row>
    <row r="988" spans="1:31" ht="33.950000000000003" customHeight="1" x14ac:dyDescent="0.25">
      <c r="A988" s="184" t="s">
        <v>5128</v>
      </c>
      <c r="B988" s="185">
        <v>54</v>
      </c>
      <c r="C988" s="184" t="s">
        <v>5085</v>
      </c>
      <c r="D988" s="184" t="s">
        <v>4381</v>
      </c>
      <c r="E988" s="184" t="s">
        <v>18</v>
      </c>
      <c r="F988" s="185">
        <v>6</v>
      </c>
      <c r="G988" s="185">
        <v>1</v>
      </c>
      <c r="H988" s="185">
        <v>0</v>
      </c>
      <c r="I988" s="184" t="s">
        <v>5105</v>
      </c>
      <c r="J988" s="184"/>
      <c r="K988" s="183" t="s">
        <v>5114</v>
      </c>
      <c r="L988" s="183"/>
      <c r="M988" s="183" t="s">
        <v>5105</v>
      </c>
      <c r="N988" s="183" t="s">
        <v>5105</v>
      </c>
      <c r="O988" s="183"/>
      <c r="P988" s="183" t="s">
        <v>4219</v>
      </c>
      <c r="Q988" s="183" t="s">
        <v>4509</v>
      </c>
      <c r="R988" s="183">
        <f t="shared" si="168"/>
        <v>0</v>
      </c>
      <c r="S988" s="183">
        <f t="shared" si="169"/>
        <v>0</v>
      </c>
      <c r="T988" s="183">
        <f t="shared" si="170"/>
        <v>0</v>
      </c>
      <c r="U988" s="183">
        <f t="shared" si="171"/>
        <v>0</v>
      </c>
      <c r="V988" s="183">
        <f t="shared" si="172"/>
        <v>0</v>
      </c>
      <c r="W988" s="183">
        <f t="shared" si="173"/>
        <v>0</v>
      </c>
      <c r="X988" s="183">
        <f t="shared" si="174"/>
        <v>0</v>
      </c>
      <c r="Y988" s="183">
        <f t="shared" si="175"/>
        <v>0</v>
      </c>
      <c r="Z988" s="183">
        <f t="shared" si="176"/>
        <v>0</v>
      </c>
      <c r="AA988" s="183">
        <f t="shared" si="177"/>
        <v>0</v>
      </c>
      <c r="AB988" s="183" t="str">
        <f t="shared" si="178"/>
        <v/>
      </c>
      <c r="AC988" s="183" t="str">
        <f t="shared" si="179"/>
        <v/>
      </c>
      <c r="AD988" s="183" t="str">
        <f t="shared" si="180"/>
        <v/>
      </c>
      <c r="AE988" s="183" t="str">
        <f t="shared" si="181"/>
        <v/>
      </c>
    </row>
    <row r="989" spans="1:31" ht="33.950000000000003" customHeight="1" x14ac:dyDescent="0.25">
      <c r="A989" s="184" t="s">
        <v>5128</v>
      </c>
      <c r="B989" s="185">
        <v>54</v>
      </c>
      <c r="C989" s="184" t="s">
        <v>5085</v>
      </c>
      <c r="D989" s="184" t="s">
        <v>4381</v>
      </c>
      <c r="E989" s="184" t="s">
        <v>18</v>
      </c>
      <c r="F989" s="185">
        <v>7</v>
      </c>
      <c r="G989" s="185">
        <v>1</v>
      </c>
      <c r="H989" s="185">
        <v>0</v>
      </c>
      <c r="I989" s="184" t="s">
        <v>3102</v>
      </c>
      <c r="J989" s="184"/>
      <c r="K989" s="183" t="s">
        <v>4511</v>
      </c>
      <c r="L989" s="183"/>
      <c r="M989" s="183" t="s">
        <v>3102</v>
      </c>
      <c r="N989" s="183" t="s">
        <v>3102</v>
      </c>
      <c r="O989" s="183"/>
      <c r="P989" s="183" t="s">
        <v>4219</v>
      </c>
      <c r="Q989" s="183" t="s">
        <v>4509</v>
      </c>
      <c r="R989" s="183">
        <f t="shared" si="168"/>
        <v>0</v>
      </c>
      <c r="S989" s="183">
        <f t="shared" si="169"/>
        <v>0</v>
      </c>
      <c r="T989" s="183">
        <f t="shared" si="170"/>
        <v>0</v>
      </c>
      <c r="U989" s="183">
        <f t="shared" si="171"/>
        <v>0</v>
      </c>
      <c r="V989" s="183">
        <f t="shared" si="172"/>
        <v>0</v>
      </c>
      <c r="W989" s="183">
        <f t="shared" si="173"/>
        <v>0</v>
      </c>
      <c r="X989" s="183">
        <f t="shared" si="174"/>
        <v>0</v>
      </c>
      <c r="Y989" s="183">
        <f t="shared" si="175"/>
        <v>0</v>
      </c>
      <c r="Z989" s="183">
        <f t="shared" si="176"/>
        <v>0</v>
      </c>
      <c r="AA989" s="183">
        <f t="shared" si="177"/>
        <v>0</v>
      </c>
      <c r="AB989" s="183" t="str">
        <f t="shared" si="178"/>
        <v/>
      </c>
      <c r="AC989" s="183" t="str">
        <f t="shared" si="179"/>
        <v/>
      </c>
      <c r="AD989" s="183" t="str">
        <f t="shared" si="180"/>
        <v/>
      </c>
      <c r="AE989" s="183" t="str">
        <f t="shared" si="181"/>
        <v/>
      </c>
    </row>
    <row r="990" spans="1:31" ht="33.950000000000003" customHeight="1" x14ac:dyDescent="0.25">
      <c r="A990" s="184" t="s">
        <v>5128</v>
      </c>
      <c r="B990" s="185">
        <v>54</v>
      </c>
      <c r="C990" s="184" t="s">
        <v>5085</v>
      </c>
      <c r="D990" s="184" t="s">
        <v>4381</v>
      </c>
      <c r="E990" s="184" t="s">
        <v>18</v>
      </c>
      <c r="F990" s="185">
        <v>8</v>
      </c>
      <c r="G990" s="185">
        <v>1</v>
      </c>
      <c r="H990" s="185">
        <v>0</v>
      </c>
      <c r="I990" s="184" t="s">
        <v>3123</v>
      </c>
      <c r="J990" s="184"/>
      <c r="K990" s="183" t="s">
        <v>4510</v>
      </c>
      <c r="L990" s="183"/>
      <c r="M990" s="183" t="s">
        <v>3123</v>
      </c>
      <c r="N990" s="183" t="s">
        <v>3123</v>
      </c>
      <c r="O990" s="183"/>
      <c r="P990" s="183" t="s">
        <v>4219</v>
      </c>
      <c r="Q990" s="183" t="s">
        <v>4509</v>
      </c>
      <c r="R990" s="183">
        <f t="shared" si="168"/>
        <v>0</v>
      </c>
      <c r="S990" s="183">
        <f t="shared" si="169"/>
        <v>0</v>
      </c>
      <c r="T990" s="183">
        <f t="shared" si="170"/>
        <v>0</v>
      </c>
      <c r="U990" s="183">
        <f t="shared" si="171"/>
        <v>0</v>
      </c>
      <c r="V990" s="183">
        <f t="shared" si="172"/>
        <v>0</v>
      </c>
      <c r="W990" s="183">
        <f t="shared" si="173"/>
        <v>0</v>
      </c>
      <c r="X990" s="183">
        <f t="shared" si="174"/>
        <v>0</v>
      </c>
      <c r="Y990" s="183">
        <f t="shared" si="175"/>
        <v>0</v>
      </c>
      <c r="Z990" s="183">
        <f t="shared" si="176"/>
        <v>0</v>
      </c>
      <c r="AA990" s="183">
        <f t="shared" si="177"/>
        <v>0</v>
      </c>
      <c r="AB990" s="183" t="str">
        <f t="shared" si="178"/>
        <v/>
      </c>
      <c r="AC990" s="183" t="str">
        <f t="shared" si="179"/>
        <v/>
      </c>
      <c r="AD990" s="183" t="str">
        <f t="shared" si="180"/>
        <v/>
      </c>
      <c r="AE990" s="183" t="str">
        <f t="shared" si="181"/>
        <v/>
      </c>
    </row>
    <row r="991" spans="1:31" ht="33.950000000000003" customHeight="1" x14ac:dyDescent="0.25">
      <c r="A991" s="184" t="s">
        <v>5128</v>
      </c>
      <c r="B991" s="185">
        <v>54</v>
      </c>
      <c r="C991" s="184" t="s">
        <v>5085</v>
      </c>
      <c r="D991" s="184" t="s">
        <v>4378</v>
      </c>
      <c r="E991" s="184" t="s">
        <v>18</v>
      </c>
      <c r="F991" s="185">
        <v>1</v>
      </c>
      <c r="G991" s="185">
        <v>0</v>
      </c>
      <c r="H991" s="185">
        <v>1</v>
      </c>
      <c r="I991" s="184"/>
      <c r="J991" s="184" t="s">
        <v>5134</v>
      </c>
      <c r="K991" s="183"/>
      <c r="L991" s="183" t="s">
        <v>5135</v>
      </c>
      <c r="M991" s="183" t="s">
        <v>5134</v>
      </c>
      <c r="N991" s="183" t="s">
        <v>5134</v>
      </c>
      <c r="O991" s="183"/>
      <c r="P991" s="183" t="s">
        <v>4219</v>
      </c>
      <c r="Q991" s="183" t="s">
        <v>4495</v>
      </c>
      <c r="R991" s="183">
        <f t="shared" si="168"/>
        <v>0</v>
      </c>
      <c r="S991" s="183">
        <f t="shared" si="169"/>
        <v>0</v>
      </c>
      <c r="T991" s="183">
        <f t="shared" si="170"/>
        <v>0</v>
      </c>
      <c r="U991" s="183">
        <f t="shared" si="171"/>
        <v>0</v>
      </c>
      <c r="V991" s="183">
        <f t="shared" si="172"/>
        <v>0</v>
      </c>
      <c r="W991" s="183">
        <f t="shared" si="173"/>
        <v>0</v>
      </c>
      <c r="X991" s="183">
        <f t="shared" si="174"/>
        <v>0</v>
      </c>
      <c r="Y991" s="183">
        <f t="shared" si="175"/>
        <v>0</v>
      </c>
      <c r="Z991" s="183">
        <f t="shared" si="176"/>
        <v>0</v>
      </c>
      <c r="AA991" s="183">
        <f t="shared" si="177"/>
        <v>0</v>
      </c>
      <c r="AB991" s="183" t="str">
        <f t="shared" si="178"/>
        <v/>
      </c>
      <c r="AC991" s="183" t="str">
        <f t="shared" si="179"/>
        <v/>
      </c>
      <c r="AD991" s="183" t="str">
        <f t="shared" si="180"/>
        <v/>
      </c>
      <c r="AE991" s="183" t="str">
        <f t="shared" si="181"/>
        <v/>
      </c>
    </row>
    <row r="992" spans="1:31" ht="33.950000000000003" customHeight="1" x14ac:dyDescent="0.25">
      <c r="A992" s="184" t="s">
        <v>5128</v>
      </c>
      <c r="B992" s="185">
        <v>54</v>
      </c>
      <c r="C992" s="184" t="s">
        <v>5085</v>
      </c>
      <c r="D992" s="184" t="s">
        <v>4378</v>
      </c>
      <c r="E992" s="184" t="s">
        <v>18</v>
      </c>
      <c r="F992" s="185">
        <v>2</v>
      </c>
      <c r="G992" s="185">
        <v>0</v>
      </c>
      <c r="H992" s="185">
        <v>1</v>
      </c>
      <c r="I992" s="184"/>
      <c r="J992" s="184" t="s">
        <v>2249</v>
      </c>
      <c r="K992" s="183"/>
      <c r="L992" s="183" t="s">
        <v>4826</v>
      </c>
      <c r="M992" s="183" t="s">
        <v>2249</v>
      </c>
      <c r="N992" s="183" t="s">
        <v>2249</v>
      </c>
      <c r="O992" s="183"/>
      <c r="P992" s="183" t="s">
        <v>4219</v>
      </c>
      <c r="Q992" s="183" t="s">
        <v>4495</v>
      </c>
      <c r="R992" s="183">
        <f t="shared" si="168"/>
        <v>0</v>
      </c>
      <c r="S992" s="183">
        <f t="shared" si="169"/>
        <v>0</v>
      </c>
      <c r="T992" s="183">
        <f t="shared" si="170"/>
        <v>0</v>
      </c>
      <c r="U992" s="183">
        <f t="shared" si="171"/>
        <v>0</v>
      </c>
      <c r="V992" s="183">
        <f t="shared" si="172"/>
        <v>0</v>
      </c>
      <c r="W992" s="183">
        <f t="shared" si="173"/>
        <v>0</v>
      </c>
      <c r="X992" s="183">
        <f t="shared" si="174"/>
        <v>0</v>
      </c>
      <c r="Y992" s="183">
        <f t="shared" si="175"/>
        <v>0</v>
      </c>
      <c r="Z992" s="183">
        <f t="shared" si="176"/>
        <v>0</v>
      </c>
      <c r="AA992" s="183">
        <f t="shared" si="177"/>
        <v>0</v>
      </c>
      <c r="AB992" s="183" t="str">
        <f t="shared" si="178"/>
        <v/>
      </c>
      <c r="AC992" s="183" t="str">
        <f t="shared" si="179"/>
        <v/>
      </c>
      <c r="AD992" s="183" t="str">
        <f t="shared" si="180"/>
        <v/>
      </c>
      <c r="AE992" s="183" t="str">
        <f t="shared" si="181"/>
        <v/>
      </c>
    </row>
    <row r="993" spans="1:31" ht="33.950000000000003" customHeight="1" x14ac:dyDescent="0.25">
      <c r="A993" s="184" t="s">
        <v>5128</v>
      </c>
      <c r="B993" s="185">
        <v>54</v>
      </c>
      <c r="C993" s="184" t="s">
        <v>5085</v>
      </c>
      <c r="D993" s="184" t="s">
        <v>4378</v>
      </c>
      <c r="E993" s="184" t="s">
        <v>18</v>
      </c>
      <c r="F993" s="185">
        <v>3</v>
      </c>
      <c r="G993" s="185">
        <v>0</v>
      </c>
      <c r="H993" s="185">
        <v>1</v>
      </c>
      <c r="I993" s="184"/>
      <c r="J993" s="184" t="s">
        <v>5132</v>
      </c>
      <c r="K993" s="183"/>
      <c r="L993" s="183" t="s">
        <v>5133</v>
      </c>
      <c r="M993" s="183" t="s">
        <v>5132</v>
      </c>
      <c r="N993" s="183" t="s">
        <v>5132</v>
      </c>
      <c r="O993" s="183"/>
      <c r="P993" s="183" t="s">
        <v>4219</v>
      </c>
      <c r="Q993" s="183" t="s">
        <v>4495</v>
      </c>
      <c r="R993" s="183">
        <f t="shared" si="168"/>
        <v>0</v>
      </c>
      <c r="S993" s="183">
        <f t="shared" si="169"/>
        <v>0</v>
      </c>
      <c r="T993" s="183">
        <f t="shared" si="170"/>
        <v>0</v>
      </c>
      <c r="U993" s="183">
        <f t="shared" si="171"/>
        <v>0</v>
      </c>
      <c r="V993" s="183">
        <f t="shared" si="172"/>
        <v>0</v>
      </c>
      <c r="W993" s="183">
        <f t="shared" si="173"/>
        <v>0</v>
      </c>
      <c r="X993" s="183">
        <f t="shared" si="174"/>
        <v>0</v>
      </c>
      <c r="Y993" s="183">
        <f t="shared" si="175"/>
        <v>0</v>
      </c>
      <c r="Z993" s="183">
        <f t="shared" si="176"/>
        <v>0</v>
      </c>
      <c r="AA993" s="183">
        <f t="shared" si="177"/>
        <v>0</v>
      </c>
      <c r="AB993" s="183" t="str">
        <f t="shared" si="178"/>
        <v/>
      </c>
      <c r="AC993" s="183" t="str">
        <f t="shared" si="179"/>
        <v/>
      </c>
      <c r="AD993" s="183" t="str">
        <f t="shared" si="180"/>
        <v/>
      </c>
      <c r="AE993" s="183" t="str">
        <f t="shared" si="181"/>
        <v/>
      </c>
    </row>
    <row r="994" spans="1:31" ht="33.950000000000003" customHeight="1" x14ac:dyDescent="0.25">
      <c r="A994" s="184" t="s">
        <v>5128</v>
      </c>
      <c r="B994" s="185">
        <v>54</v>
      </c>
      <c r="C994" s="184" t="s">
        <v>5085</v>
      </c>
      <c r="D994" s="184" t="s">
        <v>4378</v>
      </c>
      <c r="E994" s="184" t="s">
        <v>18</v>
      </c>
      <c r="F994" s="185">
        <v>4</v>
      </c>
      <c r="G994" s="185">
        <v>0</v>
      </c>
      <c r="H994" s="185">
        <v>1</v>
      </c>
      <c r="I994" s="184"/>
      <c r="J994" s="184" t="s">
        <v>3264</v>
      </c>
      <c r="K994" s="183"/>
      <c r="L994" s="183" t="s">
        <v>5131</v>
      </c>
      <c r="M994" s="183" t="s">
        <v>3264</v>
      </c>
      <c r="N994" s="183" t="s">
        <v>3264</v>
      </c>
      <c r="O994" s="183"/>
      <c r="P994" s="183" t="s">
        <v>4219</v>
      </c>
      <c r="Q994" s="183" t="s">
        <v>4495</v>
      </c>
      <c r="R994" s="183">
        <f t="shared" si="168"/>
        <v>0</v>
      </c>
      <c r="S994" s="183">
        <f t="shared" si="169"/>
        <v>0</v>
      </c>
      <c r="T994" s="183">
        <f t="shared" si="170"/>
        <v>0</v>
      </c>
      <c r="U994" s="183">
        <f t="shared" si="171"/>
        <v>0</v>
      </c>
      <c r="V994" s="183">
        <f t="shared" si="172"/>
        <v>0</v>
      </c>
      <c r="W994" s="183">
        <f t="shared" si="173"/>
        <v>0</v>
      </c>
      <c r="X994" s="183">
        <f t="shared" si="174"/>
        <v>0</v>
      </c>
      <c r="Y994" s="183">
        <f t="shared" si="175"/>
        <v>0</v>
      </c>
      <c r="Z994" s="183">
        <f t="shared" si="176"/>
        <v>0</v>
      </c>
      <c r="AA994" s="183">
        <f t="shared" si="177"/>
        <v>0</v>
      </c>
      <c r="AB994" s="183" t="str">
        <f t="shared" si="178"/>
        <v/>
      </c>
      <c r="AC994" s="183" t="str">
        <f t="shared" si="179"/>
        <v/>
      </c>
      <c r="AD994" s="183" t="str">
        <f t="shared" si="180"/>
        <v/>
      </c>
      <c r="AE994" s="183" t="str">
        <f t="shared" si="181"/>
        <v/>
      </c>
    </row>
    <row r="995" spans="1:31" ht="33.950000000000003" customHeight="1" x14ac:dyDescent="0.25">
      <c r="A995" s="184" t="s">
        <v>5128</v>
      </c>
      <c r="B995" s="185">
        <v>54</v>
      </c>
      <c r="C995" s="184" t="s">
        <v>5085</v>
      </c>
      <c r="D995" s="184" t="s">
        <v>4378</v>
      </c>
      <c r="E995" s="184" t="s">
        <v>18</v>
      </c>
      <c r="F995" s="185">
        <v>5</v>
      </c>
      <c r="G995" s="185">
        <v>0</v>
      </c>
      <c r="H995" s="185">
        <v>1</v>
      </c>
      <c r="I995" s="184"/>
      <c r="J995" s="184" t="s">
        <v>5129</v>
      </c>
      <c r="K995" s="183"/>
      <c r="L995" s="183" t="s">
        <v>5130</v>
      </c>
      <c r="M995" s="183" t="s">
        <v>5129</v>
      </c>
      <c r="N995" s="183" t="s">
        <v>3157</v>
      </c>
      <c r="O995" s="183"/>
      <c r="P995" s="183" t="s">
        <v>4219</v>
      </c>
      <c r="Q995" s="183" t="s">
        <v>4495</v>
      </c>
      <c r="R995" s="183">
        <f t="shared" si="168"/>
        <v>0</v>
      </c>
      <c r="S995" s="183">
        <f t="shared" si="169"/>
        <v>0</v>
      </c>
      <c r="T995" s="183">
        <f t="shared" si="170"/>
        <v>0</v>
      </c>
      <c r="U995" s="183">
        <f t="shared" si="171"/>
        <v>0</v>
      </c>
      <c r="V995" s="183">
        <f t="shared" si="172"/>
        <v>0</v>
      </c>
      <c r="W995" s="183">
        <f t="shared" si="173"/>
        <v>0</v>
      </c>
      <c r="X995" s="183">
        <f t="shared" si="174"/>
        <v>0</v>
      </c>
      <c r="Y995" s="183">
        <f t="shared" si="175"/>
        <v>0</v>
      </c>
      <c r="Z995" s="183">
        <f t="shared" si="176"/>
        <v>0</v>
      </c>
      <c r="AA995" s="183">
        <f t="shared" si="177"/>
        <v>0</v>
      </c>
      <c r="AB995" s="183" t="str">
        <f t="shared" si="178"/>
        <v/>
      </c>
      <c r="AC995" s="183" t="str">
        <f t="shared" si="179"/>
        <v/>
      </c>
      <c r="AD995" s="183" t="str">
        <f t="shared" si="180"/>
        <v/>
      </c>
      <c r="AE995" s="183" t="str">
        <f t="shared" si="181"/>
        <v/>
      </c>
    </row>
    <row r="996" spans="1:31" ht="33.950000000000003" customHeight="1" x14ac:dyDescent="0.25">
      <c r="A996" s="184" t="s">
        <v>5128</v>
      </c>
      <c r="B996" s="185">
        <v>54</v>
      </c>
      <c r="C996" s="184" t="s">
        <v>5085</v>
      </c>
      <c r="D996" s="184" t="s">
        <v>4378</v>
      </c>
      <c r="E996" s="184" t="s">
        <v>18</v>
      </c>
      <c r="F996" s="185">
        <v>6</v>
      </c>
      <c r="G996" s="185">
        <v>0</v>
      </c>
      <c r="H996" s="185">
        <v>1</v>
      </c>
      <c r="I996" s="184"/>
      <c r="J996" s="184" t="s">
        <v>3587</v>
      </c>
      <c r="K996" s="183"/>
      <c r="L996" s="183" t="s">
        <v>4500</v>
      </c>
      <c r="M996" s="183" t="s">
        <v>3587</v>
      </c>
      <c r="N996" s="183" t="s">
        <v>3587</v>
      </c>
      <c r="O996" s="183"/>
      <c r="P996" s="183" t="s">
        <v>4219</v>
      </c>
      <c r="Q996" s="183" t="s">
        <v>4495</v>
      </c>
      <c r="R996" s="183">
        <f t="shared" si="168"/>
        <v>0</v>
      </c>
      <c r="S996" s="183">
        <f t="shared" si="169"/>
        <v>0</v>
      </c>
      <c r="T996" s="183">
        <f t="shared" si="170"/>
        <v>0</v>
      </c>
      <c r="U996" s="183">
        <f t="shared" si="171"/>
        <v>0</v>
      </c>
      <c r="V996" s="183">
        <f t="shared" si="172"/>
        <v>0</v>
      </c>
      <c r="W996" s="183">
        <f t="shared" si="173"/>
        <v>0</v>
      </c>
      <c r="X996" s="183">
        <f t="shared" si="174"/>
        <v>0</v>
      </c>
      <c r="Y996" s="183">
        <f t="shared" si="175"/>
        <v>0</v>
      </c>
      <c r="Z996" s="183">
        <f t="shared" si="176"/>
        <v>0</v>
      </c>
      <c r="AA996" s="183">
        <f t="shared" si="177"/>
        <v>0</v>
      </c>
      <c r="AB996" s="183" t="str">
        <f t="shared" si="178"/>
        <v/>
      </c>
      <c r="AC996" s="183" t="str">
        <f t="shared" si="179"/>
        <v/>
      </c>
      <c r="AD996" s="183" t="str">
        <f t="shared" si="180"/>
        <v/>
      </c>
      <c r="AE996" s="183" t="str">
        <f t="shared" si="181"/>
        <v/>
      </c>
    </row>
    <row r="997" spans="1:31" ht="33.950000000000003" customHeight="1" x14ac:dyDescent="0.25">
      <c r="A997" s="184" t="s">
        <v>5128</v>
      </c>
      <c r="B997" s="185">
        <v>54</v>
      </c>
      <c r="C997" s="184" t="s">
        <v>5085</v>
      </c>
      <c r="D997" s="184" t="s">
        <v>4378</v>
      </c>
      <c r="E997" s="184" t="s">
        <v>18</v>
      </c>
      <c r="F997" s="185">
        <v>7</v>
      </c>
      <c r="G997" s="185">
        <v>0</v>
      </c>
      <c r="H997" s="185">
        <v>1</v>
      </c>
      <c r="I997" s="184"/>
      <c r="J997" s="184" t="s">
        <v>4496</v>
      </c>
      <c r="K997" s="183"/>
      <c r="L997" s="183" t="s">
        <v>4497</v>
      </c>
      <c r="M997" s="183" t="s">
        <v>4496</v>
      </c>
      <c r="N997" s="183" t="s">
        <v>4496</v>
      </c>
      <c r="O997" s="183"/>
      <c r="P997" s="183" t="s">
        <v>4219</v>
      </c>
      <c r="Q997" s="183" t="s">
        <v>4495</v>
      </c>
      <c r="R997" s="183">
        <f t="shared" si="168"/>
        <v>0</v>
      </c>
      <c r="S997" s="183">
        <f t="shared" si="169"/>
        <v>0</v>
      </c>
      <c r="T997" s="183">
        <f t="shared" si="170"/>
        <v>0</v>
      </c>
      <c r="U997" s="183">
        <f t="shared" si="171"/>
        <v>0</v>
      </c>
      <c r="V997" s="183">
        <f t="shared" si="172"/>
        <v>0</v>
      </c>
      <c r="W997" s="183">
        <f t="shared" si="173"/>
        <v>0</v>
      </c>
      <c r="X997" s="183">
        <f t="shared" si="174"/>
        <v>0</v>
      </c>
      <c r="Y997" s="183">
        <f t="shared" si="175"/>
        <v>0</v>
      </c>
      <c r="Z997" s="183">
        <f t="shared" si="176"/>
        <v>0</v>
      </c>
      <c r="AA997" s="183">
        <f t="shared" si="177"/>
        <v>0</v>
      </c>
      <c r="AB997" s="183" t="str">
        <f t="shared" si="178"/>
        <v/>
      </c>
      <c r="AC997" s="183" t="str">
        <f t="shared" si="179"/>
        <v/>
      </c>
      <c r="AD997" s="183" t="str">
        <f t="shared" si="180"/>
        <v/>
      </c>
      <c r="AE997" s="183" t="str">
        <f t="shared" si="181"/>
        <v/>
      </c>
    </row>
    <row r="998" spans="1:31" ht="33.950000000000003" customHeight="1" x14ac:dyDescent="0.25">
      <c r="A998" s="184" t="s">
        <v>5117</v>
      </c>
      <c r="B998" s="185">
        <v>55</v>
      </c>
      <c r="C998" s="184" t="s">
        <v>5085</v>
      </c>
      <c r="D998" s="184" t="s">
        <v>4381</v>
      </c>
      <c r="E998" s="184" t="s">
        <v>18</v>
      </c>
      <c r="F998" s="185">
        <v>1</v>
      </c>
      <c r="G998" s="185">
        <v>1</v>
      </c>
      <c r="H998" s="185">
        <v>0</v>
      </c>
      <c r="I998" s="184" t="s">
        <v>5123</v>
      </c>
      <c r="J998" s="184"/>
      <c r="K998" s="183" t="s">
        <v>5127</v>
      </c>
      <c r="L998" s="183"/>
      <c r="M998" s="183" t="s">
        <v>5123</v>
      </c>
      <c r="N998" s="183" t="s">
        <v>5122</v>
      </c>
      <c r="O998" s="183"/>
      <c r="P998" s="183" t="s">
        <v>4219</v>
      </c>
      <c r="Q998" s="183" t="s">
        <v>4509</v>
      </c>
      <c r="R998" s="183">
        <f t="shared" si="168"/>
        <v>0</v>
      </c>
      <c r="S998" s="183">
        <f t="shared" si="169"/>
        <v>0</v>
      </c>
      <c r="T998" s="183">
        <f t="shared" si="170"/>
        <v>0</v>
      </c>
      <c r="U998" s="183">
        <f t="shared" si="171"/>
        <v>0</v>
      </c>
      <c r="V998" s="183">
        <f t="shared" si="172"/>
        <v>0</v>
      </c>
      <c r="W998" s="183">
        <f t="shared" si="173"/>
        <v>0</v>
      </c>
      <c r="X998" s="183">
        <f t="shared" si="174"/>
        <v>0</v>
      </c>
      <c r="Y998" s="183">
        <f t="shared" si="175"/>
        <v>0</v>
      </c>
      <c r="Z998" s="183">
        <f t="shared" si="176"/>
        <v>0</v>
      </c>
      <c r="AA998" s="183">
        <f t="shared" si="177"/>
        <v>0</v>
      </c>
      <c r="AB998" s="183" t="str">
        <f t="shared" si="178"/>
        <v/>
      </c>
      <c r="AC998" s="183" t="str">
        <f t="shared" si="179"/>
        <v/>
      </c>
      <c r="AD998" s="183" t="str">
        <f t="shared" si="180"/>
        <v/>
      </c>
      <c r="AE998" s="183" t="str">
        <f t="shared" si="181"/>
        <v/>
      </c>
    </row>
    <row r="999" spans="1:31" ht="33.950000000000003" customHeight="1" x14ac:dyDescent="0.25">
      <c r="A999" s="184" t="s">
        <v>5117</v>
      </c>
      <c r="B999" s="185">
        <v>55</v>
      </c>
      <c r="C999" s="184" t="s">
        <v>5085</v>
      </c>
      <c r="D999" s="184" t="s">
        <v>4381</v>
      </c>
      <c r="E999" s="184" t="s">
        <v>18</v>
      </c>
      <c r="F999" s="185">
        <v>2</v>
      </c>
      <c r="G999" s="185">
        <v>1</v>
      </c>
      <c r="H999" s="185">
        <v>0</v>
      </c>
      <c r="I999" s="184" t="s">
        <v>5120</v>
      </c>
      <c r="J999" s="184"/>
      <c r="K999" s="183" t="s">
        <v>5126</v>
      </c>
      <c r="L999" s="183"/>
      <c r="M999" s="183" t="s">
        <v>5120</v>
      </c>
      <c r="N999" s="183" t="s">
        <v>5120</v>
      </c>
      <c r="O999" s="183"/>
      <c r="P999" s="183" t="s">
        <v>4219</v>
      </c>
      <c r="Q999" s="183" t="s">
        <v>4509</v>
      </c>
      <c r="R999" s="183">
        <f t="shared" si="168"/>
        <v>0</v>
      </c>
      <c r="S999" s="183">
        <f t="shared" si="169"/>
        <v>0</v>
      </c>
      <c r="T999" s="183">
        <f t="shared" si="170"/>
        <v>0</v>
      </c>
      <c r="U999" s="183">
        <f t="shared" si="171"/>
        <v>0</v>
      </c>
      <c r="V999" s="183">
        <f t="shared" si="172"/>
        <v>0</v>
      </c>
      <c r="W999" s="183">
        <f t="shared" si="173"/>
        <v>0</v>
      </c>
      <c r="X999" s="183">
        <f t="shared" si="174"/>
        <v>0</v>
      </c>
      <c r="Y999" s="183">
        <f t="shared" si="175"/>
        <v>0</v>
      </c>
      <c r="Z999" s="183">
        <f t="shared" si="176"/>
        <v>0</v>
      </c>
      <c r="AA999" s="183">
        <f t="shared" si="177"/>
        <v>0</v>
      </c>
      <c r="AB999" s="183" t="str">
        <f t="shared" si="178"/>
        <v/>
      </c>
      <c r="AC999" s="183" t="str">
        <f t="shared" si="179"/>
        <v/>
      </c>
      <c r="AD999" s="183" t="str">
        <f t="shared" si="180"/>
        <v/>
      </c>
      <c r="AE999" s="183" t="str">
        <f t="shared" si="181"/>
        <v/>
      </c>
    </row>
    <row r="1000" spans="1:31" ht="33.950000000000003" customHeight="1" x14ac:dyDescent="0.25">
      <c r="A1000" s="184" t="s">
        <v>5117</v>
      </c>
      <c r="B1000" s="185">
        <v>55</v>
      </c>
      <c r="C1000" s="184" t="s">
        <v>5085</v>
      </c>
      <c r="D1000" s="184" t="s">
        <v>4381</v>
      </c>
      <c r="E1000" s="184" t="s">
        <v>18</v>
      </c>
      <c r="F1000" s="185">
        <v>3</v>
      </c>
      <c r="G1000" s="185">
        <v>1</v>
      </c>
      <c r="H1000" s="185">
        <v>0</v>
      </c>
      <c r="I1000" s="184" t="s">
        <v>3176</v>
      </c>
      <c r="J1000" s="184"/>
      <c r="K1000" s="183" t="s">
        <v>5125</v>
      </c>
      <c r="L1000" s="183"/>
      <c r="M1000" s="183" t="s">
        <v>3176</v>
      </c>
      <c r="N1000" s="183" t="s">
        <v>3176</v>
      </c>
      <c r="O1000" s="183"/>
      <c r="P1000" s="183" t="s">
        <v>4219</v>
      </c>
      <c r="Q1000" s="183" t="s">
        <v>4509</v>
      </c>
      <c r="R1000" s="183">
        <f t="shared" si="168"/>
        <v>0</v>
      </c>
      <c r="S1000" s="183">
        <f t="shared" si="169"/>
        <v>0</v>
      </c>
      <c r="T1000" s="183">
        <f t="shared" si="170"/>
        <v>0</v>
      </c>
      <c r="U1000" s="183">
        <f t="shared" si="171"/>
        <v>0</v>
      </c>
      <c r="V1000" s="183">
        <f t="shared" si="172"/>
        <v>0</v>
      </c>
      <c r="W1000" s="183">
        <f t="shared" si="173"/>
        <v>0</v>
      </c>
      <c r="X1000" s="183">
        <f t="shared" si="174"/>
        <v>0</v>
      </c>
      <c r="Y1000" s="183">
        <f t="shared" si="175"/>
        <v>0</v>
      </c>
      <c r="Z1000" s="183">
        <f t="shared" si="176"/>
        <v>0</v>
      </c>
      <c r="AA1000" s="183">
        <f t="shared" si="177"/>
        <v>0</v>
      </c>
      <c r="AB1000" s="183" t="str">
        <f t="shared" si="178"/>
        <v/>
      </c>
      <c r="AC1000" s="183" t="str">
        <f t="shared" si="179"/>
        <v/>
      </c>
      <c r="AD1000" s="183" t="str">
        <f t="shared" si="180"/>
        <v/>
      </c>
      <c r="AE1000" s="183" t="str">
        <f t="shared" si="181"/>
        <v/>
      </c>
    </row>
    <row r="1001" spans="1:31" ht="33.950000000000003" customHeight="1" x14ac:dyDescent="0.25">
      <c r="A1001" s="184" t="s">
        <v>5117</v>
      </c>
      <c r="B1001" s="185">
        <v>55</v>
      </c>
      <c r="C1001" s="184" t="s">
        <v>5085</v>
      </c>
      <c r="D1001" s="184" t="s">
        <v>4381</v>
      </c>
      <c r="E1001" s="184" t="s">
        <v>18</v>
      </c>
      <c r="F1001" s="185">
        <v>4</v>
      </c>
      <c r="G1001" s="185">
        <v>1</v>
      </c>
      <c r="H1001" s="185">
        <v>0</v>
      </c>
      <c r="I1001" s="184" t="s">
        <v>3146</v>
      </c>
      <c r="J1001" s="184"/>
      <c r="K1001" s="183" t="s">
        <v>4648</v>
      </c>
      <c r="L1001" s="183"/>
      <c r="M1001" s="183" t="s">
        <v>3146</v>
      </c>
      <c r="N1001" s="183" t="s">
        <v>3146</v>
      </c>
      <c r="O1001" s="183"/>
      <c r="P1001" s="183" t="s">
        <v>4219</v>
      </c>
      <c r="Q1001" s="183" t="s">
        <v>4509</v>
      </c>
      <c r="R1001" s="183">
        <f t="shared" si="168"/>
        <v>0</v>
      </c>
      <c r="S1001" s="183">
        <f t="shared" si="169"/>
        <v>0</v>
      </c>
      <c r="T1001" s="183">
        <f t="shared" si="170"/>
        <v>0</v>
      </c>
      <c r="U1001" s="183">
        <f t="shared" si="171"/>
        <v>0</v>
      </c>
      <c r="V1001" s="183">
        <f t="shared" si="172"/>
        <v>0</v>
      </c>
      <c r="W1001" s="183">
        <f t="shared" si="173"/>
        <v>0</v>
      </c>
      <c r="X1001" s="183">
        <f t="shared" si="174"/>
        <v>0</v>
      </c>
      <c r="Y1001" s="183">
        <f t="shared" si="175"/>
        <v>0</v>
      </c>
      <c r="Z1001" s="183">
        <f t="shared" si="176"/>
        <v>0</v>
      </c>
      <c r="AA1001" s="183">
        <f t="shared" si="177"/>
        <v>0</v>
      </c>
      <c r="AB1001" s="183" t="str">
        <f t="shared" si="178"/>
        <v/>
      </c>
      <c r="AC1001" s="183" t="str">
        <f t="shared" si="179"/>
        <v/>
      </c>
      <c r="AD1001" s="183" t="str">
        <f t="shared" si="180"/>
        <v/>
      </c>
      <c r="AE1001" s="183" t="str">
        <f t="shared" si="181"/>
        <v/>
      </c>
    </row>
    <row r="1002" spans="1:31" ht="33.950000000000003" customHeight="1" x14ac:dyDescent="0.25">
      <c r="A1002" s="184" t="s">
        <v>5117</v>
      </c>
      <c r="B1002" s="185">
        <v>55</v>
      </c>
      <c r="C1002" s="184" t="s">
        <v>5085</v>
      </c>
      <c r="D1002" s="184" t="s">
        <v>4381</v>
      </c>
      <c r="E1002" s="184" t="s">
        <v>18</v>
      </c>
      <c r="F1002" s="185">
        <v>5</v>
      </c>
      <c r="G1002" s="185">
        <v>1</v>
      </c>
      <c r="H1002" s="185">
        <v>0</v>
      </c>
      <c r="I1002" s="184" t="s">
        <v>977</v>
      </c>
      <c r="J1002" s="184"/>
      <c r="K1002" s="183" t="s">
        <v>4572</v>
      </c>
      <c r="L1002" s="183"/>
      <c r="M1002" s="183" t="s">
        <v>977</v>
      </c>
      <c r="N1002" s="183" t="s">
        <v>977</v>
      </c>
      <c r="O1002" s="183"/>
      <c r="P1002" s="183" t="s">
        <v>4219</v>
      </c>
      <c r="Q1002" s="183" t="s">
        <v>4509</v>
      </c>
      <c r="R1002" s="183">
        <f t="shared" si="168"/>
        <v>0</v>
      </c>
      <c r="S1002" s="183">
        <f t="shared" si="169"/>
        <v>0</v>
      </c>
      <c r="T1002" s="183">
        <f t="shared" si="170"/>
        <v>0</v>
      </c>
      <c r="U1002" s="183">
        <f t="shared" si="171"/>
        <v>0</v>
      </c>
      <c r="V1002" s="183">
        <f t="shared" si="172"/>
        <v>0</v>
      </c>
      <c r="W1002" s="183">
        <f t="shared" si="173"/>
        <v>0</v>
      </c>
      <c r="X1002" s="183">
        <f t="shared" si="174"/>
        <v>0</v>
      </c>
      <c r="Y1002" s="183">
        <f t="shared" si="175"/>
        <v>0</v>
      </c>
      <c r="Z1002" s="183">
        <f t="shared" si="176"/>
        <v>0</v>
      </c>
      <c r="AA1002" s="183">
        <f t="shared" si="177"/>
        <v>0</v>
      </c>
      <c r="AB1002" s="183" t="str">
        <f t="shared" si="178"/>
        <v/>
      </c>
      <c r="AC1002" s="183" t="str">
        <f t="shared" si="179"/>
        <v/>
      </c>
      <c r="AD1002" s="183" t="str">
        <f t="shared" si="180"/>
        <v/>
      </c>
      <c r="AE1002" s="183" t="str">
        <f t="shared" si="181"/>
        <v/>
      </c>
    </row>
    <row r="1003" spans="1:31" ht="33.950000000000003" customHeight="1" x14ac:dyDescent="0.25">
      <c r="A1003" s="184" t="s">
        <v>5117</v>
      </c>
      <c r="B1003" s="185">
        <v>55</v>
      </c>
      <c r="C1003" s="184" t="s">
        <v>5085</v>
      </c>
      <c r="D1003" s="184" t="s">
        <v>4381</v>
      </c>
      <c r="E1003" s="184" t="s">
        <v>18</v>
      </c>
      <c r="F1003" s="185">
        <v>6</v>
      </c>
      <c r="G1003" s="185">
        <v>1</v>
      </c>
      <c r="H1003" s="185">
        <v>0</v>
      </c>
      <c r="I1003" s="184" t="s">
        <v>3250</v>
      </c>
      <c r="J1003" s="184"/>
      <c r="K1003" s="183" t="s">
        <v>4694</v>
      </c>
      <c r="L1003" s="183"/>
      <c r="M1003" s="183" t="s">
        <v>3250</v>
      </c>
      <c r="N1003" s="183" t="s">
        <v>3250</v>
      </c>
      <c r="O1003" s="183"/>
      <c r="P1003" s="183" t="s">
        <v>4219</v>
      </c>
      <c r="Q1003" s="183" t="s">
        <v>4509</v>
      </c>
      <c r="R1003" s="183">
        <f t="shared" si="168"/>
        <v>0</v>
      </c>
      <c r="S1003" s="183">
        <f t="shared" si="169"/>
        <v>0</v>
      </c>
      <c r="T1003" s="183">
        <f t="shared" si="170"/>
        <v>0</v>
      </c>
      <c r="U1003" s="183">
        <f t="shared" si="171"/>
        <v>0</v>
      </c>
      <c r="V1003" s="183">
        <f t="shared" si="172"/>
        <v>0</v>
      </c>
      <c r="W1003" s="183">
        <f t="shared" si="173"/>
        <v>0</v>
      </c>
      <c r="X1003" s="183">
        <f t="shared" si="174"/>
        <v>0</v>
      </c>
      <c r="Y1003" s="183">
        <f t="shared" si="175"/>
        <v>0</v>
      </c>
      <c r="Z1003" s="183">
        <f t="shared" si="176"/>
        <v>0</v>
      </c>
      <c r="AA1003" s="183">
        <f t="shared" si="177"/>
        <v>0</v>
      </c>
      <c r="AB1003" s="183" t="str">
        <f t="shared" si="178"/>
        <v/>
      </c>
      <c r="AC1003" s="183" t="str">
        <f t="shared" si="179"/>
        <v/>
      </c>
      <c r="AD1003" s="183" t="str">
        <f t="shared" si="180"/>
        <v/>
      </c>
      <c r="AE1003" s="183" t="str">
        <f t="shared" si="181"/>
        <v/>
      </c>
    </row>
    <row r="1004" spans="1:31" ht="33.950000000000003" customHeight="1" x14ac:dyDescent="0.25">
      <c r="A1004" s="184" t="s">
        <v>5117</v>
      </c>
      <c r="B1004" s="185">
        <v>55</v>
      </c>
      <c r="C1004" s="184" t="s">
        <v>5085</v>
      </c>
      <c r="D1004" s="184" t="s">
        <v>4381</v>
      </c>
      <c r="E1004" s="184" t="s">
        <v>18</v>
      </c>
      <c r="F1004" s="185">
        <v>7</v>
      </c>
      <c r="G1004" s="185">
        <v>1</v>
      </c>
      <c r="H1004" s="185">
        <v>0</v>
      </c>
      <c r="I1004" s="184" t="s">
        <v>3102</v>
      </c>
      <c r="J1004" s="184"/>
      <c r="K1004" s="183" t="s">
        <v>4511</v>
      </c>
      <c r="L1004" s="183"/>
      <c r="M1004" s="183" t="s">
        <v>3102</v>
      </c>
      <c r="N1004" s="183" t="s">
        <v>3102</v>
      </c>
      <c r="O1004" s="183"/>
      <c r="P1004" s="183" t="s">
        <v>4219</v>
      </c>
      <c r="Q1004" s="183" t="s">
        <v>4509</v>
      </c>
      <c r="R1004" s="183">
        <f t="shared" si="168"/>
        <v>0</v>
      </c>
      <c r="S1004" s="183">
        <f t="shared" si="169"/>
        <v>0</v>
      </c>
      <c r="T1004" s="183">
        <f t="shared" si="170"/>
        <v>0</v>
      </c>
      <c r="U1004" s="183">
        <f t="shared" si="171"/>
        <v>0</v>
      </c>
      <c r="V1004" s="183">
        <f t="shared" si="172"/>
        <v>0</v>
      </c>
      <c r="W1004" s="183">
        <f t="shared" si="173"/>
        <v>0</v>
      </c>
      <c r="X1004" s="183">
        <f t="shared" si="174"/>
        <v>0</v>
      </c>
      <c r="Y1004" s="183">
        <f t="shared" si="175"/>
        <v>0</v>
      </c>
      <c r="Z1004" s="183">
        <f t="shared" si="176"/>
        <v>0</v>
      </c>
      <c r="AA1004" s="183">
        <f t="shared" si="177"/>
        <v>0</v>
      </c>
      <c r="AB1004" s="183" t="str">
        <f t="shared" si="178"/>
        <v/>
      </c>
      <c r="AC1004" s="183" t="str">
        <f t="shared" si="179"/>
        <v/>
      </c>
      <c r="AD1004" s="183" t="str">
        <f t="shared" si="180"/>
        <v/>
      </c>
      <c r="AE1004" s="183" t="str">
        <f t="shared" si="181"/>
        <v/>
      </c>
    </row>
    <row r="1005" spans="1:31" ht="33.950000000000003" customHeight="1" x14ac:dyDescent="0.25">
      <c r="A1005" s="184" t="s">
        <v>5117</v>
      </c>
      <c r="B1005" s="185">
        <v>55</v>
      </c>
      <c r="C1005" s="184" t="s">
        <v>5085</v>
      </c>
      <c r="D1005" s="184" t="s">
        <v>4381</v>
      </c>
      <c r="E1005" s="184" t="s">
        <v>18</v>
      </c>
      <c r="F1005" s="185">
        <v>8</v>
      </c>
      <c r="G1005" s="185">
        <v>1</v>
      </c>
      <c r="H1005" s="185">
        <v>0</v>
      </c>
      <c r="I1005" s="184" t="s">
        <v>3123</v>
      </c>
      <c r="J1005" s="184"/>
      <c r="K1005" s="183" t="s">
        <v>4510</v>
      </c>
      <c r="L1005" s="183"/>
      <c r="M1005" s="183" t="s">
        <v>3123</v>
      </c>
      <c r="N1005" s="183" t="s">
        <v>3123</v>
      </c>
      <c r="O1005" s="183"/>
      <c r="P1005" s="183" t="s">
        <v>4219</v>
      </c>
      <c r="Q1005" s="183" t="s">
        <v>4509</v>
      </c>
      <c r="R1005" s="183">
        <f t="shared" si="168"/>
        <v>0</v>
      </c>
      <c r="S1005" s="183">
        <f t="shared" si="169"/>
        <v>0</v>
      </c>
      <c r="T1005" s="183">
        <f t="shared" si="170"/>
        <v>0</v>
      </c>
      <c r="U1005" s="183">
        <f t="shared" si="171"/>
        <v>0</v>
      </c>
      <c r="V1005" s="183">
        <f t="shared" si="172"/>
        <v>0</v>
      </c>
      <c r="W1005" s="183">
        <f t="shared" si="173"/>
        <v>0</v>
      </c>
      <c r="X1005" s="183">
        <f t="shared" si="174"/>
        <v>0</v>
      </c>
      <c r="Y1005" s="183">
        <f t="shared" si="175"/>
        <v>0</v>
      </c>
      <c r="Z1005" s="183">
        <f t="shared" si="176"/>
        <v>0</v>
      </c>
      <c r="AA1005" s="183">
        <f t="shared" si="177"/>
        <v>0</v>
      </c>
      <c r="AB1005" s="183" t="str">
        <f t="shared" si="178"/>
        <v/>
      </c>
      <c r="AC1005" s="183" t="str">
        <f t="shared" si="179"/>
        <v/>
      </c>
      <c r="AD1005" s="183" t="str">
        <f t="shared" si="180"/>
        <v/>
      </c>
      <c r="AE1005" s="183" t="str">
        <f t="shared" si="181"/>
        <v/>
      </c>
    </row>
    <row r="1006" spans="1:31" ht="33.950000000000003" customHeight="1" x14ac:dyDescent="0.25">
      <c r="A1006" s="184" t="s">
        <v>5117</v>
      </c>
      <c r="B1006" s="185">
        <v>55</v>
      </c>
      <c r="C1006" s="184" t="s">
        <v>5085</v>
      </c>
      <c r="D1006" s="184" t="s">
        <v>4378</v>
      </c>
      <c r="E1006" s="184" t="s">
        <v>18</v>
      </c>
      <c r="F1006" s="185">
        <v>1</v>
      </c>
      <c r="G1006" s="185">
        <v>0</v>
      </c>
      <c r="H1006" s="185">
        <v>1</v>
      </c>
      <c r="I1006" s="184"/>
      <c r="J1006" s="184" t="s">
        <v>5123</v>
      </c>
      <c r="K1006" s="183"/>
      <c r="L1006" s="183" t="s">
        <v>5124</v>
      </c>
      <c r="M1006" s="183" t="s">
        <v>5123</v>
      </c>
      <c r="N1006" s="183" t="s">
        <v>5122</v>
      </c>
      <c r="O1006" s="183"/>
      <c r="P1006" s="183" t="s">
        <v>4219</v>
      </c>
      <c r="Q1006" s="183" t="s">
        <v>4495</v>
      </c>
      <c r="R1006" s="183">
        <f t="shared" si="168"/>
        <v>0</v>
      </c>
      <c r="S1006" s="183">
        <f t="shared" si="169"/>
        <v>0</v>
      </c>
      <c r="T1006" s="183">
        <f t="shared" si="170"/>
        <v>0</v>
      </c>
      <c r="U1006" s="183">
        <f t="shared" si="171"/>
        <v>0</v>
      </c>
      <c r="V1006" s="183">
        <f t="shared" si="172"/>
        <v>0</v>
      </c>
      <c r="W1006" s="183">
        <f t="shared" si="173"/>
        <v>0</v>
      </c>
      <c r="X1006" s="183">
        <f t="shared" si="174"/>
        <v>0</v>
      </c>
      <c r="Y1006" s="183">
        <f t="shared" si="175"/>
        <v>0</v>
      </c>
      <c r="Z1006" s="183">
        <f t="shared" si="176"/>
        <v>0</v>
      </c>
      <c r="AA1006" s="183">
        <f t="shared" si="177"/>
        <v>0</v>
      </c>
      <c r="AB1006" s="183" t="str">
        <f t="shared" si="178"/>
        <v/>
      </c>
      <c r="AC1006" s="183" t="str">
        <f t="shared" si="179"/>
        <v/>
      </c>
      <c r="AD1006" s="183" t="str">
        <f t="shared" si="180"/>
        <v/>
      </c>
      <c r="AE1006" s="183" t="str">
        <f t="shared" si="181"/>
        <v/>
      </c>
    </row>
    <row r="1007" spans="1:31" ht="33.950000000000003" customHeight="1" x14ac:dyDescent="0.25">
      <c r="A1007" s="184" t="s">
        <v>5117</v>
      </c>
      <c r="B1007" s="185">
        <v>55</v>
      </c>
      <c r="C1007" s="184" t="s">
        <v>5085</v>
      </c>
      <c r="D1007" s="184" t="s">
        <v>4378</v>
      </c>
      <c r="E1007" s="184" t="s">
        <v>18</v>
      </c>
      <c r="F1007" s="185">
        <v>2</v>
      </c>
      <c r="G1007" s="185">
        <v>0</v>
      </c>
      <c r="H1007" s="185">
        <v>1</v>
      </c>
      <c r="I1007" s="184"/>
      <c r="J1007" s="184" t="s">
        <v>5120</v>
      </c>
      <c r="K1007" s="183"/>
      <c r="L1007" s="183" t="s">
        <v>5121</v>
      </c>
      <c r="M1007" s="183" t="s">
        <v>5120</v>
      </c>
      <c r="N1007" s="183" t="s">
        <v>5120</v>
      </c>
      <c r="O1007" s="183"/>
      <c r="P1007" s="183" t="s">
        <v>4219</v>
      </c>
      <c r="Q1007" s="183" t="s">
        <v>4495</v>
      </c>
      <c r="R1007" s="183">
        <f t="shared" si="168"/>
        <v>0</v>
      </c>
      <c r="S1007" s="183">
        <f t="shared" si="169"/>
        <v>0</v>
      </c>
      <c r="T1007" s="183">
        <f t="shared" si="170"/>
        <v>0</v>
      </c>
      <c r="U1007" s="183">
        <f t="shared" si="171"/>
        <v>0</v>
      </c>
      <c r="V1007" s="183">
        <f t="shared" si="172"/>
        <v>0</v>
      </c>
      <c r="W1007" s="183">
        <f t="shared" si="173"/>
        <v>0</v>
      </c>
      <c r="X1007" s="183">
        <f t="shared" si="174"/>
        <v>0</v>
      </c>
      <c r="Y1007" s="183">
        <f t="shared" si="175"/>
        <v>0</v>
      </c>
      <c r="Z1007" s="183">
        <f t="shared" si="176"/>
        <v>0</v>
      </c>
      <c r="AA1007" s="183">
        <f t="shared" si="177"/>
        <v>0</v>
      </c>
      <c r="AB1007" s="183" t="str">
        <f t="shared" si="178"/>
        <v/>
      </c>
      <c r="AC1007" s="183" t="str">
        <f t="shared" si="179"/>
        <v/>
      </c>
      <c r="AD1007" s="183" t="str">
        <f t="shared" si="180"/>
        <v/>
      </c>
      <c r="AE1007" s="183" t="str">
        <f t="shared" si="181"/>
        <v/>
      </c>
    </row>
    <row r="1008" spans="1:31" ht="33.950000000000003" customHeight="1" x14ac:dyDescent="0.25">
      <c r="A1008" s="184" t="s">
        <v>5117</v>
      </c>
      <c r="B1008" s="185">
        <v>55</v>
      </c>
      <c r="C1008" s="184" t="s">
        <v>5085</v>
      </c>
      <c r="D1008" s="184" t="s">
        <v>4378</v>
      </c>
      <c r="E1008" s="184" t="s">
        <v>18</v>
      </c>
      <c r="F1008" s="185">
        <v>3</v>
      </c>
      <c r="G1008" s="185">
        <v>0</v>
      </c>
      <c r="H1008" s="185">
        <v>1</v>
      </c>
      <c r="I1008" s="184"/>
      <c r="J1008" s="184" t="s">
        <v>3176</v>
      </c>
      <c r="K1008" s="183"/>
      <c r="L1008" s="183" t="s">
        <v>5119</v>
      </c>
      <c r="M1008" s="183" t="s">
        <v>3176</v>
      </c>
      <c r="N1008" s="183" t="s">
        <v>3176</v>
      </c>
      <c r="O1008" s="183"/>
      <c r="P1008" s="183" t="s">
        <v>4219</v>
      </c>
      <c r="Q1008" s="183" t="s">
        <v>4495</v>
      </c>
      <c r="R1008" s="183">
        <f t="shared" si="168"/>
        <v>0</v>
      </c>
      <c r="S1008" s="183">
        <f t="shared" si="169"/>
        <v>0</v>
      </c>
      <c r="T1008" s="183">
        <f t="shared" si="170"/>
        <v>0</v>
      </c>
      <c r="U1008" s="183">
        <f t="shared" si="171"/>
        <v>0</v>
      </c>
      <c r="V1008" s="183">
        <f t="shared" si="172"/>
        <v>0</v>
      </c>
      <c r="W1008" s="183">
        <f t="shared" si="173"/>
        <v>0</v>
      </c>
      <c r="X1008" s="183">
        <f t="shared" si="174"/>
        <v>0</v>
      </c>
      <c r="Y1008" s="183">
        <f t="shared" si="175"/>
        <v>0</v>
      </c>
      <c r="Z1008" s="183">
        <f t="shared" si="176"/>
        <v>0</v>
      </c>
      <c r="AA1008" s="183">
        <f t="shared" si="177"/>
        <v>0</v>
      </c>
      <c r="AB1008" s="183" t="str">
        <f t="shared" si="178"/>
        <v/>
      </c>
      <c r="AC1008" s="183" t="str">
        <f t="shared" si="179"/>
        <v/>
      </c>
      <c r="AD1008" s="183" t="str">
        <f t="shared" si="180"/>
        <v/>
      </c>
      <c r="AE1008" s="183" t="str">
        <f t="shared" si="181"/>
        <v/>
      </c>
    </row>
    <row r="1009" spans="1:31" ht="33.950000000000003" customHeight="1" x14ac:dyDescent="0.25">
      <c r="A1009" s="184" t="s">
        <v>5117</v>
      </c>
      <c r="B1009" s="185">
        <v>55</v>
      </c>
      <c r="C1009" s="184" t="s">
        <v>5085</v>
      </c>
      <c r="D1009" s="184" t="s">
        <v>4378</v>
      </c>
      <c r="E1009" s="184" t="s">
        <v>18</v>
      </c>
      <c r="F1009" s="185">
        <v>4</v>
      </c>
      <c r="G1009" s="185">
        <v>0</v>
      </c>
      <c r="H1009" s="185">
        <v>1</v>
      </c>
      <c r="I1009" s="184"/>
      <c r="J1009" s="184" t="s">
        <v>3146</v>
      </c>
      <c r="K1009" s="183"/>
      <c r="L1009" s="183" t="s">
        <v>4686</v>
      </c>
      <c r="M1009" s="183" t="s">
        <v>3146</v>
      </c>
      <c r="N1009" s="183" t="s">
        <v>3146</v>
      </c>
      <c r="O1009" s="183"/>
      <c r="P1009" s="183" t="s">
        <v>4219</v>
      </c>
      <c r="Q1009" s="183" t="s">
        <v>4495</v>
      </c>
      <c r="R1009" s="183">
        <f t="shared" si="168"/>
        <v>0</v>
      </c>
      <c r="S1009" s="183">
        <f t="shared" si="169"/>
        <v>0</v>
      </c>
      <c r="T1009" s="183">
        <f t="shared" si="170"/>
        <v>0</v>
      </c>
      <c r="U1009" s="183">
        <f t="shared" si="171"/>
        <v>0</v>
      </c>
      <c r="V1009" s="183">
        <f t="shared" si="172"/>
        <v>0</v>
      </c>
      <c r="W1009" s="183">
        <f t="shared" si="173"/>
        <v>0</v>
      </c>
      <c r="X1009" s="183">
        <f t="shared" si="174"/>
        <v>0</v>
      </c>
      <c r="Y1009" s="183">
        <f t="shared" si="175"/>
        <v>0</v>
      </c>
      <c r="Z1009" s="183">
        <f t="shared" si="176"/>
        <v>0</v>
      </c>
      <c r="AA1009" s="183">
        <f t="shared" si="177"/>
        <v>0</v>
      </c>
      <c r="AB1009" s="183" t="str">
        <f t="shared" si="178"/>
        <v/>
      </c>
      <c r="AC1009" s="183" t="str">
        <f t="shared" si="179"/>
        <v/>
      </c>
      <c r="AD1009" s="183" t="str">
        <f t="shared" si="180"/>
        <v/>
      </c>
      <c r="AE1009" s="183" t="str">
        <f t="shared" si="181"/>
        <v/>
      </c>
    </row>
    <row r="1010" spans="1:31" ht="33.950000000000003" customHeight="1" x14ac:dyDescent="0.25">
      <c r="A1010" s="184" t="s">
        <v>5117</v>
      </c>
      <c r="B1010" s="185">
        <v>55</v>
      </c>
      <c r="C1010" s="184" t="s">
        <v>5085</v>
      </c>
      <c r="D1010" s="184" t="s">
        <v>4378</v>
      </c>
      <c r="E1010" s="184" t="s">
        <v>18</v>
      </c>
      <c r="F1010" s="185">
        <v>5</v>
      </c>
      <c r="G1010" s="185">
        <v>0</v>
      </c>
      <c r="H1010" s="185">
        <v>1</v>
      </c>
      <c r="I1010" s="184"/>
      <c r="J1010" s="184" t="s">
        <v>977</v>
      </c>
      <c r="K1010" s="183"/>
      <c r="L1010" s="183" t="s">
        <v>5118</v>
      </c>
      <c r="M1010" s="183" t="s">
        <v>977</v>
      </c>
      <c r="N1010" s="183" t="s">
        <v>977</v>
      </c>
      <c r="O1010" s="183"/>
      <c r="P1010" s="183" t="s">
        <v>4219</v>
      </c>
      <c r="Q1010" s="183" t="s">
        <v>4495</v>
      </c>
      <c r="R1010" s="183">
        <f t="shared" si="168"/>
        <v>0</v>
      </c>
      <c r="S1010" s="183">
        <f t="shared" si="169"/>
        <v>0</v>
      </c>
      <c r="T1010" s="183">
        <f t="shared" si="170"/>
        <v>0</v>
      </c>
      <c r="U1010" s="183">
        <f t="shared" si="171"/>
        <v>0</v>
      </c>
      <c r="V1010" s="183">
        <f t="shared" si="172"/>
        <v>0</v>
      </c>
      <c r="W1010" s="183">
        <f t="shared" si="173"/>
        <v>0</v>
      </c>
      <c r="X1010" s="183">
        <f t="shared" si="174"/>
        <v>0</v>
      </c>
      <c r="Y1010" s="183">
        <f t="shared" si="175"/>
        <v>0</v>
      </c>
      <c r="Z1010" s="183">
        <f t="shared" si="176"/>
        <v>0</v>
      </c>
      <c r="AA1010" s="183">
        <f t="shared" si="177"/>
        <v>0</v>
      </c>
      <c r="AB1010" s="183" t="str">
        <f t="shared" si="178"/>
        <v/>
      </c>
      <c r="AC1010" s="183" t="str">
        <f t="shared" si="179"/>
        <v/>
      </c>
      <c r="AD1010" s="183" t="str">
        <f t="shared" si="180"/>
        <v/>
      </c>
      <c r="AE1010" s="183" t="str">
        <f t="shared" si="181"/>
        <v/>
      </c>
    </row>
    <row r="1011" spans="1:31" ht="33.950000000000003" customHeight="1" x14ac:dyDescent="0.25">
      <c r="A1011" s="184" t="s">
        <v>5117</v>
      </c>
      <c r="B1011" s="185">
        <v>55</v>
      </c>
      <c r="C1011" s="184" t="s">
        <v>5085</v>
      </c>
      <c r="D1011" s="184" t="s">
        <v>4378</v>
      </c>
      <c r="E1011" s="184" t="s">
        <v>18</v>
      </c>
      <c r="F1011" s="185">
        <v>6</v>
      </c>
      <c r="G1011" s="185">
        <v>0</v>
      </c>
      <c r="H1011" s="185">
        <v>1</v>
      </c>
      <c r="I1011" s="184"/>
      <c r="J1011" s="184" t="s">
        <v>3587</v>
      </c>
      <c r="K1011" s="183"/>
      <c r="L1011" s="183" t="s">
        <v>4500</v>
      </c>
      <c r="M1011" s="183" t="s">
        <v>3587</v>
      </c>
      <c r="N1011" s="183" t="s">
        <v>3587</v>
      </c>
      <c r="O1011" s="183"/>
      <c r="P1011" s="183" t="s">
        <v>4219</v>
      </c>
      <c r="Q1011" s="183" t="s">
        <v>4495</v>
      </c>
      <c r="R1011" s="183">
        <f t="shared" si="168"/>
        <v>0</v>
      </c>
      <c r="S1011" s="183">
        <f t="shared" si="169"/>
        <v>0</v>
      </c>
      <c r="T1011" s="183">
        <f t="shared" si="170"/>
        <v>0</v>
      </c>
      <c r="U1011" s="183">
        <f t="shared" si="171"/>
        <v>0</v>
      </c>
      <c r="V1011" s="183">
        <f t="shared" si="172"/>
        <v>0</v>
      </c>
      <c r="W1011" s="183">
        <f t="shared" si="173"/>
        <v>0</v>
      </c>
      <c r="X1011" s="183">
        <f t="shared" si="174"/>
        <v>0</v>
      </c>
      <c r="Y1011" s="183">
        <f t="shared" si="175"/>
        <v>0</v>
      </c>
      <c r="Z1011" s="183">
        <f t="shared" si="176"/>
        <v>0</v>
      </c>
      <c r="AA1011" s="183">
        <f t="shared" si="177"/>
        <v>0</v>
      </c>
      <c r="AB1011" s="183" t="str">
        <f t="shared" si="178"/>
        <v/>
      </c>
      <c r="AC1011" s="183" t="str">
        <f t="shared" si="179"/>
        <v/>
      </c>
      <c r="AD1011" s="183" t="str">
        <f t="shared" si="180"/>
        <v/>
      </c>
      <c r="AE1011" s="183" t="str">
        <f t="shared" si="181"/>
        <v/>
      </c>
    </row>
    <row r="1012" spans="1:31" ht="33.950000000000003" customHeight="1" x14ac:dyDescent="0.25">
      <c r="A1012" s="184" t="s">
        <v>5117</v>
      </c>
      <c r="B1012" s="185">
        <v>55</v>
      </c>
      <c r="C1012" s="184" t="s">
        <v>5085</v>
      </c>
      <c r="D1012" s="184" t="s">
        <v>4378</v>
      </c>
      <c r="E1012" s="184" t="s">
        <v>18</v>
      </c>
      <c r="F1012" s="185">
        <v>7</v>
      </c>
      <c r="G1012" s="185">
        <v>0</v>
      </c>
      <c r="H1012" s="185">
        <v>1</v>
      </c>
      <c r="I1012" s="184"/>
      <c r="J1012" s="184" t="s">
        <v>4496</v>
      </c>
      <c r="K1012" s="183"/>
      <c r="L1012" s="183" t="s">
        <v>4497</v>
      </c>
      <c r="M1012" s="183" t="s">
        <v>4496</v>
      </c>
      <c r="N1012" s="183" t="s">
        <v>4496</v>
      </c>
      <c r="O1012" s="183"/>
      <c r="P1012" s="183" t="s">
        <v>4219</v>
      </c>
      <c r="Q1012" s="183" t="s">
        <v>4495</v>
      </c>
      <c r="R1012" s="183">
        <f t="shared" si="168"/>
        <v>0</v>
      </c>
      <c r="S1012" s="183">
        <f t="shared" si="169"/>
        <v>0</v>
      </c>
      <c r="T1012" s="183">
        <f t="shared" si="170"/>
        <v>0</v>
      </c>
      <c r="U1012" s="183">
        <f t="shared" si="171"/>
        <v>0</v>
      </c>
      <c r="V1012" s="183">
        <f t="shared" si="172"/>
        <v>0</v>
      </c>
      <c r="W1012" s="183">
        <f t="shared" si="173"/>
        <v>0</v>
      </c>
      <c r="X1012" s="183">
        <f t="shared" si="174"/>
        <v>0</v>
      </c>
      <c r="Y1012" s="183">
        <f t="shared" si="175"/>
        <v>0</v>
      </c>
      <c r="Z1012" s="183">
        <f t="shared" si="176"/>
        <v>0</v>
      </c>
      <c r="AA1012" s="183">
        <f t="shared" si="177"/>
        <v>0</v>
      </c>
      <c r="AB1012" s="183" t="str">
        <f t="shared" si="178"/>
        <v/>
      </c>
      <c r="AC1012" s="183" t="str">
        <f t="shared" si="179"/>
        <v/>
      </c>
      <c r="AD1012" s="183" t="str">
        <f t="shared" si="180"/>
        <v/>
      </c>
      <c r="AE1012" s="183" t="str">
        <f t="shared" si="181"/>
        <v/>
      </c>
    </row>
    <row r="1013" spans="1:31" ht="33.950000000000003" customHeight="1" x14ac:dyDescent="0.25">
      <c r="A1013" s="184" t="s">
        <v>5104</v>
      </c>
      <c r="B1013" s="185">
        <v>56</v>
      </c>
      <c r="C1013" s="184" t="s">
        <v>5085</v>
      </c>
      <c r="D1013" s="184" t="s">
        <v>4381</v>
      </c>
      <c r="E1013" s="184" t="s">
        <v>18</v>
      </c>
      <c r="F1013" s="185">
        <v>1</v>
      </c>
      <c r="G1013" s="185">
        <v>1</v>
      </c>
      <c r="H1013" s="185">
        <v>0</v>
      </c>
      <c r="I1013" s="184" t="s">
        <v>5110</v>
      </c>
      <c r="J1013" s="184"/>
      <c r="K1013" s="183" t="s">
        <v>5116</v>
      </c>
      <c r="L1013" s="183"/>
      <c r="M1013" s="183" t="s">
        <v>5110</v>
      </c>
      <c r="N1013" s="183" t="s">
        <v>5109</v>
      </c>
      <c r="O1013" s="183"/>
      <c r="P1013" s="183" t="s">
        <v>4219</v>
      </c>
      <c r="Q1013" s="183" t="s">
        <v>4509</v>
      </c>
      <c r="R1013" s="183">
        <f t="shared" si="168"/>
        <v>0</v>
      </c>
      <c r="S1013" s="183">
        <f t="shared" si="169"/>
        <v>0</v>
      </c>
      <c r="T1013" s="183">
        <f t="shared" si="170"/>
        <v>0</v>
      </c>
      <c r="U1013" s="183">
        <f t="shared" si="171"/>
        <v>0</v>
      </c>
      <c r="V1013" s="183">
        <f t="shared" si="172"/>
        <v>0</v>
      </c>
      <c r="W1013" s="183">
        <f t="shared" si="173"/>
        <v>0</v>
      </c>
      <c r="X1013" s="183">
        <f t="shared" si="174"/>
        <v>0</v>
      </c>
      <c r="Y1013" s="183">
        <f t="shared" si="175"/>
        <v>0</v>
      </c>
      <c r="Z1013" s="183">
        <f t="shared" si="176"/>
        <v>0</v>
      </c>
      <c r="AA1013" s="183">
        <f t="shared" si="177"/>
        <v>0</v>
      </c>
      <c r="AB1013" s="183" t="str">
        <f t="shared" si="178"/>
        <v/>
      </c>
      <c r="AC1013" s="183" t="str">
        <f t="shared" si="179"/>
        <v/>
      </c>
      <c r="AD1013" s="183" t="str">
        <f t="shared" si="180"/>
        <v/>
      </c>
      <c r="AE1013" s="183" t="str">
        <f t="shared" si="181"/>
        <v/>
      </c>
    </row>
    <row r="1014" spans="1:31" ht="33.950000000000003" customHeight="1" x14ac:dyDescent="0.25">
      <c r="A1014" s="184" t="s">
        <v>5104</v>
      </c>
      <c r="B1014" s="185">
        <v>56</v>
      </c>
      <c r="C1014" s="184" t="s">
        <v>5085</v>
      </c>
      <c r="D1014" s="184" t="s">
        <v>4381</v>
      </c>
      <c r="E1014" s="184" t="s">
        <v>18</v>
      </c>
      <c r="F1014" s="185">
        <v>2</v>
      </c>
      <c r="G1014" s="185">
        <v>1</v>
      </c>
      <c r="H1014" s="185">
        <v>0</v>
      </c>
      <c r="I1014" s="184" t="s">
        <v>5107</v>
      </c>
      <c r="J1014" s="184"/>
      <c r="K1014" s="183" t="s">
        <v>5115</v>
      </c>
      <c r="L1014" s="183"/>
      <c r="M1014" s="183" t="s">
        <v>5107</v>
      </c>
      <c r="N1014" s="183" t="s">
        <v>5107</v>
      </c>
      <c r="O1014" s="183"/>
      <c r="P1014" s="183" t="s">
        <v>4219</v>
      </c>
      <c r="Q1014" s="183" t="s">
        <v>4509</v>
      </c>
      <c r="R1014" s="183">
        <f t="shared" si="168"/>
        <v>0</v>
      </c>
      <c r="S1014" s="183">
        <f t="shared" si="169"/>
        <v>0</v>
      </c>
      <c r="T1014" s="183">
        <f t="shared" si="170"/>
        <v>0</v>
      </c>
      <c r="U1014" s="183">
        <f t="shared" si="171"/>
        <v>0</v>
      </c>
      <c r="V1014" s="183">
        <f t="shared" si="172"/>
        <v>0</v>
      </c>
      <c r="W1014" s="183">
        <f t="shared" si="173"/>
        <v>0</v>
      </c>
      <c r="X1014" s="183">
        <f t="shared" si="174"/>
        <v>0</v>
      </c>
      <c r="Y1014" s="183">
        <f t="shared" si="175"/>
        <v>0</v>
      </c>
      <c r="Z1014" s="183">
        <f t="shared" si="176"/>
        <v>0</v>
      </c>
      <c r="AA1014" s="183">
        <f t="shared" si="177"/>
        <v>0</v>
      </c>
      <c r="AB1014" s="183" t="str">
        <f t="shared" si="178"/>
        <v/>
      </c>
      <c r="AC1014" s="183" t="str">
        <f t="shared" si="179"/>
        <v/>
      </c>
      <c r="AD1014" s="183" t="str">
        <f t="shared" si="180"/>
        <v/>
      </c>
      <c r="AE1014" s="183" t="str">
        <f t="shared" si="181"/>
        <v/>
      </c>
    </row>
    <row r="1015" spans="1:31" ht="33.950000000000003" customHeight="1" x14ac:dyDescent="0.25">
      <c r="A1015" s="184" t="s">
        <v>5104</v>
      </c>
      <c r="B1015" s="185">
        <v>56</v>
      </c>
      <c r="C1015" s="184" t="s">
        <v>5085</v>
      </c>
      <c r="D1015" s="184" t="s">
        <v>4381</v>
      </c>
      <c r="E1015" s="184" t="s">
        <v>18</v>
      </c>
      <c r="F1015" s="185">
        <v>3</v>
      </c>
      <c r="G1015" s="185">
        <v>1</v>
      </c>
      <c r="H1015" s="185">
        <v>0</v>
      </c>
      <c r="I1015" s="184" t="s">
        <v>5105</v>
      </c>
      <c r="J1015" s="184"/>
      <c r="K1015" s="183" t="s">
        <v>5114</v>
      </c>
      <c r="L1015" s="183"/>
      <c r="M1015" s="183" t="s">
        <v>5105</v>
      </c>
      <c r="N1015" s="183" t="s">
        <v>5105</v>
      </c>
      <c r="O1015" s="183"/>
      <c r="P1015" s="183" t="s">
        <v>4219</v>
      </c>
      <c r="Q1015" s="183" t="s">
        <v>4509</v>
      </c>
      <c r="R1015" s="183">
        <f t="shared" si="168"/>
        <v>0</v>
      </c>
      <c r="S1015" s="183">
        <f t="shared" si="169"/>
        <v>0</v>
      </c>
      <c r="T1015" s="183">
        <f t="shared" si="170"/>
        <v>0</v>
      </c>
      <c r="U1015" s="183">
        <f t="shared" si="171"/>
        <v>0</v>
      </c>
      <c r="V1015" s="183">
        <f t="shared" si="172"/>
        <v>0</v>
      </c>
      <c r="W1015" s="183">
        <f t="shared" si="173"/>
        <v>0</v>
      </c>
      <c r="X1015" s="183">
        <f t="shared" si="174"/>
        <v>0</v>
      </c>
      <c r="Y1015" s="183">
        <f t="shared" si="175"/>
        <v>0</v>
      </c>
      <c r="Z1015" s="183">
        <f t="shared" si="176"/>
        <v>0</v>
      </c>
      <c r="AA1015" s="183">
        <f t="shared" si="177"/>
        <v>0</v>
      </c>
      <c r="AB1015" s="183" t="str">
        <f t="shared" si="178"/>
        <v/>
      </c>
      <c r="AC1015" s="183" t="str">
        <f t="shared" si="179"/>
        <v/>
      </c>
      <c r="AD1015" s="183" t="str">
        <f t="shared" si="180"/>
        <v/>
      </c>
      <c r="AE1015" s="183" t="str">
        <f t="shared" si="181"/>
        <v/>
      </c>
    </row>
    <row r="1016" spans="1:31" ht="33.950000000000003" customHeight="1" x14ac:dyDescent="0.25">
      <c r="A1016" s="184" t="s">
        <v>5104</v>
      </c>
      <c r="B1016" s="185">
        <v>56</v>
      </c>
      <c r="C1016" s="184" t="s">
        <v>5085</v>
      </c>
      <c r="D1016" s="184" t="s">
        <v>4381</v>
      </c>
      <c r="E1016" s="184" t="s">
        <v>18</v>
      </c>
      <c r="F1016" s="185">
        <v>4</v>
      </c>
      <c r="G1016" s="185">
        <v>1</v>
      </c>
      <c r="H1016" s="185">
        <v>0</v>
      </c>
      <c r="I1016" s="184" t="s">
        <v>3545</v>
      </c>
      <c r="J1016" s="184"/>
      <c r="K1016" s="183" t="s">
        <v>5070</v>
      </c>
      <c r="L1016" s="183"/>
      <c r="M1016" s="183" t="s">
        <v>3545</v>
      </c>
      <c r="N1016" s="183" t="s">
        <v>3545</v>
      </c>
      <c r="O1016" s="183"/>
      <c r="P1016" s="183" t="s">
        <v>4219</v>
      </c>
      <c r="Q1016" s="183" t="s">
        <v>4509</v>
      </c>
      <c r="R1016" s="183">
        <f t="shared" si="168"/>
        <v>0</v>
      </c>
      <c r="S1016" s="183">
        <f t="shared" si="169"/>
        <v>0</v>
      </c>
      <c r="T1016" s="183">
        <f t="shared" si="170"/>
        <v>0</v>
      </c>
      <c r="U1016" s="183">
        <f t="shared" si="171"/>
        <v>0</v>
      </c>
      <c r="V1016" s="183">
        <f t="shared" si="172"/>
        <v>0</v>
      </c>
      <c r="W1016" s="183">
        <f t="shared" si="173"/>
        <v>0</v>
      </c>
      <c r="X1016" s="183">
        <f t="shared" si="174"/>
        <v>0</v>
      </c>
      <c r="Y1016" s="183">
        <f t="shared" si="175"/>
        <v>0</v>
      </c>
      <c r="Z1016" s="183">
        <f t="shared" si="176"/>
        <v>0</v>
      </c>
      <c r="AA1016" s="183">
        <f t="shared" si="177"/>
        <v>0</v>
      </c>
      <c r="AB1016" s="183" t="str">
        <f t="shared" si="178"/>
        <v/>
      </c>
      <c r="AC1016" s="183" t="str">
        <f t="shared" si="179"/>
        <v/>
      </c>
      <c r="AD1016" s="183" t="str">
        <f t="shared" si="180"/>
        <v/>
      </c>
      <c r="AE1016" s="183" t="str">
        <f t="shared" si="181"/>
        <v/>
      </c>
    </row>
    <row r="1017" spans="1:31" ht="33.950000000000003" customHeight="1" x14ac:dyDescent="0.25">
      <c r="A1017" s="184" t="s">
        <v>5104</v>
      </c>
      <c r="B1017" s="185">
        <v>56</v>
      </c>
      <c r="C1017" s="184" t="s">
        <v>5085</v>
      </c>
      <c r="D1017" s="184" t="s">
        <v>4381</v>
      </c>
      <c r="E1017" s="184" t="s">
        <v>18</v>
      </c>
      <c r="F1017" s="185">
        <v>5</v>
      </c>
      <c r="G1017" s="185">
        <v>1</v>
      </c>
      <c r="H1017" s="185">
        <v>0</v>
      </c>
      <c r="I1017" s="184" t="s">
        <v>3599</v>
      </c>
      <c r="J1017" s="184"/>
      <c r="K1017" s="183" t="s">
        <v>4822</v>
      </c>
      <c r="L1017" s="183"/>
      <c r="M1017" s="183" t="s">
        <v>3599</v>
      </c>
      <c r="N1017" s="183" t="s">
        <v>3599</v>
      </c>
      <c r="O1017" s="183"/>
      <c r="P1017" s="183" t="s">
        <v>4219</v>
      </c>
      <c r="Q1017" s="183" t="s">
        <v>4509</v>
      </c>
      <c r="R1017" s="183">
        <f t="shared" si="168"/>
        <v>0</v>
      </c>
      <c r="S1017" s="183">
        <f t="shared" si="169"/>
        <v>0</v>
      </c>
      <c r="T1017" s="183">
        <f t="shared" si="170"/>
        <v>0</v>
      </c>
      <c r="U1017" s="183">
        <f t="shared" si="171"/>
        <v>0</v>
      </c>
      <c r="V1017" s="183">
        <f t="shared" si="172"/>
        <v>0</v>
      </c>
      <c r="W1017" s="183">
        <f t="shared" si="173"/>
        <v>0</v>
      </c>
      <c r="X1017" s="183">
        <f t="shared" si="174"/>
        <v>0</v>
      </c>
      <c r="Y1017" s="183">
        <f t="shared" si="175"/>
        <v>0</v>
      </c>
      <c r="Z1017" s="183">
        <f t="shared" si="176"/>
        <v>0</v>
      </c>
      <c r="AA1017" s="183">
        <f t="shared" si="177"/>
        <v>0</v>
      </c>
      <c r="AB1017" s="183" t="str">
        <f t="shared" si="178"/>
        <v/>
      </c>
      <c r="AC1017" s="183" t="str">
        <f t="shared" si="179"/>
        <v/>
      </c>
      <c r="AD1017" s="183" t="str">
        <f t="shared" si="180"/>
        <v/>
      </c>
      <c r="AE1017" s="183" t="str">
        <f t="shared" si="181"/>
        <v/>
      </c>
    </row>
    <row r="1018" spans="1:31" ht="33.950000000000003" customHeight="1" x14ac:dyDescent="0.25">
      <c r="A1018" s="184" t="s">
        <v>5104</v>
      </c>
      <c r="B1018" s="185">
        <v>56</v>
      </c>
      <c r="C1018" s="184" t="s">
        <v>5085</v>
      </c>
      <c r="D1018" s="184" t="s">
        <v>4381</v>
      </c>
      <c r="E1018" s="184" t="s">
        <v>18</v>
      </c>
      <c r="F1018" s="185">
        <v>6</v>
      </c>
      <c r="G1018" s="185">
        <v>1</v>
      </c>
      <c r="H1018" s="185">
        <v>0</v>
      </c>
      <c r="I1018" s="184" t="s">
        <v>5112</v>
      </c>
      <c r="J1018" s="184"/>
      <c r="K1018" s="183" t="s">
        <v>5113</v>
      </c>
      <c r="L1018" s="183"/>
      <c r="M1018" s="183" t="s">
        <v>5112</v>
      </c>
      <c r="N1018" s="183" t="s">
        <v>5112</v>
      </c>
      <c r="O1018" s="183"/>
      <c r="P1018" s="183" t="s">
        <v>4219</v>
      </c>
      <c r="Q1018" s="183" t="s">
        <v>4509</v>
      </c>
      <c r="R1018" s="183">
        <f t="shared" si="168"/>
        <v>0</v>
      </c>
      <c r="S1018" s="183">
        <f t="shared" si="169"/>
        <v>0</v>
      </c>
      <c r="T1018" s="183">
        <f t="shared" si="170"/>
        <v>0</v>
      </c>
      <c r="U1018" s="183">
        <f t="shared" si="171"/>
        <v>0</v>
      </c>
      <c r="V1018" s="183">
        <f t="shared" si="172"/>
        <v>0</v>
      </c>
      <c r="W1018" s="183">
        <f t="shared" si="173"/>
        <v>0</v>
      </c>
      <c r="X1018" s="183">
        <f t="shared" si="174"/>
        <v>0</v>
      </c>
      <c r="Y1018" s="183">
        <f t="shared" si="175"/>
        <v>0</v>
      </c>
      <c r="Z1018" s="183">
        <f t="shared" si="176"/>
        <v>0</v>
      </c>
      <c r="AA1018" s="183">
        <f t="shared" si="177"/>
        <v>0</v>
      </c>
      <c r="AB1018" s="183" t="str">
        <f t="shared" si="178"/>
        <v/>
      </c>
      <c r="AC1018" s="183" t="str">
        <f t="shared" si="179"/>
        <v/>
      </c>
      <c r="AD1018" s="183" t="str">
        <f t="shared" si="180"/>
        <v/>
      </c>
      <c r="AE1018" s="183" t="str">
        <f t="shared" si="181"/>
        <v/>
      </c>
    </row>
    <row r="1019" spans="1:31" ht="33.950000000000003" customHeight="1" x14ac:dyDescent="0.25">
      <c r="A1019" s="184" t="s">
        <v>5104</v>
      </c>
      <c r="B1019" s="185">
        <v>56</v>
      </c>
      <c r="C1019" s="184" t="s">
        <v>5085</v>
      </c>
      <c r="D1019" s="184" t="s">
        <v>4381</v>
      </c>
      <c r="E1019" s="184" t="s">
        <v>18</v>
      </c>
      <c r="F1019" s="185">
        <v>7</v>
      </c>
      <c r="G1019" s="185">
        <v>1</v>
      </c>
      <c r="H1019" s="185">
        <v>0</v>
      </c>
      <c r="I1019" s="184" t="s">
        <v>3102</v>
      </c>
      <c r="J1019" s="184"/>
      <c r="K1019" s="183" t="s">
        <v>4511</v>
      </c>
      <c r="L1019" s="183"/>
      <c r="M1019" s="183" t="s">
        <v>3102</v>
      </c>
      <c r="N1019" s="183" t="s">
        <v>3102</v>
      </c>
      <c r="O1019" s="183"/>
      <c r="P1019" s="183" t="s">
        <v>4219</v>
      </c>
      <c r="Q1019" s="183" t="s">
        <v>4509</v>
      </c>
      <c r="R1019" s="183">
        <f t="shared" si="168"/>
        <v>0</v>
      </c>
      <c r="S1019" s="183">
        <f t="shared" si="169"/>
        <v>0</v>
      </c>
      <c r="T1019" s="183">
        <f t="shared" si="170"/>
        <v>0</v>
      </c>
      <c r="U1019" s="183">
        <f t="shared" si="171"/>
        <v>0</v>
      </c>
      <c r="V1019" s="183">
        <f t="shared" si="172"/>
        <v>0</v>
      </c>
      <c r="W1019" s="183">
        <f t="shared" si="173"/>
        <v>0</v>
      </c>
      <c r="X1019" s="183">
        <f t="shared" si="174"/>
        <v>0</v>
      </c>
      <c r="Y1019" s="183">
        <f t="shared" si="175"/>
        <v>0</v>
      </c>
      <c r="Z1019" s="183">
        <f t="shared" si="176"/>
        <v>0</v>
      </c>
      <c r="AA1019" s="183">
        <f t="shared" si="177"/>
        <v>0</v>
      </c>
      <c r="AB1019" s="183" t="str">
        <f t="shared" si="178"/>
        <v/>
      </c>
      <c r="AC1019" s="183" t="str">
        <f t="shared" si="179"/>
        <v/>
      </c>
      <c r="AD1019" s="183" t="str">
        <f t="shared" si="180"/>
        <v/>
      </c>
      <c r="AE1019" s="183" t="str">
        <f t="shared" si="181"/>
        <v/>
      </c>
    </row>
    <row r="1020" spans="1:31" ht="33.950000000000003" customHeight="1" x14ac:dyDescent="0.25">
      <c r="A1020" s="184" t="s">
        <v>5104</v>
      </c>
      <c r="B1020" s="185">
        <v>56</v>
      </c>
      <c r="C1020" s="184" t="s">
        <v>5085</v>
      </c>
      <c r="D1020" s="184" t="s">
        <v>4381</v>
      </c>
      <c r="E1020" s="184" t="s">
        <v>18</v>
      </c>
      <c r="F1020" s="185">
        <v>8</v>
      </c>
      <c r="G1020" s="185">
        <v>1</v>
      </c>
      <c r="H1020" s="185">
        <v>0</v>
      </c>
      <c r="I1020" s="184" t="s">
        <v>3123</v>
      </c>
      <c r="J1020" s="184"/>
      <c r="K1020" s="183" t="s">
        <v>4510</v>
      </c>
      <c r="L1020" s="183"/>
      <c r="M1020" s="183" t="s">
        <v>3123</v>
      </c>
      <c r="N1020" s="183" t="s">
        <v>3123</v>
      </c>
      <c r="O1020" s="183"/>
      <c r="P1020" s="183" t="s">
        <v>4219</v>
      </c>
      <c r="Q1020" s="183" t="s">
        <v>4509</v>
      </c>
      <c r="R1020" s="183">
        <f t="shared" ref="R1020:R1083" si="182">IF(AND($A1020=$B$20,$D1020="PRO",$E1020="POS"),1,0)</f>
        <v>0</v>
      </c>
      <c r="S1020" s="183">
        <f t="shared" ref="S1020:S1083" si="183">IF(AND($A1020=$B$20,$D1020="CFA",$E1020="POS"),1,0)</f>
        <v>0</v>
      </c>
      <c r="T1020" s="183">
        <f t="shared" ref="T1020:T1083" si="184">IF($R1020=0,0,IF(OR(AND($M1020&lt;&gt;"",ISNUMBER(SEARCH($M1020,$B$5))),AND($N1020&lt;&gt;"",ISNUMBER(SEARCH($N1020,$B$5))),AND($O1020&lt;&gt;"",ISNUMBER(SEARCH($O1020,$B$5)))),1,0))</f>
        <v>0</v>
      </c>
      <c r="U1020" s="183">
        <f t="shared" ref="U1020:U1083" si="185">IF($R1020=0,0,IF(OR(AND($M1020&lt;&gt;"",ISNUMBER(SEARCH($M1020,$B$5&amp;" "&amp;$B$10))),AND($N1020&lt;&gt;"",ISNUMBER(SEARCH($N1020,$B$5&amp;" "&amp;$B$10))),AND($O1020&lt;&gt;"",ISNUMBER(SEARCH($O1020,$B$5&amp;" "&amp;$B$10)))),1,0))</f>
        <v>0</v>
      </c>
      <c r="V1020" s="183">
        <f t="shared" ref="V1020:V1083" si="186">IF($S1020=0,0,IF(OR(AND($M1020&lt;&gt;"",ISNUMBER(SEARCH($M1020,$D$5))),AND($N1020&lt;&gt;"",ISNUMBER(SEARCH($N1020,$D$5))),AND($O1020&lt;&gt;"",ISNUMBER(SEARCH($O1020,$D$5)))),1,0))</f>
        <v>0</v>
      </c>
      <c r="W1020" s="183">
        <f t="shared" ref="W1020:W1083" si="187">IF($S1020=0,0,IF(OR(AND($M1020&lt;&gt;"",ISNUMBER(SEARCH($M1020,$D$5&amp;" "&amp;$D$10))),AND($N1020&lt;&gt;"",ISNUMBER(SEARCH($N1020,$D$5&amp;" "&amp;$D$10))),AND($O1020&lt;&gt;"",ISNUMBER(SEARCH($O1020,$D$5&amp;" "&amp;$D$10)))),1,0))</f>
        <v>0</v>
      </c>
      <c r="X1020" s="183">
        <f t="shared" ref="X1020:X1083" si="188">IF($T1020=1,$G1020,0)</f>
        <v>0</v>
      </c>
      <c r="Y1020" s="183">
        <f t="shared" ref="Y1020:Y1083" si="189">IF($U1020=1,$G1020,0)</f>
        <v>0</v>
      </c>
      <c r="Z1020" s="183">
        <f t="shared" ref="Z1020:Z1083" si="190">IF($V1020=1,$H1020,0)</f>
        <v>0</v>
      </c>
      <c r="AA1020" s="183">
        <f t="shared" ref="AA1020:AA1083" si="191">IF($W1020=1,$H1020,0)</f>
        <v>0</v>
      </c>
      <c r="AB1020" s="183" t="str">
        <f t="shared" ref="AB1020:AB1083" si="192">IF(AND($R1020=1,$T1020=0),$F1020+ROW()/100000,"")</f>
        <v/>
      </c>
      <c r="AC1020" s="183" t="str">
        <f t="shared" ref="AC1020:AC1083" si="193">IF(AND($R1020=1,$U1020=0),$F1020+ROW()/100000,"")</f>
        <v/>
      </c>
      <c r="AD1020" s="183" t="str">
        <f t="shared" ref="AD1020:AD1083" si="194">IF(AND($S1020=1,$V1020=0),$F1020+ROW()/100000,"")</f>
        <v/>
      </c>
      <c r="AE1020" s="183" t="str">
        <f t="shared" ref="AE1020:AE1083" si="195">IF(AND($S1020=1,$W1020=0),$F1020+ROW()/100000,"")</f>
        <v/>
      </c>
    </row>
    <row r="1021" spans="1:31" ht="33.950000000000003" customHeight="1" x14ac:dyDescent="0.25">
      <c r="A1021" s="184" t="s">
        <v>5104</v>
      </c>
      <c r="B1021" s="185">
        <v>56</v>
      </c>
      <c r="C1021" s="184" t="s">
        <v>5085</v>
      </c>
      <c r="D1021" s="184" t="s">
        <v>4378</v>
      </c>
      <c r="E1021" s="184" t="s">
        <v>18</v>
      </c>
      <c r="F1021" s="185">
        <v>1</v>
      </c>
      <c r="G1021" s="185">
        <v>0</v>
      </c>
      <c r="H1021" s="185">
        <v>1</v>
      </c>
      <c r="I1021" s="184"/>
      <c r="J1021" s="184" t="s">
        <v>5110</v>
      </c>
      <c r="K1021" s="183"/>
      <c r="L1021" s="183" t="s">
        <v>5111</v>
      </c>
      <c r="M1021" s="183" t="s">
        <v>5110</v>
      </c>
      <c r="N1021" s="183" t="s">
        <v>5109</v>
      </c>
      <c r="O1021" s="183"/>
      <c r="P1021" s="183" t="s">
        <v>4219</v>
      </c>
      <c r="Q1021" s="183" t="s">
        <v>4495</v>
      </c>
      <c r="R1021" s="183">
        <f t="shared" si="182"/>
        <v>0</v>
      </c>
      <c r="S1021" s="183">
        <f t="shared" si="183"/>
        <v>0</v>
      </c>
      <c r="T1021" s="183">
        <f t="shared" si="184"/>
        <v>0</v>
      </c>
      <c r="U1021" s="183">
        <f t="shared" si="185"/>
        <v>0</v>
      </c>
      <c r="V1021" s="183">
        <f t="shared" si="186"/>
        <v>0</v>
      </c>
      <c r="W1021" s="183">
        <f t="shared" si="187"/>
        <v>0</v>
      </c>
      <c r="X1021" s="183">
        <f t="shared" si="188"/>
        <v>0</v>
      </c>
      <c r="Y1021" s="183">
        <f t="shared" si="189"/>
        <v>0</v>
      </c>
      <c r="Z1021" s="183">
        <f t="shared" si="190"/>
        <v>0</v>
      </c>
      <c r="AA1021" s="183">
        <f t="shared" si="191"/>
        <v>0</v>
      </c>
      <c r="AB1021" s="183" t="str">
        <f t="shared" si="192"/>
        <v/>
      </c>
      <c r="AC1021" s="183" t="str">
        <f t="shared" si="193"/>
        <v/>
      </c>
      <c r="AD1021" s="183" t="str">
        <f t="shared" si="194"/>
        <v/>
      </c>
      <c r="AE1021" s="183" t="str">
        <f t="shared" si="195"/>
        <v/>
      </c>
    </row>
    <row r="1022" spans="1:31" ht="33.950000000000003" customHeight="1" x14ac:dyDescent="0.25">
      <c r="A1022" s="184" t="s">
        <v>5104</v>
      </c>
      <c r="B1022" s="185">
        <v>56</v>
      </c>
      <c r="C1022" s="184" t="s">
        <v>5085</v>
      </c>
      <c r="D1022" s="184" t="s">
        <v>4378</v>
      </c>
      <c r="E1022" s="184" t="s">
        <v>18</v>
      </c>
      <c r="F1022" s="185">
        <v>2</v>
      </c>
      <c r="G1022" s="185">
        <v>0</v>
      </c>
      <c r="H1022" s="185">
        <v>1</v>
      </c>
      <c r="I1022" s="184"/>
      <c r="J1022" s="184" t="s">
        <v>5107</v>
      </c>
      <c r="K1022" s="183"/>
      <c r="L1022" s="183" t="s">
        <v>5108</v>
      </c>
      <c r="M1022" s="183" t="s">
        <v>5107</v>
      </c>
      <c r="N1022" s="183" t="s">
        <v>5107</v>
      </c>
      <c r="O1022" s="183"/>
      <c r="P1022" s="183" t="s">
        <v>4219</v>
      </c>
      <c r="Q1022" s="183" t="s">
        <v>4495</v>
      </c>
      <c r="R1022" s="183">
        <f t="shared" si="182"/>
        <v>0</v>
      </c>
      <c r="S1022" s="183">
        <f t="shared" si="183"/>
        <v>0</v>
      </c>
      <c r="T1022" s="183">
        <f t="shared" si="184"/>
        <v>0</v>
      </c>
      <c r="U1022" s="183">
        <f t="shared" si="185"/>
        <v>0</v>
      </c>
      <c r="V1022" s="183">
        <f t="shared" si="186"/>
        <v>0</v>
      </c>
      <c r="W1022" s="183">
        <f t="shared" si="187"/>
        <v>0</v>
      </c>
      <c r="X1022" s="183">
        <f t="shared" si="188"/>
        <v>0</v>
      </c>
      <c r="Y1022" s="183">
        <f t="shared" si="189"/>
        <v>0</v>
      </c>
      <c r="Z1022" s="183">
        <f t="shared" si="190"/>
        <v>0</v>
      </c>
      <c r="AA1022" s="183">
        <f t="shared" si="191"/>
        <v>0</v>
      </c>
      <c r="AB1022" s="183" t="str">
        <f t="shared" si="192"/>
        <v/>
      </c>
      <c r="AC1022" s="183" t="str">
        <f t="shared" si="193"/>
        <v/>
      </c>
      <c r="AD1022" s="183" t="str">
        <f t="shared" si="194"/>
        <v/>
      </c>
      <c r="AE1022" s="183" t="str">
        <f t="shared" si="195"/>
        <v/>
      </c>
    </row>
    <row r="1023" spans="1:31" ht="33.950000000000003" customHeight="1" x14ac:dyDescent="0.25">
      <c r="A1023" s="184" t="s">
        <v>5104</v>
      </c>
      <c r="B1023" s="185">
        <v>56</v>
      </c>
      <c r="C1023" s="184" t="s">
        <v>5085</v>
      </c>
      <c r="D1023" s="184" t="s">
        <v>4378</v>
      </c>
      <c r="E1023" s="184" t="s">
        <v>18</v>
      </c>
      <c r="F1023" s="185">
        <v>3</v>
      </c>
      <c r="G1023" s="185">
        <v>0</v>
      </c>
      <c r="H1023" s="185">
        <v>1</v>
      </c>
      <c r="I1023" s="184"/>
      <c r="J1023" s="184" t="s">
        <v>5105</v>
      </c>
      <c r="K1023" s="183"/>
      <c r="L1023" s="183" t="s">
        <v>5106</v>
      </c>
      <c r="M1023" s="183" t="s">
        <v>5105</v>
      </c>
      <c r="N1023" s="183" t="s">
        <v>5105</v>
      </c>
      <c r="O1023" s="183"/>
      <c r="P1023" s="183" t="s">
        <v>4219</v>
      </c>
      <c r="Q1023" s="183" t="s">
        <v>4495</v>
      </c>
      <c r="R1023" s="183">
        <f t="shared" si="182"/>
        <v>0</v>
      </c>
      <c r="S1023" s="183">
        <f t="shared" si="183"/>
        <v>0</v>
      </c>
      <c r="T1023" s="183">
        <f t="shared" si="184"/>
        <v>0</v>
      </c>
      <c r="U1023" s="183">
        <f t="shared" si="185"/>
        <v>0</v>
      </c>
      <c r="V1023" s="183">
        <f t="shared" si="186"/>
        <v>0</v>
      </c>
      <c r="W1023" s="183">
        <f t="shared" si="187"/>
        <v>0</v>
      </c>
      <c r="X1023" s="183">
        <f t="shared" si="188"/>
        <v>0</v>
      </c>
      <c r="Y1023" s="183">
        <f t="shared" si="189"/>
        <v>0</v>
      </c>
      <c r="Z1023" s="183">
        <f t="shared" si="190"/>
        <v>0</v>
      </c>
      <c r="AA1023" s="183">
        <f t="shared" si="191"/>
        <v>0</v>
      </c>
      <c r="AB1023" s="183" t="str">
        <f t="shared" si="192"/>
        <v/>
      </c>
      <c r="AC1023" s="183" t="str">
        <f t="shared" si="193"/>
        <v/>
      </c>
      <c r="AD1023" s="183" t="str">
        <f t="shared" si="194"/>
        <v/>
      </c>
      <c r="AE1023" s="183" t="str">
        <f t="shared" si="195"/>
        <v/>
      </c>
    </row>
    <row r="1024" spans="1:31" ht="33.950000000000003" customHeight="1" x14ac:dyDescent="0.25">
      <c r="A1024" s="184" t="s">
        <v>5104</v>
      </c>
      <c r="B1024" s="185">
        <v>56</v>
      </c>
      <c r="C1024" s="184" t="s">
        <v>5085</v>
      </c>
      <c r="D1024" s="184" t="s">
        <v>4378</v>
      </c>
      <c r="E1024" s="184" t="s">
        <v>18</v>
      </c>
      <c r="F1024" s="185">
        <v>4</v>
      </c>
      <c r="G1024" s="185">
        <v>0</v>
      </c>
      <c r="H1024" s="185">
        <v>1</v>
      </c>
      <c r="I1024" s="184"/>
      <c r="J1024" s="184" t="s">
        <v>3545</v>
      </c>
      <c r="K1024" s="183"/>
      <c r="L1024" s="183" t="s">
        <v>5065</v>
      </c>
      <c r="M1024" s="183" t="s">
        <v>3545</v>
      </c>
      <c r="N1024" s="183" t="s">
        <v>3545</v>
      </c>
      <c r="O1024" s="183"/>
      <c r="P1024" s="183" t="s">
        <v>4219</v>
      </c>
      <c r="Q1024" s="183" t="s">
        <v>4495</v>
      </c>
      <c r="R1024" s="183">
        <f t="shared" si="182"/>
        <v>0</v>
      </c>
      <c r="S1024" s="183">
        <f t="shared" si="183"/>
        <v>0</v>
      </c>
      <c r="T1024" s="183">
        <f t="shared" si="184"/>
        <v>0</v>
      </c>
      <c r="U1024" s="183">
        <f t="shared" si="185"/>
        <v>0</v>
      </c>
      <c r="V1024" s="183">
        <f t="shared" si="186"/>
        <v>0</v>
      </c>
      <c r="W1024" s="183">
        <f t="shared" si="187"/>
        <v>0</v>
      </c>
      <c r="X1024" s="183">
        <f t="shared" si="188"/>
        <v>0</v>
      </c>
      <c r="Y1024" s="183">
        <f t="shared" si="189"/>
        <v>0</v>
      </c>
      <c r="Z1024" s="183">
        <f t="shared" si="190"/>
        <v>0</v>
      </c>
      <c r="AA1024" s="183">
        <f t="shared" si="191"/>
        <v>0</v>
      </c>
      <c r="AB1024" s="183" t="str">
        <f t="shared" si="192"/>
        <v/>
      </c>
      <c r="AC1024" s="183" t="str">
        <f t="shared" si="193"/>
        <v/>
      </c>
      <c r="AD1024" s="183" t="str">
        <f t="shared" si="194"/>
        <v/>
      </c>
      <c r="AE1024" s="183" t="str">
        <f t="shared" si="195"/>
        <v/>
      </c>
    </row>
    <row r="1025" spans="1:31" ht="33.950000000000003" customHeight="1" x14ac:dyDescent="0.25">
      <c r="A1025" s="184" t="s">
        <v>5104</v>
      </c>
      <c r="B1025" s="185">
        <v>56</v>
      </c>
      <c r="C1025" s="184" t="s">
        <v>5085</v>
      </c>
      <c r="D1025" s="184" t="s">
        <v>4378</v>
      </c>
      <c r="E1025" s="184" t="s">
        <v>18</v>
      </c>
      <c r="F1025" s="185">
        <v>5</v>
      </c>
      <c r="G1025" s="185">
        <v>0</v>
      </c>
      <c r="H1025" s="185">
        <v>1</v>
      </c>
      <c r="I1025" s="184"/>
      <c r="J1025" s="184" t="s">
        <v>3599</v>
      </c>
      <c r="K1025" s="183"/>
      <c r="L1025" s="183" t="s">
        <v>4813</v>
      </c>
      <c r="M1025" s="183" t="s">
        <v>3599</v>
      </c>
      <c r="N1025" s="183" t="s">
        <v>3599</v>
      </c>
      <c r="O1025" s="183"/>
      <c r="P1025" s="183" t="s">
        <v>4219</v>
      </c>
      <c r="Q1025" s="183" t="s">
        <v>4495</v>
      </c>
      <c r="R1025" s="183">
        <f t="shared" si="182"/>
        <v>0</v>
      </c>
      <c r="S1025" s="183">
        <f t="shared" si="183"/>
        <v>0</v>
      </c>
      <c r="T1025" s="183">
        <f t="shared" si="184"/>
        <v>0</v>
      </c>
      <c r="U1025" s="183">
        <f t="shared" si="185"/>
        <v>0</v>
      </c>
      <c r="V1025" s="183">
        <f t="shared" si="186"/>
        <v>0</v>
      </c>
      <c r="W1025" s="183">
        <f t="shared" si="187"/>
        <v>0</v>
      </c>
      <c r="X1025" s="183">
        <f t="shared" si="188"/>
        <v>0</v>
      </c>
      <c r="Y1025" s="183">
        <f t="shared" si="189"/>
        <v>0</v>
      </c>
      <c r="Z1025" s="183">
        <f t="shared" si="190"/>
        <v>0</v>
      </c>
      <c r="AA1025" s="183">
        <f t="shared" si="191"/>
        <v>0</v>
      </c>
      <c r="AB1025" s="183" t="str">
        <f t="shared" si="192"/>
        <v/>
      </c>
      <c r="AC1025" s="183" t="str">
        <f t="shared" si="193"/>
        <v/>
      </c>
      <c r="AD1025" s="183" t="str">
        <f t="shared" si="194"/>
        <v/>
      </c>
      <c r="AE1025" s="183" t="str">
        <f t="shared" si="195"/>
        <v/>
      </c>
    </row>
    <row r="1026" spans="1:31" ht="33.950000000000003" customHeight="1" x14ac:dyDescent="0.25">
      <c r="A1026" s="184" t="s">
        <v>5104</v>
      </c>
      <c r="B1026" s="185">
        <v>56</v>
      </c>
      <c r="C1026" s="184" t="s">
        <v>5085</v>
      </c>
      <c r="D1026" s="184" t="s">
        <v>4378</v>
      </c>
      <c r="E1026" s="184" t="s">
        <v>18</v>
      </c>
      <c r="F1026" s="185">
        <v>6</v>
      </c>
      <c r="G1026" s="185">
        <v>0</v>
      </c>
      <c r="H1026" s="185">
        <v>1</v>
      </c>
      <c r="I1026" s="184"/>
      <c r="J1026" s="184" t="s">
        <v>3587</v>
      </c>
      <c r="K1026" s="183"/>
      <c r="L1026" s="183" t="s">
        <v>4500</v>
      </c>
      <c r="M1026" s="183" t="s">
        <v>3587</v>
      </c>
      <c r="N1026" s="183" t="s">
        <v>3587</v>
      </c>
      <c r="O1026" s="183"/>
      <c r="P1026" s="183" t="s">
        <v>4219</v>
      </c>
      <c r="Q1026" s="183" t="s">
        <v>4495</v>
      </c>
      <c r="R1026" s="183">
        <f t="shared" si="182"/>
        <v>0</v>
      </c>
      <c r="S1026" s="183">
        <f t="shared" si="183"/>
        <v>0</v>
      </c>
      <c r="T1026" s="183">
        <f t="shared" si="184"/>
        <v>0</v>
      </c>
      <c r="U1026" s="183">
        <f t="shared" si="185"/>
        <v>0</v>
      </c>
      <c r="V1026" s="183">
        <f t="shared" si="186"/>
        <v>0</v>
      </c>
      <c r="W1026" s="183">
        <f t="shared" si="187"/>
        <v>0</v>
      </c>
      <c r="X1026" s="183">
        <f t="shared" si="188"/>
        <v>0</v>
      </c>
      <c r="Y1026" s="183">
        <f t="shared" si="189"/>
        <v>0</v>
      </c>
      <c r="Z1026" s="183">
        <f t="shared" si="190"/>
        <v>0</v>
      </c>
      <c r="AA1026" s="183">
        <f t="shared" si="191"/>
        <v>0</v>
      </c>
      <c r="AB1026" s="183" t="str">
        <f t="shared" si="192"/>
        <v/>
      </c>
      <c r="AC1026" s="183" t="str">
        <f t="shared" si="193"/>
        <v/>
      </c>
      <c r="AD1026" s="183" t="str">
        <f t="shared" si="194"/>
        <v/>
      </c>
      <c r="AE1026" s="183" t="str">
        <f t="shared" si="195"/>
        <v/>
      </c>
    </row>
    <row r="1027" spans="1:31" ht="33.950000000000003" customHeight="1" x14ac:dyDescent="0.25">
      <c r="A1027" s="184" t="s">
        <v>5104</v>
      </c>
      <c r="B1027" s="185">
        <v>56</v>
      </c>
      <c r="C1027" s="184" t="s">
        <v>5085</v>
      </c>
      <c r="D1027" s="184" t="s">
        <v>4378</v>
      </c>
      <c r="E1027" s="184" t="s">
        <v>18</v>
      </c>
      <c r="F1027" s="185">
        <v>7</v>
      </c>
      <c r="G1027" s="185">
        <v>0</v>
      </c>
      <c r="H1027" s="185">
        <v>1</v>
      </c>
      <c r="I1027" s="184"/>
      <c r="J1027" s="184" t="s">
        <v>4496</v>
      </c>
      <c r="K1027" s="183"/>
      <c r="L1027" s="183" t="s">
        <v>4497</v>
      </c>
      <c r="M1027" s="183" t="s">
        <v>4496</v>
      </c>
      <c r="N1027" s="183" t="s">
        <v>4496</v>
      </c>
      <c r="O1027" s="183"/>
      <c r="P1027" s="183" t="s">
        <v>4219</v>
      </c>
      <c r="Q1027" s="183" t="s">
        <v>4495</v>
      </c>
      <c r="R1027" s="183">
        <f t="shared" si="182"/>
        <v>0</v>
      </c>
      <c r="S1027" s="183">
        <f t="shared" si="183"/>
        <v>0</v>
      </c>
      <c r="T1027" s="183">
        <f t="shared" si="184"/>
        <v>0</v>
      </c>
      <c r="U1027" s="183">
        <f t="shared" si="185"/>
        <v>0</v>
      </c>
      <c r="V1027" s="183">
        <f t="shared" si="186"/>
        <v>0</v>
      </c>
      <c r="W1027" s="183">
        <f t="shared" si="187"/>
        <v>0</v>
      </c>
      <c r="X1027" s="183">
        <f t="shared" si="188"/>
        <v>0</v>
      </c>
      <c r="Y1027" s="183">
        <f t="shared" si="189"/>
        <v>0</v>
      </c>
      <c r="Z1027" s="183">
        <f t="shared" si="190"/>
        <v>0</v>
      </c>
      <c r="AA1027" s="183">
        <f t="shared" si="191"/>
        <v>0</v>
      </c>
      <c r="AB1027" s="183" t="str">
        <f t="shared" si="192"/>
        <v/>
      </c>
      <c r="AC1027" s="183" t="str">
        <f t="shared" si="193"/>
        <v/>
      </c>
      <c r="AD1027" s="183" t="str">
        <f t="shared" si="194"/>
        <v/>
      </c>
      <c r="AE1027" s="183" t="str">
        <f t="shared" si="195"/>
        <v/>
      </c>
    </row>
    <row r="1028" spans="1:31" ht="33.950000000000003" customHeight="1" x14ac:dyDescent="0.25">
      <c r="A1028" s="184" t="s">
        <v>5100</v>
      </c>
      <c r="B1028" s="185">
        <v>57</v>
      </c>
      <c r="C1028" s="184" t="s">
        <v>5085</v>
      </c>
      <c r="D1028" s="184" t="s">
        <v>4381</v>
      </c>
      <c r="E1028" s="184" t="s">
        <v>18</v>
      </c>
      <c r="F1028" s="185">
        <v>1</v>
      </c>
      <c r="G1028" s="185">
        <v>1</v>
      </c>
      <c r="H1028" s="185">
        <v>0</v>
      </c>
      <c r="I1028" s="184" t="s">
        <v>5101</v>
      </c>
      <c r="J1028" s="184"/>
      <c r="K1028" s="183" t="s">
        <v>5103</v>
      </c>
      <c r="L1028" s="183"/>
      <c r="M1028" s="183" t="s">
        <v>5101</v>
      </c>
      <c r="N1028" s="183" t="s">
        <v>5101</v>
      </c>
      <c r="O1028" s="183"/>
      <c r="P1028" s="183" t="s">
        <v>4219</v>
      </c>
      <c r="Q1028" s="183" t="s">
        <v>4509</v>
      </c>
      <c r="R1028" s="183">
        <f t="shared" si="182"/>
        <v>0</v>
      </c>
      <c r="S1028" s="183">
        <f t="shared" si="183"/>
        <v>0</v>
      </c>
      <c r="T1028" s="183">
        <f t="shared" si="184"/>
        <v>0</v>
      </c>
      <c r="U1028" s="183">
        <f t="shared" si="185"/>
        <v>0</v>
      </c>
      <c r="V1028" s="183">
        <f t="shared" si="186"/>
        <v>0</v>
      </c>
      <c r="W1028" s="183">
        <f t="shared" si="187"/>
        <v>0</v>
      </c>
      <c r="X1028" s="183">
        <f t="shared" si="188"/>
        <v>0</v>
      </c>
      <c r="Y1028" s="183">
        <f t="shared" si="189"/>
        <v>0</v>
      </c>
      <c r="Z1028" s="183">
        <f t="shared" si="190"/>
        <v>0</v>
      </c>
      <c r="AA1028" s="183">
        <f t="shared" si="191"/>
        <v>0</v>
      </c>
      <c r="AB1028" s="183" t="str">
        <f t="shared" si="192"/>
        <v/>
      </c>
      <c r="AC1028" s="183" t="str">
        <f t="shared" si="193"/>
        <v/>
      </c>
      <c r="AD1028" s="183" t="str">
        <f t="shared" si="194"/>
        <v/>
      </c>
      <c r="AE1028" s="183" t="str">
        <f t="shared" si="195"/>
        <v/>
      </c>
    </row>
    <row r="1029" spans="1:31" ht="33.950000000000003" customHeight="1" x14ac:dyDescent="0.25">
      <c r="A1029" s="184" t="s">
        <v>5100</v>
      </c>
      <c r="B1029" s="185">
        <v>57</v>
      </c>
      <c r="C1029" s="184" t="s">
        <v>5085</v>
      </c>
      <c r="D1029" s="184" t="s">
        <v>4381</v>
      </c>
      <c r="E1029" s="184" t="s">
        <v>18</v>
      </c>
      <c r="F1029" s="185">
        <v>2</v>
      </c>
      <c r="G1029" s="185">
        <v>1</v>
      </c>
      <c r="H1029" s="185">
        <v>0</v>
      </c>
      <c r="I1029" s="184" t="s">
        <v>2781</v>
      </c>
      <c r="J1029" s="184"/>
      <c r="K1029" s="183" t="s">
        <v>4561</v>
      </c>
      <c r="L1029" s="183"/>
      <c r="M1029" s="183" t="s">
        <v>2781</v>
      </c>
      <c r="N1029" s="183" t="s">
        <v>2781</v>
      </c>
      <c r="O1029" s="183"/>
      <c r="P1029" s="183" t="s">
        <v>4219</v>
      </c>
      <c r="Q1029" s="183" t="s">
        <v>4509</v>
      </c>
      <c r="R1029" s="183">
        <f t="shared" si="182"/>
        <v>0</v>
      </c>
      <c r="S1029" s="183">
        <f t="shared" si="183"/>
        <v>0</v>
      </c>
      <c r="T1029" s="183">
        <f t="shared" si="184"/>
        <v>0</v>
      </c>
      <c r="U1029" s="183">
        <f t="shared" si="185"/>
        <v>0</v>
      </c>
      <c r="V1029" s="183">
        <f t="shared" si="186"/>
        <v>0</v>
      </c>
      <c r="W1029" s="183">
        <f t="shared" si="187"/>
        <v>0</v>
      </c>
      <c r="X1029" s="183">
        <f t="shared" si="188"/>
        <v>0</v>
      </c>
      <c r="Y1029" s="183">
        <f t="shared" si="189"/>
        <v>0</v>
      </c>
      <c r="Z1029" s="183">
        <f t="shared" si="190"/>
        <v>0</v>
      </c>
      <c r="AA1029" s="183">
        <f t="shared" si="191"/>
        <v>0</v>
      </c>
      <c r="AB1029" s="183" t="str">
        <f t="shared" si="192"/>
        <v/>
      </c>
      <c r="AC1029" s="183" t="str">
        <f t="shared" si="193"/>
        <v/>
      </c>
      <c r="AD1029" s="183" t="str">
        <f t="shared" si="194"/>
        <v/>
      </c>
      <c r="AE1029" s="183" t="str">
        <f t="shared" si="195"/>
        <v/>
      </c>
    </row>
    <row r="1030" spans="1:31" ht="33.950000000000003" customHeight="1" x14ac:dyDescent="0.25">
      <c r="A1030" s="184" t="s">
        <v>5100</v>
      </c>
      <c r="B1030" s="185">
        <v>57</v>
      </c>
      <c r="C1030" s="184" t="s">
        <v>5085</v>
      </c>
      <c r="D1030" s="184" t="s">
        <v>4381</v>
      </c>
      <c r="E1030" s="184" t="s">
        <v>18</v>
      </c>
      <c r="F1030" s="185">
        <v>3</v>
      </c>
      <c r="G1030" s="185">
        <v>1</v>
      </c>
      <c r="H1030" s="185">
        <v>0</v>
      </c>
      <c r="I1030" s="184" t="s">
        <v>3554</v>
      </c>
      <c r="J1030" s="184"/>
      <c r="K1030" s="183" t="s">
        <v>4558</v>
      </c>
      <c r="L1030" s="183"/>
      <c r="M1030" s="183" t="s">
        <v>3554</v>
      </c>
      <c r="N1030" s="183"/>
      <c r="O1030" s="183"/>
      <c r="P1030" s="183" t="s">
        <v>4219</v>
      </c>
      <c r="Q1030" s="183" t="s">
        <v>4509</v>
      </c>
      <c r="R1030" s="183">
        <f t="shared" si="182"/>
        <v>0</v>
      </c>
      <c r="S1030" s="183">
        <f t="shared" si="183"/>
        <v>0</v>
      </c>
      <c r="T1030" s="183">
        <f t="shared" si="184"/>
        <v>0</v>
      </c>
      <c r="U1030" s="183">
        <f t="shared" si="185"/>
        <v>0</v>
      </c>
      <c r="V1030" s="183">
        <f t="shared" si="186"/>
        <v>0</v>
      </c>
      <c r="W1030" s="183">
        <f t="shared" si="187"/>
        <v>0</v>
      </c>
      <c r="X1030" s="183">
        <f t="shared" si="188"/>
        <v>0</v>
      </c>
      <c r="Y1030" s="183">
        <f t="shared" si="189"/>
        <v>0</v>
      </c>
      <c r="Z1030" s="183">
        <f t="shared" si="190"/>
        <v>0</v>
      </c>
      <c r="AA1030" s="183">
        <f t="shared" si="191"/>
        <v>0</v>
      </c>
      <c r="AB1030" s="183" t="str">
        <f t="shared" si="192"/>
        <v/>
      </c>
      <c r="AC1030" s="183" t="str">
        <f t="shared" si="193"/>
        <v/>
      </c>
      <c r="AD1030" s="183" t="str">
        <f t="shared" si="194"/>
        <v/>
      </c>
      <c r="AE1030" s="183" t="str">
        <f t="shared" si="195"/>
        <v/>
      </c>
    </row>
    <row r="1031" spans="1:31" ht="33.950000000000003" customHeight="1" x14ac:dyDescent="0.25">
      <c r="A1031" s="184" t="s">
        <v>5100</v>
      </c>
      <c r="B1031" s="185">
        <v>57</v>
      </c>
      <c r="C1031" s="184" t="s">
        <v>5085</v>
      </c>
      <c r="D1031" s="184" t="s">
        <v>4381</v>
      </c>
      <c r="E1031" s="184" t="s">
        <v>18</v>
      </c>
      <c r="F1031" s="185">
        <v>4</v>
      </c>
      <c r="G1031" s="185">
        <v>1</v>
      </c>
      <c r="H1031" s="185">
        <v>0</v>
      </c>
      <c r="I1031" s="184" t="s">
        <v>3099</v>
      </c>
      <c r="J1031" s="184"/>
      <c r="K1031" s="183" t="s">
        <v>4559</v>
      </c>
      <c r="L1031" s="183"/>
      <c r="M1031" s="183" t="s">
        <v>3099</v>
      </c>
      <c r="N1031" s="183" t="s">
        <v>3099</v>
      </c>
      <c r="O1031" s="183"/>
      <c r="P1031" s="183" t="s">
        <v>4219</v>
      </c>
      <c r="Q1031" s="183" t="s">
        <v>4509</v>
      </c>
      <c r="R1031" s="183">
        <f t="shared" si="182"/>
        <v>0</v>
      </c>
      <c r="S1031" s="183">
        <f t="shared" si="183"/>
        <v>0</v>
      </c>
      <c r="T1031" s="183">
        <f t="shared" si="184"/>
        <v>0</v>
      </c>
      <c r="U1031" s="183">
        <f t="shared" si="185"/>
        <v>0</v>
      </c>
      <c r="V1031" s="183">
        <f t="shared" si="186"/>
        <v>0</v>
      </c>
      <c r="W1031" s="183">
        <f t="shared" si="187"/>
        <v>0</v>
      </c>
      <c r="X1031" s="183">
        <f t="shared" si="188"/>
        <v>0</v>
      </c>
      <c r="Y1031" s="183">
        <f t="shared" si="189"/>
        <v>0</v>
      </c>
      <c r="Z1031" s="183">
        <f t="shared" si="190"/>
        <v>0</v>
      </c>
      <c r="AA1031" s="183">
        <f t="shared" si="191"/>
        <v>0</v>
      </c>
      <c r="AB1031" s="183" t="str">
        <f t="shared" si="192"/>
        <v/>
      </c>
      <c r="AC1031" s="183" t="str">
        <f t="shared" si="193"/>
        <v/>
      </c>
      <c r="AD1031" s="183" t="str">
        <f t="shared" si="194"/>
        <v/>
      </c>
      <c r="AE1031" s="183" t="str">
        <f t="shared" si="195"/>
        <v/>
      </c>
    </row>
    <row r="1032" spans="1:31" ht="33.950000000000003" customHeight="1" x14ac:dyDescent="0.25">
      <c r="A1032" s="184" t="s">
        <v>5100</v>
      </c>
      <c r="B1032" s="185">
        <v>57</v>
      </c>
      <c r="C1032" s="184" t="s">
        <v>5085</v>
      </c>
      <c r="D1032" s="184" t="s">
        <v>4381</v>
      </c>
      <c r="E1032" s="184" t="s">
        <v>18</v>
      </c>
      <c r="F1032" s="185">
        <v>5</v>
      </c>
      <c r="G1032" s="185">
        <v>1</v>
      </c>
      <c r="H1032" s="185">
        <v>0</v>
      </c>
      <c r="I1032" s="184" t="s">
        <v>4955</v>
      </c>
      <c r="J1032" s="184"/>
      <c r="K1032" s="183" t="s">
        <v>4966</v>
      </c>
      <c r="L1032" s="183"/>
      <c r="M1032" s="183" t="s">
        <v>4955</v>
      </c>
      <c r="N1032" s="183"/>
      <c r="O1032" s="183"/>
      <c r="P1032" s="183" t="s">
        <v>4219</v>
      </c>
      <c r="Q1032" s="183" t="s">
        <v>4509</v>
      </c>
      <c r="R1032" s="183">
        <f t="shared" si="182"/>
        <v>0</v>
      </c>
      <c r="S1032" s="183">
        <f t="shared" si="183"/>
        <v>0</v>
      </c>
      <c r="T1032" s="183">
        <f t="shared" si="184"/>
        <v>0</v>
      </c>
      <c r="U1032" s="183">
        <f t="shared" si="185"/>
        <v>0</v>
      </c>
      <c r="V1032" s="183">
        <f t="shared" si="186"/>
        <v>0</v>
      </c>
      <c r="W1032" s="183">
        <f t="shared" si="187"/>
        <v>0</v>
      </c>
      <c r="X1032" s="183">
        <f t="shared" si="188"/>
        <v>0</v>
      </c>
      <c r="Y1032" s="183">
        <f t="shared" si="189"/>
        <v>0</v>
      </c>
      <c r="Z1032" s="183">
        <f t="shared" si="190"/>
        <v>0</v>
      </c>
      <c r="AA1032" s="183">
        <f t="shared" si="191"/>
        <v>0</v>
      </c>
      <c r="AB1032" s="183" t="str">
        <f t="shared" si="192"/>
        <v/>
      </c>
      <c r="AC1032" s="183" t="str">
        <f t="shared" si="193"/>
        <v/>
      </c>
      <c r="AD1032" s="183" t="str">
        <f t="shared" si="194"/>
        <v/>
      </c>
      <c r="AE1032" s="183" t="str">
        <f t="shared" si="195"/>
        <v/>
      </c>
    </row>
    <row r="1033" spans="1:31" ht="33.950000000000003" customHeight="1" x14ac:dyDescent="0.25">
      <c r="A1033" s="184" t="s">
        <v>5100</v>
      </c>
      <c r="B1033" s="185">
        <v>57</v>
      </c>
      <c r="C1033" s="184" t="s">
        <v>5085</v>
      </c>
      <c r="D1033" s="184" t="s">
        <v>4381</v>
      </c>
      <c r="E1033" s="184" t="s">
        <v>18</v>
      </c>
      <c r="F1033" s="185">
        <v>6</v>
      </c>
      <c r="G1033" s="185">
        <v>1</v>
      </c>
      <c r="H1033" s="185">
        <v>0</v>
      </c>
      <c r="I1033" s="184" t="s">
        <v>4964</v>
      </c>
      <c r="J1033" s="184"/>
      <c r="K1033" s="183" t="s">
        <v>4965</v>
      </c>
      <c r="L1033" s="183"/>
      <c r="M1033" s="183" t="s">
        <v>4964</v>
      </c>
      <c r="N1033" s="183" t="s">
        <v>4964</v>
      </c>
      <c r="O1033" s="183"/>
      <c r="P1033" s="183" t="s">
        <v>4219</v>
      </c>
      <c r="Q1033" s="183" t="s">
        <v>4509</v>
      </c>
      <c r="R1033" s="183">
        <f t="shared" si="182"/>
        <v>0</v>
      </c>
      <c r="S1033" s="183">
        <f t="shared" si="183"/>
        <v>0</v>
      </c>
      <c r="T1033" s="183">
        <f t="shared" si="184"/>
        <v>0</v>
      </c>
      <c r="U1033" s="183">
        <f t="shared" si="185"/>
        <v>0</v>
      </c>
      <c r="V1033" s="183">
        <f t="shared" si="186"/>
        <v>0</v>
      </c>
      <c r="W1033" s="183">
        <f t="shared" si="187"/>
        <v>0</v>
      </c>
      <c r="X1033" s="183">
        <f t="shared" si="188"/>
        <v>0</v>
      </c>
      <c r="Y1033" s="183">
        <f t="shared" si="189"/>
        <v>0</v>
      </c>
      <c r="Z1033" s="183">
        <f t="shared" si="190"/>
        <v>0</v>
      </c>
      <c r="AA1033" s="183">
        <f t="shared" si="191"/>
        <v>0</v>
      </c>
      <c r="AB1033" s="183" t="str">
        <f t="shared" si="192"/>
        <v/>
      </c>
      <c r="AC1033" s="183" t="str">
        <f t="shared" si="193"/>
        <v/>
      </c>
      <c r="AD1033" s="183" t="str">
        <f t="shared" si="194"/>
        <v/>
      </c>
      <c r="AE1033" s="183" t="str">
        <f t="shared" si="195"/>
        <v/>
      </c>
    </row>
    <row r="1034" spans="1:31" ht="33.950000000000003" customHeight="1" x14ac:dyDescent="0.25">
      <c r="A1034" s="184" t="s">
        <v>5100</v>
      </c>
      <c r="B1034" s="185">
        <v>57</v>
      </c>
      <c r="C1034" s="184" t="s">
        <v>5085</v>
      </c>
      <c r="D1034" s="184" t="s">
        <v>4381</v>
      </c>
      <c r="E1034" s="184" t="s">
        <v>18</v>
      </c>
      <c r="F1034" s="185">
        <v>7</v>
      </c>
      <c r="G1034" s="185">
        <v>1</v>
      </c>
      <c r="H1034" s="185">
        <v>0</v>
      </c>
      <c r="I1034" s="184" t="s">
        <v>3102</v>
      </c>
      <c r="J1034" s="184"/>
      <c r="K1034" s="183" t="s">
        <v>4511</v>
      </c>
      <c r="L1034" s="183"/>
      <c r="M1034" s="183" t="s">
        <v>3102</v>
      </c>
      <c r="N1034" s="183" t="s">
        <v>3102</v>
      </c>
      <c r="O1034" s="183"/>
      <c r="P1034" s="183" t="s">
        <v>4219</v>
      </c>
      <c r="Q1034" s="183" t="s">
        <v>4509</v>
      </c>
      <c r="R1034" s="183">
        <f t="shared" si="182"/>
        <v>0</v>
      </c>
      <c r="S1034" s="183">
        <f t="shared" si="183"/>
        <v>0</v>
      </c>
      <c r="T1034" s="183">
        <f t="shared" si="184"/>
        <v>0</v>
      </c>
      <c r="U1034" s="183">
        <f t="shared" si="185"/>
        <v>0</v>
      </c>
      <c r="V1034" s="183">
        <f t="shared" si="186"/>
        <v>0</v>
      </c>
      <c r="W1034" s="183">
        <f t="shared" si="187"/>
        <v>0</v>
      </c>
      <c r="X1034" s="183">
        <f t="shared" si="188"/>
        <v>0</v>
      </c>
      <c r="Y1034" s="183">
        <f t="shared" si="189"/>
        <v>0</v>
      </c>
      <c r="Z1034" s="183">
        <f t="shared" si="190"/>
        <v>0</v>
      </c>
      <c r="AA1034" s="183">
        <f t="shared" si="191"/>
        <v>0</v>
      </c>
      <c r="AB1034" s="183" t="str">
        <f t="shared" si="192"/>
        <v/>
      </c>
      <c r="AC1034" s="183" t="str">
        <f t="shared" si="193"/>
        <v/>
      </c>
      <c r="AD1034" s="183" t="str">
        <f t="shared" si="194"/>
        <v/>
      </c>
      <c r="AE1034" s="183" t="str">
        <f t="shared" si="195"/>
        <v/>
      </c>
    </row>
    <row r="1035" spans="1:31" ht="33.950000000000003" customHeight="1" x14ac:dyDescent="0.25">
      <c r="A1035" s="184" t="s">
        <v>5100</v>
      </c>
      <c r="B1035" s="185">
        <v>57</v>
      </c>
      <c r="C1035" s="184" t="s">
        <v>5085</v>
      </c>
      <c r="D1035" s="184" t="s">
        <v>4381</v>
      </c>
      <c r="E1035" s="184" t="s">
        <v>18</v>
      </c>
      <c r="F1035" s="185">
        <v>8</v>
      </c>
      <c r="G1035" s="185">
        <v>1</v>
      </c>
      <c r="H1035" s="185">
        <v>0</v>
      </c>
      <c r="I1035" s="184" t="s">
        <v>3123</v>
      </c>
      <c r="J1035" s="184"/>
      <c r="K1035" s="183" t="s">
        <v>4510</v>
      </c>
      <c r="L1035" s="183"/>
      <c r="M1035" s="183" t="s">
        <v>3123</v>
      </c>
      <c r="N1035" s="183" t="s">
        <v>3123</v>
      </c>
      <c r="O1035" s="183"/>
      <c r="P1035" s="183" t="s">
        <v>4219</v>
      </c>
      <c r="Q1035" s="183" t="s">
        <v>4509</v>
      </c>
      <c r="R1035" s="183">
        <f t="shared" si="182"/>
        <v>0</v>
      </c>
      <c r="S1035" s="183">
        <f t="shared" si="183"/>
        <v>0</v>
      </c>
      <c r="T1035" s="183">
        <f t="shared" si="184"/>
        <v>0</v>
      </c>
      <c r="U1035" s="183">
        <f t="shared" si="185"/>
        <v>0</v>
      </c>
      <c r="V1035" s="183">
        <f t="shared" si="186"/>
        <v>0</v>
      </c>
      <c r="W1035" s="183">
        <f t="shared" si="187"/>
        <v>0</v>
      </c>
      <c r="X1035" s="183">
        <f t="shared" si="188"/>
        <v>0</v>
      </c>
      <c r="Y1035" s="183">
        <f t="shared" si="189"/>
        <v>0</v>
      </c>
      <c r="Z1035" s="183">
        <f t="shared" si="190"/>
        <v>0</v>
      </c>
      <c r="AA1035" s="183">
        <f t="shared" si="191"/>
        <v>0</v>
      </c>
      <c r="AB1035" s="183" t="str">
        <f t="shared" si="192"/>
        <v/>
      </c>
      <c r="AC1035" s="183" t="str">
        <f t="shared" si="193"/>
        <v/>
      </c>
      <c r="AD1035" s="183" t="str">
        <f t="shared" si="194"/>
        <v/>
      </c>
      <c r="AE1035" s="183" t="str">
        <f t="shared" si="195"/>
        <v/>
      </c>
    </row>
    <row r="1036" spans="1:31" ht="33.950000000000003" customHeight="1" x14ac:dyDescent="0.25">
      <c r="A1036" s="184" t="s">
        <v>5100</v>
      </c>
      <c r="B1036" s="185">
        <v>57</v>
      </c>
      <c r="C1036" s="184" t="s">
        <v>5085</v>
      </c>
      <c r="D1036" s="184" t="s">
        <v>4378</v>
      </c>
      <c r="E1036" s="184" t="s">
        <v>18</v>
      </c>
      <c r="F1036" s="185">
        <v>1</v>
      </c>
      <c r="G1036" s="185">
        <v>0</v>
      </c>
      <c r="H1036" s="185">
        <v>1</v>
      </c>
      <c r="I1036" s="184"/>
      <c r="J1036" s="184" t="s">
        <v>5101</v>
      </c>
      <c r="K1036" s="183"/>
      <c r="L1036" s="183" t="s">
        <v>5102</v>
      </c>
      <c r="M1036" s="183" t="s">
        <v>5101</v>
      </c>
      <c r="N1036" s="183" t="s">
        <v>5101</v>
      </c>
      <c r="O1036" s="183"/>
      <c r="P1036" s="183" t="s">
        <v>4219</v>
      </c>
      <c r="Q1036" s="183" t="s">
        <v>4495</v>
      </c>
      <c r="R1036" s="183">
        <f t="shared" si="182"/>
        <v>0</v>
      </c>
      <c r="S1036" s="183">
        <f t="shared" si="183"/>
        <v>0</v>
      </c>
      <c r="T1036" s="183">
        <f t="shared" si="184"/>
        <v>0</v>
      </c>
      <c r="U1036" s="183">
        <f t="shared" si="185"/>
        <v>0</v>
      </c>
      <c r="V1036" s="183">
        <f t="shared" si="186"/>
        <v>0</v>
      </c>
      <c r="W1036" s="183">
        <f t="shared" si="187"/>
        <v>0</v>
      </c>
      <c r="X1036" s="183">
        <f t="shared" si="188"/>
        <v>0</v>
      </c>
      <c r="Y1036" s="183">
        <f t="shared" si="189"/>
        <v>0</v>
      </c>
      <c r="Z1036" s="183">
        <f t="shared" si="190"/>
        <v>0</v>
      </c>
      <c r="AA1036" s="183">
        <f t="shared" si="191"/>
        <v>0</v>
      </c>
      <c r="AB1036" s="183" t="str">
        <f t="shared" si="192"/>
        <v/>
      </c>
      <c r="AC1036" s="183" t="str">
        <f t="shared" si="193"/>
        <v/>
      </c>
      <c r="AD1036" s="183" t="str">
        <f t="shared" si="194"/>
        <v/>
      </c>
      <c r="AE1036" s="183" t="str">
        <f t="shared" si="195"/>
        <v/>
      </c>
    </row>
    <row r="1037" spans="1:31" ht="33.950000000000003" customHeight="1" x14ac:dyDescent="0.25">
      <c r="A1037" s="184" t="s">
        <v>5100</v>
      </c>
      <c r="B1037" s="185">
        <v>57</v>
      </c>
      <c r="C1037" s="184" t="s">
        <v>5085</v>
      </c>
      <c r="D1037" s="184" t="s">
        <v>4378</v>
      </c>
      <c r="E1037" s="184" t="s">
        <v>18</v>
      </c>
      <c r="F1037" s="185">
        <v>2</v>
      </c>
      <c r="G1037" s="185">
        <v>0</v>
      </c>
      <c r="H1037" s="185">
        <v>1</v>
      </c>
      <c r="I1037" s="184"/>
      <c r="J1037" s="184" t="s">
        <v>2781</v>
      </c>
      <c r="K1037" s="183"/>
      <c r="L1037" s="183" t="s">
        <v>4555</v>
      </c>
      <c r="M1037" s="183" t="s">
        <v>2781</v>
      </c>
      <c r="N1037" s="183" t="s">
        <v>2781</v>
      </c>
      <c r="O1037" s="183"/>
      <c r="P1037" s="183" t="s">
        <v>4219</v>
      </c>
      <c r="Q1037" s="183" t="s">
        <v>4495</v>
      </c>
      <c r="R1037" s="183">
        <f t="shared" si="182"/>
        <v>0</v>
      </c>
      <c r="S1037" s="183">
        <f t="shared" si="183"/>
        <v>0</v>
      </c>
      <c r="T1037" s="183">
        <f t="shared" si="184"/>
        <v>0</v>
      </c>
      <c r="U1037" s="183">
        <f t="shared" si="185"/>
        <v>0</v>
      </c>
      <c r="V1037" s="183">
        <f t="shared" si="186"/>
        <v>0</v>
      </c>
      <c r="W1037" s="183">
        <f t="shared" si="187"/>
        <v>0</v>
      </c>
      <c r="X1037" s="183">
        <f t="shared" si="188"/>
        <v>0</v>
      </c>
      <c r="Y1037" s="183">
        <f t="shared" si="189"/>
        <v>0</v>
      </c>
      <c r="Z1037" s="183">
        <f t="shared" si="190"/>
        <v>0</v>
      </c>
      <c r="AA1037" s="183">
        <f t="shared" si="191"/>
        <v>0</v>
      </c>
      <c r="AB1037" s="183" t="str">
        <f t="shared" si="192"/>
        <v/>
      </c>
      <c r="AC1037" s="183" t="str">
        <f t="shared" si="193"/>
        <v/>
      </c>
      <c r="AD1037" s="183" t="str">
        <f t="shared" si="194"/>
        <v/>
      </c>
      <c r="AE1037" s="183" t="str">
        <f t="shared" si="195"/>
        <v/>
      </c>
    </row>
    <row r="1038" spans="1:31" ht="33.950000000000003" customHeight="1" x14ac:dyDescent="0.25">
      <c r="A1038" s="184" t="s">
        <v>5100</v>
      </c>
      <c r="B1038" s="185">
        <v>57</v>
      </c>
      <c r="C1038" s="184" t="s">
        <v>5085</v>
      </c>
      <c r="D1038" s="184" t="s">
        <v>4378</v>
      </c>
      <c r="E1038" s="184" t="s">
        <v>18</v>
      </c>
      <c r="F1038" s="185">
        <v>3</v>
      </c>
      <c r="G1038" s="185">
        <v>0</v>
      </c>
      <c r="H1038" s="185">
        <v>1</v>
      </c>
      <c r="I1038" s="184"/>
      <c r="J1038" s="184" t="s">
        <v>3554</v>
      </c>
      <c r="K1038" s="183"/>
      <c r="L1038" s="183" t="s">
        <v>4551</v>
      </c>
      <c r="M1038" s="183" t="s">
        <v>3554</v>
      </c>
      <c r="N1038" s="183"/>
      <c r="O1038" s="183"/>
      <c r="P1038" s="183" t="s">
        <v>4219</v>
      </c>
      <c r="Q1038" s="183" t="s">
        <v>4495</v>
      </c>
      <c r="R1038" s="183">
        <f t="shared" si="182"/>
        <v>0</v>
      </c>
      <c r="S1038" s="183">
        <f t="shared" si="183"/>
        <v>0</v>
      </c>
      <c r="T1038" s="183">
        <f t="shared" si="184"/>
        <v>0</v>
      </c>
      <c r="U1038" s="183">
        <f t="shared" si="185"/>
        <v>0</v>
      </c>
      <c r="V1038" s="183">
        <f t="shared" si="186"/>
        <v>0</v>
      </c>
      <c r="W1038" s="183">
        <f t="shared" si="187"/>
        <v>0</v>
      </c>
      <c r="X1038" s="183">
        <f t="shared" si="188"/>
        <v>0</v>
      </c>
      <c r="Y1038" s="183">
        <f t="shared" si="189"/>
        <v>0</v>
      </c>
      <c r="Z1038" s="183">
        <f t="shared" si="190"/>
        <v>0</v>
      </c>
      <c r="AA1038" s="183">
        <f t="shared" si="191"/>
        <v>0</v>
      </c>
      <c r="AB1038" s="183" t="str">
        <f t="shared" si="192"/>
        <v/>
      </c>
      <c r="AC1038" s="183" t="str">
        <f t="shared" si="193"/>
        <v/>
      </c>
      <c r="AD1038" s="183" t="str">
        <f t="shared" si="194"/>
        <v/>
      </c>
      <c r="AE1038" s="183" t="str">
        <f t="shared" si="195"/>
        <v/>
      </c>
    </row>
    <row r="1039" spans="1:31" ht="33.950000000000003" customHeight="1" x14ac:dyDescent="0.25">
      <c r="A1039" s="184" t="s">
        <v>5100</v>
      </c>
      <c r="B1039" s="185">
        <v>57</v>
      </c>
      <c r="C1039" s="184" t="s">
        <v>5085</v>
      </c>
      <c r="D1039" s="184" t="s">
        <v>4378</v>
      </c>
      <c r="E1039" s="184" t="s">
        <v>18</v>
      </c>
      <c r="F1039" s="185">
        <v>4</v>
      </c>
      <c r="G1039" s="185">
        <v>0</v>
      </c>
      <c r="H1039" s="185">
        <v>1</v>
      </c>
      <c r="I1039" s="184"/>
      <c r="J1039" s="184" t="s">
        <v>3099</v>
      </c>
      <c r="K1039" s="183"/>
      <c r="L1039" s="183" t="s">
        <v>4552</v>
      </c>
      <c r="M1039" s="183" t="s">
        <v>3099</v>
      </c>
      <c r="N1039" s="183" t="s">
        <v>3099</v>
      </c>
      <c r="O1039" s="183"/>
      <c r="P1039" s="183" t="s">
        <v>4219</v>
      </c>
      <c r="Q1039" s="183" t="s">
        <v>4495</v>
      </c>
      <c r="R1039" s="183">
        <f t="shared" si="182"/>
        <v>0</v>
      </c>
      <c r="S1039" s="183">
        <f t="shared" si="183"/>
        <v>0</v>
      </c>
      <c r="T1039" s="183">
        <f t="shared" si="184"/>
        <v>0</v>
      </c>
      <c r="U1039" s="183">
        <f t="shared" si="185"/>
        <v>0</v>
      </c>
      <c r="V1039" s="183">
        <f t="shared" si="186"/>
        <v>0</v>
      </c>
      <c r="W1039" s="183">
        <f t="shared" si="187"/>
        <v>0</v>
      </c>
      <c r="X1039" s="183">
        <f t="shared" si="188"/>
        <v>0</v>
      </c>
      <c r="Y1039" s="183">
        <f t="shared" si="189"/>
        <v>0</v>
      </c>
      <c r="Z1039" s="183">
        <f t="shared" si="190"/>
        <v>0</v>
      </c>
      <c r="AA1039" s="183">
        <f t="shared" si="191"/>
        <v>0</v>
      </c>
      <c r="AB1039" s="183" t="str">
        <f t="shared" si="192"/>
        <v/>
      </c>
      <c r="AC1039" s="183" t="str">
        <f t="shared" si="193"/>
        <v/>
      </c>
      <c r="AD1039" s="183" t="str">
        <f t="shared" si="194"/>
        <v/>
      </c>
      <c r="AE1039" s="183" t="str">
        <f t="shared" si="195"/>
        <v/>
      </c>
    </row>
    <row r="1040" spans="1:31" ht="33.950000000000003" customHeight="1" x14ac:dyDescent="0.25">
      <c r="A1040" s="184" t="s">
        <v>5100</v>
      </c>
      <c r="B1040" s="185">
        <v>57</v>
      </c>
      <c r="C1040" s="184" t="s">
        <v>5085</v>
      </c>
      <c r="D1040" s="184" t="s">
        <v>4378</v>
      </c>
      <c r="E1040" s="184" t="s">
        <v>18</v>
      </c>
      <c r="F1040" s="185">
        <v>5</v>
      </c>
      <c r="G1040" s="185">
        <v>0</v>
      </c>
      <c r="H1040" s="185">
        <v>1</v>
      </c>
      <c r="I1040" s="184"/>
      <c r="J1040" s="184" t="s">
        <v>4955</v>
      </c>
      <c r="K1040" s="183"/>
      <c r="L1040" s="183" t="s">
        <v>4956</v>
      </c>
      <c r="M1040" s="183" t="s">
        <v>4955</v>
      </c>
      <c r="N1040" s="183"/>
      <c r="O1040" s="183"/>
      <c r="P1040" s="183" t="s">
        <v>4219</v>
      </c>
      <c r="Q1040" s="183" t="s">
        <v>4495</v>
      </c>
      <c r="R1040" s="183">
        <f t="shared" si="182"/>
        <v>0</v>
      </c>
      <c r="S1040" s="183">
        <f t="shared" si="183"/>
        <v>0</v>
      </c>
      <c r="T1040" s="183">
        <f t="shared" si="184"/>
        <v>0</v>
      </c>
      <c r="U1040" s="183">
        <f t="shared" si="185"/>
        <v>0</v>
      </c>
      <c r="V1040" s="183">
        <f t="shared" si="186"/>
        <v>0</v>
      </c>
      <c r="W1040" s="183">
        <f t="shared" si="187"/>
        <v>0</v>
      </c>
      <c r="X1040" s="183">
        <f t="shared" si="188"/>
        <v>0</v>
      </c>
      <c r="Y1040" s="183">
        <f t="shared" si="189"/>
        <v>0</v>
      </c>
      <c r="Z1040" s="183">
        <f t="shared" si="190"/>
        <v>0</v>
      </c>
      <c r="AA1040" s="183">
        <f t="shared" si="191"/>
        <v>0</v>
      </c>
      <c r="AB1040" s="183" t="str">
        <f t="shared" si="192"/>
        <v/>
      </c>
      <c r="AC1040" s="183" t="str">
        <f t="shared" si="193"/>
        <v/>
      </c>
      <c r="AD1040" s="183" t="str">
        <f t="shared" si="194"/>
        <v/>
      </c>
      <c r="AE1040" s="183" t="str">
        <f t="shared" si="195"/>
        <v/>
      </c>
    </row>
    <row r="1041" spans="1:31" ht="33.950000000000003" customHeight="1" x14ac:dyDescent="0.25">
      <c r="A1041" s="184" t="s">
        <v>5100</v>
      </c>
      <c r="B1041" s="185">
        <v>57</v>
      </c>
      <c r="C1041" s="184" t="s">
        <v>5085</v>
      </c>
      <c r="D1041" s="184" t="s">
        <v>4378</v>
      </c>
      <c r="E1041" s="184" t="s">
        <v>18</v>
      </c>
      <c r="F1041" s="185">
        <v>6</v>
      </c>
      <c r="G1041" s="185">
        <v>0</v>
      </c>
      <c r="H1041" s="185">
        <v>1</v>
      </c>
      <c r="I1041" s="184"/>
      <c r="J1041" s="184" t="s">
        <v>3587</v>
      </c>
      <c r="K1041" s="183"/>
      <c r="L1041" s="183" t="s">
        <v>4500</v>
      </c>
      <c r="M1041" s="183" t="s">
        <v>3587</v>
      </c>
      <c r="N1041" s="183" t="s">
        <v>3587</v>
      </c>
      <c r="O1041" s="183"/>
      <c r="P1041" s="183" t="s">
        <v>4219</v>
      </c>
      <c r="Q1041" s="183" t="s">
        <v>4495</v>
      </c>
      <c r="R1041" s="183">
        <f t="shared" si="182"/>
        <v>0</v>
      </c>
      <c r="S1041" s="183">
        <f t="shared" si="183"/>
        <v>0</v>
      </c>
      <c r="T1041" s="183">
        <f t="shared" si="184"/>
        <v>0</v>
      </c>
      <c r="U1041" s="183">
        <f t="shared" si="185"/>
        <v>0</v>
      </c>
      <c r="V1041" s="183">
        <f t="shared" si="186"/>
        <v>0</v>
      </c>
      <c r="W1041" s="183">
        <f t="shared" si="187"/>
        <v>0</v>
      </c>
      <c r="X1041" s="183">
        <f t="shared" si="188"/>
        <v>0</v>
      </c>
      <c r="Y1041" s="183">
        <f t="shared" si="189"/>
        <v>0</v>
      </c>
      <c r="Z1041" s="183">
        <f t="shared" si="190"/>
        <v>0</v>
      </c>
      <c r="AA1041" s="183">
        <f t="shared" si="191"/>
        <v>0</v>
      </c>
      <c r="AB1041" s="183" t="str">
        <f t="shared" si="192"/>
        <v/>
      </c>
      <c r="AC1041" s="183" t="str">
        <f t="shared" si="193"/>
        <v/>
      </c>
      <c r="AD1041" s="183" t="str">
        <f t="shared" si="194"/>
        <v/>
      </c>
      <c r="AE1041" s="183" t="str">
        <f t="shared" si="195"/>
        <v/>
      </c>
    </row>
    <row r="1042" spans="1:31" ht="33.950000000000003" customHeight="1" x14ac:dyDescent="0.25">
      <c r="A1042" s="184" t="s">
        <v>5100</v>
      </c>
      <c r="B1042" s="185">
        <v>57</v>
      </c>
      <c r="C1042" s="184" t="s">
        <v>5085</v>
      </c>
      <c r="D1042" s="184" t="s">
        <v>4378</v>
      </c>
      <c r="E1042" s="184" t="s">
        <v>18</v>
      </c>
      <c r="F1042" s="185">
        <v>7</v>
      </c>
      <c r="G1042" s="185">
        <v>0</v>
      </c>
      <c r="H1042" s="185">
        <v>1</v>
      </c>
      <c r="I1042" s="184"/>
      <c r="J1042" s="184" t="s">
        <v>4496</v>
      </c>
      <c r="K1042" s="183"/>
      <c r="L1042" s="183" t="s">
        <v>4497</v>
      </c>
      <c r="M1042" s="183" t="s">
        <v>4496</v>
      </c>
      <c r="N1042" s="183" t="s">
        <v>4496</v>
      </c>
      <c r="O1042" s="183"/>
      <c r="P1042" s="183" t="s">
        <v>4219</v>
      </c>
      <c r="Q1042" s="183" t="s">
        <v>4495</v>
      </c>
      <c r="R1042" s="183">
        <f t="shared" si="182"/>
        <v>0</v>
      </c>
      <c r="S1042" s="183">
        <f t="shared" si="183"/>
        <v>0</v>
      </c>
      <c r="T1042" s="183">
        <f t="shared" si="184"/>
        <v>0</v>
      </c>
      <c r="U1042" s="183">
        <f t="shared" si="185"/>
        <v>0</v>
      </c>
      <c r="V1042" s="183">
        <f t="shared" si="186"/>
        <v>0</v>
      </c>
      <c r="W1042" s="183">
        <f t="shared" si="187"/>
        <v>0</v>
      </c>
      <c r="X1042" s="183">
        <f t="shared" si="188"/>
        <v>0</v>
      </c>
      <c r="Y1042" s="183">
        <f t="shared" si="189"/>
        <v>0</v>
      </c>
      <c r="Z1042" s="183">
        <f t="shared" si="190"/>
        <v>0</v>
      </c>
      <c r="AA1042" s="183">
        <f t="shared" si="191"/>
        <v>0</v>
      </c>
      <c r="AB1042" s="183" t="str">
        <f t="shared" si="192"/>
        <v/>
      </c>
      <c r="AC1042" s="183" t="str">
        <f t="shared" si="193"/>
        <v/>
      </c>
      <c r="AD1042" s="183" t="str">
        <f t="shared" si="194"/>
        <v/>
      </c>
      <c r="AE1042" s="183" t="str">
        <f t="shared" si="195"/>
        <v/>
      </c>
    </row>
    <row r="1043" spans="1:31" ht="33.950000000000003" customHeight="1" x14ac:dyDescent="0.25">
      <c r="A1043" s="184" t="s">
        <v>5098</v>
      </c>
      <c r="B1043" s="185">
        <v>58</v>
      </c>
      <c r="C1043" s="184" t="s">
        <v>5085</v>
      </c>
      <c r="D1043" s="184" t="s">
        <v>4381</v>
      </c>
      <c r="E1043" s="184" t="s">
        <v>18</v>
      </c>
      <c r="F1043" s="185">
        <v>1</v>
      </c>
      <c r="G1043" s="185">
        <v>1</v>
      </c>
      <c r="H1043" s="185">
        <v>0</v>
      </c>
      <c r="I1043" s="184" t="s">
        <v>4735</v>
      </c>
      <c r="J1043" s="184"/>
      <c r="K1043" s="183" t="s">
        <v>4746</v>
      </c>
      <c r="L1043" s="183"/>
      <c r="M1043" s="183" t="s">
        <v>4735</v>
      </c>
      <c r="N1043" s="183" t="s">
        <v>4734</v>
      </c>
      <c r="O1043" s="183"/>
      <c r="P1043" s="183" t="s">
        <v>4219</v>
      </c>
      <c r="Q1043" s="183" t="s">
        <v>4509</v>
      </c>
      <c r="R1043" s="183">
        <f t="shared" si="182"/>
        <v>0</v>
      </c>
      <c r="S1043" s="183">
        <f t="shared" si="183"/>
        <v>0</v>
      </c>
      <c r="T1043" s="183">
        <f t="shared" si="184"/>
        <v>0</v>
      </c>
      <c r="U1043" s="183">
        <f t="shared" si="185"/>
        <v>0</v>
      </c>
      <c r="V1043" s="183">
        <f t="shared" si="186"/>
        <v>0</v>
      </c>
      <c r="W1043" s="183">
        <f t="shared" si="187"/>
        <v>0</v>
      </c>
      <c r="X1043" s="183">
        <f t="shared" si="188"/>
        <v>0</v>
      </c>
      <c r="Y1043" s="183">
        <f t="shared" si="189"/>
        <v>0</v>
      </c>
      <c r="Z1043" s="183">
        <f t="shared" si="190"/>
        <v>0</v>
      </c>
      <c r="AA1043" s="183">
        <f t="shared" si="191"/>
        <v>0</v>
      </c>
      <c r="AB1043" s="183" t="str">
        <f t="shared" si="192"/>
        <v/>
      </c>
      <c r="AC1043" s="183" t="str">
        <f t="shared" si="193"/>
        <v/>
      </c>
      <c r="AD1043" s="183" t="str">
        <f t="shared" si="194"/>
        <v/>
      </c>
      <c r="AE1043" s="183" t="str">
        <f t="shared" si="195"/>
        <v/>
      </c>
    </row>
    <row r="1044" spans="1:31" ht="33.950000000000003" customHeight="1" x14ac:dyDescent="0.25">
      <c r="A1044" s="184" t="s">
        <v>5098</v>
      </c>
      <c r="B1044" s="185">
        <v>58</v>
      </c>
      <c r="C1044" s="184" t="s">
        <v>5085</v>
      </c>
      <c r="D1044" s="184" t="s">
        <v>4381</v>
      </c>
      <c r="E1044" s="184" t="s">
        <v>18</v>
      </c>
      <c r="F1044" s="185">
        <v>2</v>
      </c>
      <c r="G1044" s="185">
        <v>1</v>
      </c>
      <c r="H1044" s="185">
        <v>0</v>
      </c>
      <c r="I1044" s="184" t="s">
        <v>4792</v>
      </c>
      <c r="J1044" s="184"/>
      <c r="K1044" s="183" t="s">
        <v>4793</v>
      </c>
      <c r="L1044" s="183"/>
      <c r="M1044" s="183" t="s">
        <v>4792</v>
      </c>
      <c r="N1044" s="183" t="s">
        <v>4792</v>
      </c>
      <c r="O1044" s="183"/>
      <c r="P1044" s="183" t="s">
        <v>4219</v>
      </c>
      <c r="Q1044" s="183" t="s">
        <v>4509</v>
      </c>
      <c r="R1044" s="183">
        <f t="shared" si="182"/>
        <v>0</v>
      </c>
      <c r="S1044" s="183">
        <f t="shared" si="183"/>
        <v>0</v>
      </c>
      <c r="T1044" s="183">
        <f t="shared" si="184"/>
        <v>0</v>
      </c>
      <c r="U1044" s="183">
        <f t="shared" si="185"/>
        <v>0</v>
      </c>
      <c r="V1044" s="183">
        <f t="shared" si="186"/>
        <v>0</v>
      </c>
      <c r="W1044" s="183">
        <f t="shared" si="187"/>
        <v>0</v>
      </c>
      <c r="X1044" s="183">
        <f t="shared" si="188"/>
        <v>0</v>
      </c>
      <c r="Y1044" s="183">
        <f t="shared" si="189"/>
        <v>0</v>
      </c>
      <c r="Z1044" s="183">
        <f t="shared" si="190"/>
        <v>0</v>
      </c>
      <c r="AA1044" s="183">
        <f t="shared" si="191"/>
        <v>0</v>
      </c>
      <c r="AB1044" s="183" t="str">
        <f t="shared" si="192"/>
        <v/>
      </c>
      <c r="AC1044" s="183" t="str">
        <f t="shared" si="193"/>
        <v/>
      </c>
      <c r="AD1044" s="183" t="str">
        <f t="shared" si="194"/>
        <v/>
      </c>
      <c r="AE1044" s="183" t="str">
        <f t="shared" si="195"/>
        <v/>
      </c>
    </row>
    <row r="1045" spans="1:31" ht="33.950000000000003" customHeight="1" x14ac:dyDescent="0.25">
      <c r="A1045" s="184" t="s">
        <v>5098</v>
      </c>
      <c r="B1045" s="185">
        <v>58</v>
      </c>
      <c r="C1045" s="184" t="s">
        <v>5085</v>
      </c>
      <c r="D1045" s="184" t="s">
        <v>4381</v>
      </c>
      <c r="E1045" s="184" t="s">
        <v>18</v>
      </c>
      <c r="F1045" s="185">
        <v>3</v>
      </c>
      <c r="G1045" s="185">
        <v>1</v>
      </c>
      <c r="H1045" s="185">
        <v>0</v>
      </c>
      <c r="I1045" s="184" t="s">
        <v>4990</v>
      </c>
      <c r="J1045" s="184"/>
      <c r="K1045" s="183" t="s">
        <v>5056</v>
      </c>
      <c r="L1045" s="183"/>
      <c r="M1045" s="183" t="s">
        <v>4990</v>
      </c>
      <c r="N1045" s="183" t="s">
        <v>4990</v>
      </c>
      <c r="O1045" s="183"/>
      <c r="P1045" s="183" t="s">
        <v>4219</v>
      </c>
      <c r="Q1045" s="183" t="s">
        <v>4509</v>
      </c>
      <c r="R1045" s="183">
        <f t="shared" si="182"/>
        <v>0</v>
      </c>
      <c r="S1045" s="183">
        <f t="shared" si="183"/>
        <v>0</v>
      </c>
      <c r="T1045" s="183">
        <f t="shared" si="184"/>
        <v>0</v>
      </c>
      <c r="U1045" s="183">
        <f t="shared" si="185"/>
        <v>0</v>
      </c>
      <c r="V1045" s="183">
        <f t="shared" si="186"/>
        <v>0</v>
      </c>
      <c r="W1045" s="183">
        <f t="shared" si="187"/>
        <v>0</v>
      </c>
      <c r="X1045" s="183">
        <f t="shared" si="188"/>
        <v>0</v>
      </c>
      <c r="Y1045" s="183">
        <f t="shared" si="189"/>
        <v>0</v>
      </c>
      <c r="Z1045" s="183">
        <f t="shared" si="190"/>
        <v>0</v>
      </c>
      <c r="AA1045" s="183">
        <f t="shared" si="191"/>
        <v>0</v>
      </c>
      <c r="AB1045" s="183" t="str">
        <f t="shared" si="192"/>
        <v/>
      </c>
      <c r="AC1045" s="183" t="str">
        <f t="shared" si="193"/>
        <v/>
      </c>
      <c r="AD1045" s="183" t="str">
        <f t="shared" si="194"/>
        <v/>
      </c>
      <c r="AE1045" s="183" t="str">
        <f t="shared" si="195"/>
        <v/>
      </c>
    </row>
    <row r="1046" spans="1:31" ht="33.950000000000003" customHeight="1" x14ac:dyDescent="0.25">
      <c r="A1046" s="184" t="s">
        <v>5098</v>
      </c>
      <c r="B1046" s="185">
        <v>58</v>
      </c>
      <c r="C1046" s="184" t="s">
        <v>5085</v>
      </c>
      <c r="D1046" s="184" t="s">
        <v>4381</v>
      </c>
      <c r="E1046" s="184" t="s">
        <v>18</v>
      </c>
      <c r="F1046" s="185">
        <v>4</v>
      </c>
      <c r="G1046" s="185">
        <v>1</v>
      </c>
      <c r="H1046" s="185">
        <v>0</v>
      </c>
      <c r="I1046" s="184" t="s">
        <v>3117</v>
      </c>
      <c r="J1046" s="184"/>
      <c r="K1046" s="183" t="s">
        <v>4666</v>
      </c>
      <c r="L1046" s="183"/>
      <c r="M1046" s="183" t="s">
        <v>3117</v>
      </c>
      <c r="N1046" s="183" t="s">
        <v>3117</v>
      </c>
      <c r="O1046" s="183"/>
      <c r="P1046" s="183" t="s">
        <v>4219</v>
      </c>
      <c r="Q1046" s="183" t="s">
        <v>4509</v>
      </c>
      <c r="R1046" s="183">
        <f t="shared" si="182"/>
        <v>0</v>
      </c>
      <c r="S1046" s="183">
        <f t="shared" si="183"/>
        <v>0</v>
      </c>
      <c r="T1046" s="183">
        <f t="shared" si="184"/>
        <v>0</v>
      </c>
      <c r="U1046" s="183">
        <f t="shared" si="185"/>
        <v>0</v>
      </c>
      <c r="V1046" s="183">
        <f t="shared" si="186"/>
        <v>0</v>
      </c>
      <c r="W1046" s="183">
        <f t="shared" si="187"/>
        <v>0</v>
      </c>
      <c r="X1046" s="183">
        <f t="shared" si="188"/>
        <v>0</v>
      </c>
      <c r="Y1046" s="183">
        <f t="shared" si="189"/>
        <v>0</v>
      </c>
      <c r="Z1046" s="183">
        <f t="shared" si="190"/>
        <v>0</v>
      </c>
      <c r="AA1046" s="183">
        <f t="shared" si="191"/>
        <v>0</v>
      </c>
      <c r="AB1046" s="183" t="str">
        <f t="shared" si="192"/>
        <v/>
      </c>
      <c r="AC1046" s="183" t="str">
        <f t="shared" si="193"/>
        <v/>
      </c>
      <c r="AD1046" s="183" t="str">
        <f t="shared" si="194"/>
        <v/>
      </c>
      <c r="AE1046" s="183" t="str">
        <f t="shared" si="195"/>
        <v/>
      </c>
    </row>
    <row r="1047" spans="1:31" ht="33.950000000000003" customHeight="1" x14ac:dyDescent="0.25">
      <c r="A1047" s="184" t="s">
        <v>5098</v>
      </c>
      <c r="B1047" s="185">
        <v>58</v>
      </c>
      <c r="C1047" s="184" t="s">
        <v>5085</v>
      </c>
      <c r="D1047" s="184" t="s">
        <v>4381</v>
      </c>
      <c r="E1047" s="184" t="s">
        <v>18</v>
      </c>
      <c r="F1047" s="185">
        <v>5</v>
      </c>
      <c r="G1047" s="185">
        <v>1</v>
      </c>
      <c r="H1047" s="185">
        <v>0</v>
      </c>
      <c r="I1047" s="184" t="s">
        <v>3651</v>
      </c>
      <c r="J1047" s="184"/>
      <c r="K1047" s="183" t="s">
        <v>4994</v>
      </c>
      <c r="L1047" s="183"/>
      <c r="M1047" s="183" t="s">
        <v>3651</v>
      </c>
      <c r="N1047" s="183" t="s">
        <v>3651</v>
      </c>
      <c r="O1047" s="183"/>
      <c r="P1047" s="183" t="s">
        <v>4219</v>
      </c>
      <c r="Q1047" s="183" t="s">
        <v>4509</v>
      </c>
      <c r="R1047" s="183">
        <f t="shared" si="182"/>
        <v>0</v>
      </c>
      <c r="S1047" s="183">
        <f t="shared" si="183"/>
        <v>0</v>
      </c>
      <c r="T1047" s="183">
        <f t="shared" si="184"/>
        <v>0</v>
      </c>
      <c r="U1047" s="183">
        <f t="shared" si="185"/>
        <v>0</v>
      </c>
      <c r="V1047" s="183">
        <f t="shared" si="186"/>
        <v>0</v>
      </c>
      <c r="W1047" s="183">
        <f t="shared" si="187"/>
        <v>0</v>
      </c>
      <c r="X1047" s="183">
        <f t="shared" si="188"/>
        <v>0</v>
      </c>
      <c r="Y1047" s="183">
        <f t="shared" si="189"/>
        <v>0</v>
      </c>
      <c r="Z1047" s="183">
        <f t="shared" si="190"/>
        <v>0</v>
      </c>
      <c r="AA1047" s="183">
        <f t="shared" si="191"/>
        <v>0</v>
      </c>
      <c r="AB1047" s="183" t="str">
        <f t="shared" si="192"/>
        <v/>
      </c>
      <c r="AC1047" s="183" t="str">
        <f t="shared" si="193"/>
        <v/>
      </c>
      <c r="AD1047" s="183" t="str">
        <f t="shared" si="194"/>
        <v/>
      </c>
      <c r="AE1047" s="183" t="str">
        <f t="shared" si="195"/>
        <v/>
      </c>
    </row>
    <row r="1048" spans="1:31" ht="33.950000000000003" customHeight="1" x14ac:dyDescent="0.25">
      <c r="A1048" s="184" t="s">
        <v>5098</v>
      </c>
      <c r="B1048" s="185">
        <v>58</v>
      </c>
      <c r="C1048" s="184" t="s">
        <v>5085</v>
      </c>
      <c r="D1048" s="184" t="s">
        <v>4381</v>
      </c>
      <c r="E1048" s="184" t="s">
        <v>18</v>
      </c>
      <c r="F1048" s="185">
        <v>6</v>
      </c>
      <c r="G1048" s="185">
        <v>1</v>
      </c>
      <c r="H1048" s="185">
        <v>0</v>
      </c>
      <c r="I1048" s="184" t="s">
        <v>4974</v>
      </c>
      <c r="J1048" s="184"/>
      <c r="K1048" s="183" t="s">
        <v>4982</v>
      </c>
      <c r="L1048" s="183"/>
      <c r="M1048" s="183" t="s">
        <v>4974</v>
      </c>
      <c r="N1048" s="183" t="s">
        <v>4974</v>
      </c>
      <c r="O1048" s="183"/>
      <c r="P1048" s="183" t="s">
        <v>4219</v>
      </c>
      <c r="Q1048" s="183" t="s">
        <v>4509</v>
      </c>
      <c r="R1048" s="183">
        <f t="shared" si="182"/>
        <v>0</v>
      </c>
      <c r="S1048" s="183">
        <f t="shared" si="183"/>
        <v>0</v>
      </c>
      <c r="T1048" s="183">
        <f t="shared" si="184"/>
        <v>0</v>
      </c>
      <c r="U1048" s="183">
        <f t="shared" si="185"/>
        <v>0</v>
      </c>
      <c r="V1048" s="183">
        <f t="shared" si="186"/>
        <v>0</v>
      </c>
      <c r="W1048" s="183">
        <f t="shared" si="187"/>
        <v>0</v>
      </c>
      <c r="X1048" s="183">
        <f t="shared" si="188"/>
        <v>0</v>
      </c>
      <c r="Y1048" s="183">
        <f t="shared" si="189"/>
        <v>0</v>
      </c>
      <c r="Z1048" s="183">
        <f t="shared" si="190"/>
        <v>0</v>
      </c>
      <c r="AA1048" s="183">
        <f t="shared" si="191"/>
        <v>0</v>
      </c>
      <c r="AB1048" s="183" t="str">
        <f t="shared" si="192"/>
        <v/>
      </c>
      <c r="AC1048" s="183" t="str">
        <f t="shared" si="193"/>
        <v/>
      </c>
      <c r="AD1048" s="183" t="str">
        <f t="shared" si="194"/>
        <v/>
      </c>
      <c r="AE1048" s="183" t="str">
        <f t="shared" si="195"/>
        <v/>
      </c>
    </row>
    <row r="1049" spans="1:31" ht="33.950000000000003" customHeight="1" x14ac:dyDescent="0.25">
      <c r="A1049" s="184" t="s">
        <v>5098</v>
      </c>
      <c r="B1049" s="185">
        <v>58</v>
      </c>
      <c r="C1049" s="184" t="s">
        <v>5085</v>
      </c>
      <c r="D1049" s="184" t="s">
        <v>4381</v>
      </c>
      <c r="E1049" s="184" t="s">
        <v>18</v>
      </c>
      <c r="F1049" s="185">
        <v>7</v>
      </c>
      <c r="G1049" s="185">
        <v>1</v>
      </c>
      <c r="H1049" s="185">
        <v>0</v>
      </c>
      <c r="I1049" s="184" t="s">
        <v>3102</v>
      </c>
      <c r="J1049" s="184"/>
      <c r="K1049" s="183" t="s">
        <v>4511</v>
      </c>
      <c r="L1049" s="183"/>
      <c r="M1049" s="183" t="s">
        <v>3102</v>
      </c>
      <c r="N1049" s="183" t="s">
        <v>3102</v>
      </c>
      <c r="O1049" s="183"/>
      <c r="P1049" s="183" t="s">
        <v>4219</v>
      </c>
      <c r="Q1049" s="183" t="s">
        <v>4509</v>
      </c>
      <c r="R1049" s="183">
        <f t="shared" si="182"/>
        <v>0</v>
      </c>
      <c r="S1049" s="183">
        <f t="shared" si="183"/>
        <v>0</v>
      </c>
      <c r="T1049" s="183">
        <f t="shared" si="184"/>
        <v>0</v>
      </c>
      <c r="U1049" s="183">
        <f t="shared" si="185"/>
        <v>0</v>
      </c>
      <c r="V1049" s="183">
        <f t="shared" si="186"/>
        <v>0</v>
      </c>
      <c r="W1049" s="183">
        <f t="shared" si="187"/>
        <v>0</v>
      </c>
      <c r="X1049" s="183">
        <f t="shared" si="188"/>
        <v>0</v>
      </c>
      <c r="Y1049" s="183">
        <f t="shared" si="189"/>
        <v>0</v>
      </c>
      <c r="Z1049" s="183">
        <f t="shared" si="190"/>
        <v>0</v>
      </c>
      <c r="AA1049" s="183">
        <f t="shared" si="191"/>
        <v>0</v>
      </c>
      <c r="AB1049" s="183" t="str">
        <f t="shared" si="192"/>
        <v/>
      </c>
      <c r="AC1049" s="183" t="str">
        <f t="shared" si="193"/>
        <v/>
      </c>
      <c r="AD1049" s="183" t="str">
        <f t="shared" si="194"/>
        <v/>
      </c>
      <c r="AE1049" s="183" t="str">
        <f t="shared" si="195"/>
        <v/>
      </c>
    </row>
    <row r="1050" spans="1:31" ht="33.950000000000003" customHeight="1" x14ac:dyDescent="0.25">
      <c r="A1050" s="184" t="s">
        <v>5098</v>
      </c>
      <c r="B1050" s="185">
        <v>58</v>
      </c>
      <c r="C1050" s="184" t="s">
        <v>5085</v>
      </c>
      <c r="D1050" s="184" t="s">
        <v>4381</v>
      </c>
      <c r="E1050" s="184" t="s">
        <v>18</v>
      </c>
      <c r="F1050" s="185">
        <v>8</v>
      </c>
      <c r="G1050" s="185">
        <v>1</v>
      </c>
      <c r="H1050" s="185">
        <v>0</v>
      </c>
      <c r="I1050" s="184" t="s">
        <v>3123</v>
      </c>
      <c r="J1050" s="184"/>
      <c r="K1050" s="183" t="s">
        <v>4510</v>
      </c>
      <c r="L1050" s="183"/>
      <c r="M1050" s="183" t="s">
        <v>3123</v>
      </c>
      <c r="N1050" s="183" t="s">
        <v>3123</v>
      </c>
      <c r="O1050" s="183"/>
      <c r="P1050" s="183" t="s">
        <v>4219</v>
      </c>
      <c r="Q1050" s="183" t="s">
        <v>4509</v>
      </c>
      <c r="R1050" s="183">
        <f t="shared" si="182"/>
        <v>0</v>
      </c>
      <c r="S1050" s="183">
        <f t="shared" si="183"/>
        <v>0</v>
      </c>
      <c r="T1050" s="183">
        <f t="shared" si="184"/>
        <v>0</v>
      </c>
      <c r="U1050" s="183">
        <f t="shared" si="185"/>
        <v>0</v>
      </c>
      <c r="V1050" s="183">
        <f t="shared" si="186"/>
        <v>0</v>
      </c>
      <c r="W1050" s="183">
        <f t="shared" si="187"/>
        <v>0</v>
      </c>
      <c r="X1050" s="183">
        <f t="shared" si="188"/>
        <v>0</v>
      </c>
      <c r="Y1050" s="183">
        <f t="shared" si="189"/>
        <v>0</v>
      </c>
      <c r="Z1050" s="183">
        <f t="shared" si="190"/>
        <v>0</v>
      </c>
      <c r="AA1050" s="183">
        <f t="shared" si="191"/>
        <v>0</v>
      </c>
      <c r="AB1050" s="183" t="str">
        <f t="shared" si="192"/>
        <v/>
      </c>
      <c r="AC1050" s="183" t="str">
        <f t="shared" si="193"/>
        <v/>
      </c>
      <c r="AD1050" s="183" t="str">
        <f t="shared" si="194"/>
        <v/>
      </c>
      <c r="AE1050" s="183" t="str">
        <f t="shared" si="195"/>
        <v/>
      </c>
    </row>
    <row r="1051" spans="1:31" ht="33.950000000000003" customHeight="1" x14ac:dyDescent="0.25">
      <c r="A1051" s="184" t="s">
        <v>5098</v>
      </c>
      <c r="B1051" s="185">
        <v>58</v>
      </c>
      <c r="C1051" s="184" t="s">
        <v>5085</v>
      </c>
      <c r="D1051" s="184" t="s">
        <v>4378</v>
      </c>
      <c r="E1051" s="184" t="s">
        <v>18</v>
      </c>
      <c r="F1051" s="185">
        <v>1</v>
      </c>
      <c r="G1051" s="185">
        <v>0</v>
      </c>
      <c r="H1051" s="185">
        <v>1</v>
      </c>
      <c r="I1051" s="184"/>
      <c r="J1051" s="184" t="s">
        <v>4735</v>
      </c>
      <c r="K1051" s="183"/>
      <c r="L1051" s="183" t="s">
        <v>4736</v>
      </c>
      <c r="M1051" s="183" t="s">
        <v>4735</v>
      </c>
      <c r="N1051" s="183" t="s">
        <v>4734</v>
      </c>
      <c r="O1051" s="183"/>
      <c r="P1051" s="183" t="s">
        <v>4219</v>
      </c>
      <c r="Q1051" s="183" t="s">
        <v>4495</v>
      </c>
      <c r="R1051" s="183">
        <f t="shared" si="182"/>
        <v>0</v>
      </c>
      <c r="S1051" s="183">
        <f t="shared" si="183"/>
        <v>0</v>
      </c>
      <c r="T1051" s="183">
        <f t="shared" si="184"/>
        <v>0</v>
      </c>
      <c r="U1051" s="183">
        <f t="shared" si="185"/>
        <v>0</v>
      </c>
      <c r="V1051" s="183">
        <f t="shared" si="186"/>
        <v>0</v>
      </c>
      <c r="W1051" s="183">
        <f t="shared" si="187"/>
        <v>0</v>
      </c>
      <c r="X1051" s="183">
        <f t="shared" si="188"/>
        <v>0</v>
      </c>
      <c r="Y1051" s="183">
        <f t="shared" si="189"/>
        <v>0</v>
      </c>
      <c r="Z1051" s="183">
        <f t="shared" si="190"/>
        <v>0</v>
      </c>
      <c r="AA1051" s="183">
        <f t="shared" si="191"/>
        <v>0</v>
      </c>
      <c r="AB1051" s="183" t="str">
        <f t="shared" si="192"/>
        <v/>
      </c>
      <c r="AC1051" s="183" t="str">
        <f t="shared" si="193"/>
        <v/>
      </c>
      <c r="AD1051" s="183" t="str">
        <f t="shared" si="194"/>
        <v/>
      </c>
      <c r="AE1051" s="183" t="str">
        <f t="shared" si="195"/>
        <v/>
      </c>
    </row>
    <row r="1052" spans="1:31" ht="33.950000000000003" customHeight="1" x14ac:dyDescent="0.25">
      <c r="A1052" s="184" t="s">
        <v>5098</v>
      </c>
      <c r="B1052" s="185">
        <v>58</v>
      </c>
      <c r="C1052" s="184" t="s">
        <v>5085</v>
      </c>
      <c r="D1052" s="184" t="s">
        <v>4378</v>
      </c>
      <c r="E1052" s="184" t="s">
        <v>18</v>
      </c>
      <c r="F1052" s="185">
        <v>2</v>
      </c>
      <c r="G1052" s="185">
        <v>0</v>
      </c>
      <c r="H1052" s="185">
        <v>1</v>
      </c>
      <c r="I1052" s="184"/>
      <c r="J1052" s="184" t="s">
        <v>4792</v>
      </c>
      <c r="K1052" s="183"/>
      <c r="L1052" s="183" t="s">
        <v>5099</v>
      </c>
      <c r="M1052" s="183" t="s">
        <v>4792</v>
      </c>
      <c r="N1052" s="183" t="s">
        <v>4792</v>
      </c>
      <c r="O1052" s="183"/>
      <c r="P1052" s="183" t="s">
        <v>4219</v>
      </c>
      <c r="Q1052" s="183" t="s">
        <v>4495</v>
      </c>
      <c r="R1052" s="183">
        <f t="shared" si="182"/>
        <v>0</v>
      </c>
      <c r="S1052" s="183">
        <f t="shared" si="183"/>
        <v>0</v>
      </c>
      <c r="T1052" s="183">
        <f t="shared" si="184"/>
        <v>0</v>
      </c>
      <c r="U1052" s="183">
        <f t="shared" si="185"/>
        <v>0</v>
      </c>
      <c r="V1052" s="183">
        <f t="shared" si="186"/>
        <v>0</v>
      </c>
      <c r="W1052" s="183">
        <f t="shared" si="187"/>
        <v>0</v>
      </c>
      <c r="X1052" s="183">
        <f t="shared" si="188"/>
        <v>0</v>
      </c>
      <c r="Y1052" s="183">
        <f t="shared" si="189"/>
        <v>0</v>
      </c>
      <c r="Z1052" s="183">
        <f t="shared" si="190"/>
        <v>0</v>
      </c>
      <c r="AA1052" s="183">
        <f t="shared" si="191"/>
        <v>0</v>
      </c>
      <c r="AB1052" s="183" t="str">
        <f t="shared" si="192"/>
        <v/>
      </c>
      <c r="AC1052" s="183" t="str">
        <f t="shared" si="193"/>
        <v/>
      </c>
      <c r="AD1052" s="183" t="str">
        <f t="shared" si="194"/>
        <v/>
      </c>
      <c r="AE1052" s="183" t="str">
        <f t="shared" si="195"/>
        <v/>
      </c>
    </row>
    <row r="1053" spans="1:31" ht="33.950000000000003" customHeight="1" x14ac:dyDescent="0.25">
      <c r="A1053" s="184" t="s">
        <v>5098</v>
      </c>
      <c r="B1053" s="185">
        <v>58</v>
      </c>
      <c r="C1053" s="184" t="s">
        <v>5085</v>
      </c>
      <c r="D1053" s="184" t="s">
        <v>4378</v>
      </c>
      <c r="E1053" s="184" t="s">
        <v>18</v>
      </c>
      <c r="F1053" s="185">
        <v>3</v>
      </c>
      <c r="G1053" s="185">
        <v>0</v>
      </c>
      <c r="H1053" s="185">
        <v>1</v>
      </c>
      <c r="I1053" s="184"/>
      <c r="J1053" s="184" t="s">
        <v>4990</v>
      </c>
      <c r="K1053" s="183"/>
      <c r="L1053" s="183" t="s">
        <v>5092</v>
      </c>
      <c r="M1053" s="183" t="s">
        <v>4990</v>
      </c>
      <c r="N1053" s="183" t="s">
        <v>4990</v>
      </c>
      <c r="O1053" s="183"/>
      <c r="P1053" s="183" t="s">
        <v>4219</v>
      </c>
      <c r="Q1053" s="183" t="s">
        <v>4495</v>
      </c>
      <c r="R1053" s="183">
        <f t="shared" si="182"/>
        <v>0</v>
      </c>
      <c r="S1053" s="183">
        <f t="shared" si="183"/>
        <v>0</v>
      </c>
      <c r="T1053" s="183">
        <f t="shared" si="184"/>
        <v>0</v>
      </c>
      <c r="U1053" s="183">
        <f t="shared" si="185"/>
        <v>0</v>
      </c>
      <c r="V1053" s="183">
        <f t="shared" si="186"/>
        <v>0</v>
      </c>
      <c r="W1053" s="183">
        <f t="shared" si="187"/>
        <v>0</v>
      </c>
      <c r="X1053" s="183">
        <f t="shared" si="188"/>
        <v>0</v>
      </c>
      <c r="Y1053" s="183">
        <f t="shared" si="189"/>
        <v>0</v>
      </c>
      <c r="Z1053" s="183">
        <f t="shared" si="190"/>
        <v>0</v>
      </c>
      <c r="AA1053" s="183">
        <f t="shared" si="191"/>
        <v>0</v>
      </c>
      <c r="AB1053" s="183" t="str">
        <f t="shared" si="192"/>
        <v/>
      </c>
      <c r="AC1053" s="183" t="str">
        <f t="shared" si="193"/>
        <v/>
      </c>
      <c r="AD1053" s="183" t="str">
        <f t="shared" si="194"/>
        <v/>
      </c>
      <c r="AE1053" s="183" t="str">
        <f t="shared" si="195"/>
        <v/>
      </c>
    </row>
    <row r="1054" spans="1:31" ht="33.950000000000003" customHeight="1" x14ac:dyDescent="0.25">
      <c r="A1054" s="184" t="s">
        <v>5098</v>
      </c>
      <c r="B1054" s="185">
        <v>58</v>
      </c>
      <c r="C1054" s="184" t="s">
        <v>5085</v>
      </c>
      <c r="D1054" s="184" t="s">
        <v>4378</v>
      </c>
      <c r="E1054" s="184" t="s">
        <v>18</v>
      </c>
      <c r="F1054" s="185">
        <v>4</v>
      </c>
      <c r="G1054" s="185">
        <v>0</v>
      </c>
      <c r="H1054" s="185">
        <v>1</v>
      </c>
      <c r="I1054" s="184"/>
      <c r="J1054" s="184" t="s">
        <v>3117</v>
      </c>
      <c r="K1054" s="183"/>
      <c r="L1054" s="183" t="s">
        <v>4657</v>
      </c>
      <c r="M1054" s="183" t="s">
        <v>3117</v>
      </c>
      <c r="N1054" s="183" t="s">
        <v>3117</v>
      </c>
      <c r="O1054" s="183"/>
      <c r="P1054" s="183" t="s">
        <v>4219</v>
      </c>
      <c r="Q1054" s="183" t="s">
        <v>4495</v>
      </c>
      <c r="R1054" s="183">
        <f t="shared" si="182"/>
        <v>0</v>
      </c>
      <c r="S1054" s="183">
        <f t="shared" si="183"/>
        <v>0</v>
      </c>
      <c r="T1054" s="183">
        <f t="shared" si="184"/>
        <v>0</v>
      </c>
      <c r="U1054" s="183">
        <f t="shared" si="185"/>
        <v>0</v>
      </c>
      <c r="V1054" s="183">
        <f t="shared" si="186"/>
        <v>0</v>
      </c>
      <c r="W1054" s="183">
        <f t="shared" si="187"/>
        <v>0</v>
      </c>
      <c r="X1054" s="183">
        <f t="shared" si="188"/>
        <v>0</v>
      </c>
      <c r="Y1054" s="183">
        <f t="shared" si="189"/>
        <v>0</v>
      </c>
      <c r="Z1054" s="183">
        <f t="shared" si="190"/>
        <v>0</v>
      </c>
      <c r="AA1054" s="183">
        <f t="shared" si="191"/>
        <v>0</v>
      </c>
      <c r="AB1054" s="183" t="str">
        <f t="shared" si="192"/>
        <v/>
      </c>
      <c r="AC1054" s="183" t="str">
        <f t="shared" si="193"/>
        <v/>
      </c>
      <c r="AD1054" s="183" t="str">
        <f t="shared" si="194"/>
        <v/>
      </c>
      <c r="AE1054" s="183" t="str">
        <f t="shared" si="195"/>
        <v/>
      </c>
    </row>
    <row r="1055" spans="1:31" ht="33.950000000000003" customHeight="1" x14ac:dyDescent="0.25">
      <c r="A1055" s="184" t="s">
        <v>5098</v>
      </c>
      <c r="B1055" s="185">
        <v>58</v>
      </c>
      <c r="C1055" s="184" t="s">
        <v>5085</v>
      </c>
      <c r="D1055" s="184" t="s">
        <v>4378</v>
      </c>
      <c r="E1055" s="184" t="s">
        <v>18</v>
      </c>
      <c r="F1055" s="185">
        <v>5</v>
      </c>
      <c r="G1055" s="185">
        <v>0</v>
      </c>
      <c r="H1055" s="185">
        <v>1</v>
      </c>
      <c r="I1055" s="184"/>
      <c r="J1055" s="184" t="s">
        <v>3651</v>
      </c>
      <c r="K1055" s="183"/>
      <c r="L1055" s="183" t="s">
        <v>4987</v>
      </c>
      <c r="M1055" s="183" t="s">
        <v>3651</v>
      </c>
      <c r="N1055" s="183" t="s">
        <v>3651</v>
      </c>
      <c r="O1055" s="183"/>
      <c r="P1055" s="183" t="s">
        <v>4219</v>
      </c>
      <c r="Q1055" s="183" t="s">
        <v>4495</v>
      </c>
      <c r="R1055" s="183">
        <f t="shared" si="182"/>
        <v>0</v>
      </c>
      <c r="S1055" s="183">
        <f t="shared" si="183"/>
        <v>0</v>
      </c>
      <c r="T1055" s="183">
        <f t="shared" si="184"/>
        <v>0</v>
      </c>
      <c r="U1055" s="183">
        <f t="shared" si="185"/>
        <v>0</v>
      </c>
      <c r="V1055" s="183">
        <f t="shared" si="186"/>
        <v>0</v>
      </c>
      <c r="W1055" s="183">
        <f t="shared" si="187"/>
        <v>0</v>
      </c>
      <c r="X1055" s="183">
        <f t="shared" si="188"/>
        <v>0</v>
      </c>
      <c r="Y1055" s="183">
        <f t="shared" si="189"/>
        <v>0</v>
      </c>
      <c r="Z1055" s="183">
        <f t="shared" si="190"/>
        <v>0</v>
      </c>
      <c r="AA1055" s="183">
        <f t="shared" si="191"/>
        <v>0</v>
      </c>
      <c r="AB1055" s="183" t="str">
        <f t="shared" si="192"/>
        <v/>
      </c>
      <c r="AC1055" s="183" t="str">
        <f t="shared" si="193"/>
        <v/>
      </c>
      <c r="AD1055" s="183" t="str">
        <f t="shared" si="194"/>
        <v/>
      </c>
      <c r="AE1055" s="183" t="str">
        <f t="shared" si="195"/>
        <v/>
      </c>
    </row>
    <row r="1056" spans="1:31" ht="33.950000000000003" customHeight="1" x14ac:dyDescent="0.25">
      <c r="A1056" s="184" t="s">
        <v>5098</v>
      </c>
      <c r="B1056" s="185">
        <v>58</v>
      </c>
      <c r="C1056" s="184" t="s">
        <v>5085</v>
      </c>
      <c r="D1056" s="184" t="s">
        <v>4378</v>
      </c>
      <c r="E1056" s="184" t="s">
        <v>18</v>
      </c>
      <c r="F1056" s="185">
        <v>6</v>
      </c>
      <c r="G1056" s="185">
        <v>0</v>
      </c>
      <c r="H1056" s="185">
        <v>1</v>
      </c>
      <c r="I1056" s="184"/>
      <c r="J1056" s="184" t="s">
        <v>3587</v>
      </c>
      <c r="K1056" s="183"/>
      <c r="L1056" s="183" t="s">
        <v>4500</v>
      </c>
      <c r="M1056" s="183" t="s">
        <v>3587</v>
      </c>
      <c r="N1056" s="183" t="s">
        <v>3587</v>
      </c>
      <c r="O1056" s="183"/>
      <c r="P1056" s="183" t="s">
        <v>4219</v>
      </c>
      <c r="Q1056" s="183" t="s">
        <v>4495</v>
      </c>
      <c r="R1056" s="183">
        <f t="shared" si="182"/>
        <v>0</v>
      </c>
      <c r="S1056" s="183">
        <f t="shared" si="183"/>
        <v>0</v>
      </c>
      <c r="T1056" s="183">
        <f t="shared" si="184"/>
        <v>0</v>
      </c>
      <c r="U1056" s="183">
        <f t="shared" si="185"/>
        <v>0</v>
      </c>
      <c r="V1056" s="183">
        <f t="shared" si="186"/>
        <v>0</v>
      </c>
      <c r="W1056" s="183">
        <f t="shared" si="187"/>
        <v>0</v>
      </c>
      <c r="X1056" s="183">
        <f t="shared" si="188"/>
        <v>0</v>
      </c>
      <c r="Y1056" s="183">
        <f t="shared" si="189"/>
        <v>0</v>
      </c>
      <c r="Z1056" s="183">
        <f t="shared" si="190"/>
        <v>0</v>
      </c>
      <c r="AA1056" s="183">
        <f t="shared" si="191"/>
        <v>0</v>
      </c>
      <c r="AB1056" s="183" t="str">
        <f t="shared" si="192"/>
        <v/>
      </c>
      <c r="AC1056" s="183" t="str">
        <f t="shared" si="193"/>
        <v/>
      </c>
      <c r="AD1056" s="183" t="str">
        <f t="shared" si="194"/>
        <v/>
      </c>
      <c r="AE1056" s="183" t="str">
        <f t="shared" si="195"/>
        <v/>
      </c>
    </row>
    <row r="1057" spans="1:31" ht="33.950000000000003" customHeight="1" x14ac:dyDescent="0.25">
      <c r="A1057" s="184" t="s">
        <v>5098</v>
      </c>
      <c r="B1057" s="185">
        <v>58</v>
      </c>
      <c r="C1057" s="184" t="s">
        <v>5085</v>
      </c>
      <c r="D1057" s="184" t="s">
        <v>4378</v>
      </c>
      <c r="E1057" s="184" t="s">
        <v>18</v>
      </c>
      <c r="F1057" s="185">
        <v>7</v>
      </c>
      <c r="G1057" s="185">
        <v>0</v>
      </c>
      <c r="H1057" s="185">
        <v>1</v>
      </c>
      <c r="I1057" s="184"/>
      <c r="J1057" s="184" t="s">
        <v>4496</v>
      </c>
      <c r="K1057" s="183"/>
      <c r="L1057" s="183" t="s">
        <v>4497</v>
      </c>
      <c r="M1057" s="183" t="s">
        <v>4496</v>
      </c>
      <c r="N1057" s="183" t="s">
        <v>4496</v>
      </c>
      <c r="O1057" s="183"/>
      <c r="P1057" s="183" t="s">
        <v>4219</v>
      </c>
      <c r="Q1057" s="183" t="s">
        <v>4495</v>
      </c>
      <c r="R1057" s="183">
        <f t="shared" si="182"/>
        <v>0</v>
      </c>
      <c r="S1057" s="183">
        <f t="shared" si="183"/>
        <v>0</v>
      </c>
      <c r="T1057" s="183">
        <f t="shared" si="184"/>
        <v>0</v>
      </c>
      <c r="U1057" s="183">
        <f t="shared" si="185"/>
        <v>0</v>
      </c>
      <c r="V1057" s="183">
        <f t="shared" si="186"/>
        <v>0</v>
      </c>
      <c r="W1057" s="183">
        <f t="shared" si="187"/>
        <v>0</v>
      </c>
      <c r="X1057" s="183">
        <f t="shared" si="188"/>
        <v>0</v>
      </c>
      <c r="Y1057" s="183">
        <f t="shared" si="189"/>
        <v>0</v>
      </c>
      <c r="Z1057" s="183">
        <f t="shared" si="190"/>
        <v>0</v>
      </c>
      <c r="AA1057" s="183">
        <f t="shared" si="191"/>
        <v>0</v>
      </c>
      <c r="AB1057" s="183" t="str">
        <f t="shared" si="192"/>
        <v/>
      </c>
      <c r="AC1057" s="183" t="str">
        <f t="shared" si="193"/>
        <v/>
      </c>
      <c r="AD1057" s="183" t="str">
        <f t="shared" si="194"/>
        <v/>
      </c>
      <c r="AE1057" s="183" t="str">
        <f t="shared" si="195"/>
        <v/>
      </c>
    </row>
    <row r="1058" spans="1:31" ht="33.950000000000003" customHeight="1" x14ac:dyDescent="0.25">
      <c r="A1058" s="184" t="s">
        <v>5091</v>
      </c>
      <c r="B1058" s="185">
        <v>59</v>
      </c>
      <c r="C1058" s="184" t="s">
        <v>5085</v>
      </c>
      <c r="D1058" s="184" t="s">
        <v>4381</v>
      </c>
      <c r="E1058" s="184" t="s">
        <v>18</v>
      </c>
      <c r="F1058" s="185">
        <v>1</v>
      </c>
      <c r="G1058" s="185">
        <v>1</v>
      </c>
      <c r="H1058" s="185">
        <v>0</v>
      </c>
      <c r="I1058" s="184" t="s">
        <v>5093</v>
      </c>
      <c r="J1058" s="184"/>
      <c r="K1058" s="183" t="s">
        <v>5097</v>
      </c>
      <c r="L1058" s="183"/>
      <c r="M1058" s="183" t="s">
        <v>5093</v>
      </c>
      <c r="N1058" s="183" t="s">
        <v>2249</v>
      </c>
      <c r="O1058" s="183"/>
      <c r="P1058" s="183" t="s">
        <v>4219</v>
      </c>
      <c r="Q1058" s="183" t="s">
        <v>4509</v>
      </c>
      <c r="R1058" s="183">
        <f t="shared" si="182"/>
        <v>0</v>
      </c>
      <c r="S1058" s="183">
        <f t="shared" si="183"/>
        <v>0</v>
      </c>
      <c r="T1058" s="183">
        <f t="shared" si="184"/>
        <v>0</v>
      </c>
      <c r="U1058" s="183">
        <f t="shared" si="185"/>
        <v>0</v>
      </c>
      <c r="V1058" s="183">
        <f t="shared" si="186"/>
        <v>0</v>
      </c>
      <c r="W1058" s="183">
        <f t="shared" si="187"/>
        <v>0</v>
      </c>
      <c r="X1058" s="183">
        <f t="shared" si="188"/>
        <v>0</v>
      </c>
      <c r="Y1058" s="183">
        <f t="shared" si="189"/>
        <v>0</v>
      </c>
      <c r="Z1058" s="183">
        <f t="shared" si="190"/>
        <v>0</v>
      </c>
      <c r="AA1058" s="183">
        <f t="shared" si="191"/>
        <v>0</v>
      </c>
      <c r="AB1058" s="183" t="str">
        <f t="shared" si="192"/>
        <v/>
      </c>
      <c r="AC1058" s="183" t="str">
        <f t="shared" si="193"/>
        <v/>
      </c>
      <c r="AD1058" s="183" t="str">
        <f t="shared" si="194"/>
        <v/>
      </c>
      <c r="AE1058" s="183" t="str">
        <f t="shared" si="195"/>
        <v/>
      </c>
    </row>
    <row r="1059" spans="1:31" ht="33.950000000000003" customHeight="1" x14ac:dyDescent="0.25">
      <c r="A1059" s="184" t="s">
        <v>5091</v>
      </c>
      <c r="B1059" s="185">
        <v>59</v>
      </c>
      <c r="C1059" s="184" t="s">
        <v>5085</v>
      </c>
      <c r="D1059" s="184" t="s">
        <v>4381</v>
      </c>
      <c r="E1059" s="184" t="s">
        <v>18</v>
      </c>
      <c r="F1059" s="185">
        <v>2</v>
      </c>
      <c r="G1059" s="185">
        <v>1</v>
      </c>
      <c r="H1059" s="185">
        <v>0</v>
      </c>
      <c r="I1059" s="184" t="s">
        <v>4831</v>
      </c>
      <c r="J1059" s="184"/>
      <c r="K1059" s="183" t="s">
        <v>4838</v>
      </c>
      <c r="L1059" s="183"/>
      <c r="M1059" s="183" t="s">
        <v>4831</v>
      </c>
      <c r="N1059" s="183" t="s">
        <v>4831</v>
      </c>
      <c r="O1059" s="183"/>
      <c r="P1059" s="183" t="s">
        <v>4219</v>
      </c>
      <c r="Q1059" s="183" t="s">
        <v>4509</v>
      </c>
      <c r="R1059" s="183">
        <f t="shared" si="182"/>
        <v>0</v>
      </c>
      <c r="S1059" s="183">
        <f t="shared" si="183"/>
        <v>0</v>
      </c>
      <c r="T1059" s="183">
        <f t="shared" si="184"/>
        <v>0</v>
      </c>
      <c r="U1059" s="183">
        <f t="shared" si="185"/>
        <v>0</v>
      </c>
      <c r="V1059" s="183">
        <f t="shared" si="186"/>
        <v>0</v>
      </c>
      <c r="W1059" s="183">
        <f t="shared" si="187"/>
        <v>0</v>
      </c>
      <c r="X1059" s="183">
        <f t="shared" si="188"/>
        <v>0</v>
      </c>
      <c r="Y1059" s="183">
        <f t="shared" si="189"/>
        <v>0</v>
      </c>
      <c r="Z1059" s="183">
        <f t="shared" si="190"/>
        <v>0</v>
      </c>
      <c r="AA1059" s="183">
        <f t="shared" si="191"/>
        <v>0</v>
      </c>
      <c r="AB1059" s="183" t="str">
        <f t="shared" si="192"/>
        <v/>
      </c>
      <c r="AC1059" s="183" t="str">
        <f t="shared" si="193"/>
        <v/>
      </c>
      <c r="AD1059" s="183" t="str">
        <f t="shared" si="194"/>
        <v/>
      </c>
      <c r="AE1059" s="183" t="str">
        <f t="shared" si="195"/>
        <v/>
      </c>
    </row>
    <row r="1060" spans="1:31" ht="33.950000000000003" customHeight="1" x14ac:dyDescent="0.25">
      <c r="A1060" s="184" t="s">
        <v>5091</v>
      </c>
      <c r="B1060" s="185">
        <v>59</v>
      </c>
      <c r="C1060" s="184" t="s">
        <v>5085</v>
      </c>
      <c r="D1060" s="184" t="s">
        <v>4381</v>
      </c>
      <c r="E1060" s="184" t="s">
        <v>18</v>
      </c>
      <c r="F1060" s="185">
        <v>3</v>
      </c>
      <c r="G1060" s="185">
        <v>1</v>
      </c>
      <c r="H1060" s="185">
        <v>0</v>
      </c>
      <c r="I1060" s="184" t="s">
        <v>3489</v>
      </c>
      <c r="J1060" s="184"/>
      <c r="K1060" s="183" t="s">
        <v>4881</v>
      </c>
      <c r="L1060" s="183"/>
      <c r="M1060" s="183" t="s">
        <v>3489</v>
      </c>
      <c r="N1060" s="183" t="s">
        <v>3489</v>
      </c>
      <c r="O1060" s="183"/>
      <c r="P1060" s="183" t="s">
        <v>4219</v>
      </c>
      <c r="Q1060" s="183" t="s">
        <v>4509</v>
      </c>
      <c r="R1060" s="183">
        <f t="shared" si="182"/>
        <v>0</v>
      </c>
      <c r="S1060" s="183">
        <f t="shared" si="183"/>
        <v>0</v>
      </c>
      <c r="T1060" s="183">
        <f t="shared" si="184"/>
        <v>0</v>
      </c>
      <c r="U1060" s="183">
        <f t="shared" si="185"/>
        <v>0</v>
      </c>
      <c r="V1060" s="183">
        <f t="shared" si="186"/>
        <v>0</v>
      </c>
      <c r="W1060" s="183">
        <f t="shared" si="187"/>
        <v>0</v>
      </c>
      <c r="X1060" s="183">
        <f t="shared" si="188"/>
        <v>0</v>
      </c>
      <c r="Y1060" s="183">
        <f t="shared" si="189"/>
        <v>0</v>
      </c>
      <c r="Z1060" s="183">
        <f t="shared" si="190"/>
        <v>0</v>
      </c>
      <c r="AA1060" s="183">
        <f t="shared" si="191"/>
        <v>0</v>
      </c>
      <c r="AB1060" s="183" t="str">
        <f t="shared" si="192"/>
        <v/>
      </c>
      <c r="AC1060" s="183" t="str">
        <f t="shared" si="193"/>
        <v/>
      </c>
      <c r="AD1060" s="183" t="str">
        <f t="shared" si="194"/>
        <v/>
      </c>
      <c r="AE1060" s="183" t="str">
        <f t="shared" si="195"/>
        <v/>
      </c>
    </row>
    <row r="1061" spans="1:31" ht="33.950000000000003" customHeight="1" x14ac:dyDescent="0.25">
      <c r="A1061" s="184" t="s">
        <v>5091</v>
      </c>
      <c r="B1061" s="185">
        <v>59</v>
      </c>
      <c r="C1061" s="184" t="s">
        <v>5085</v>
      </c>
      <c r="D1061" s="184" t="s">
        <v>4381</v>
      </c>
      <c r="E1061" s="184" t="s">
        <v>18</v>
      </c>
      <c r="F1061" s="185">
        <v>4</v>
      </c>
      <c r="G1061" s="185">
        <v>1</v>
      </c>
      <c r="H1061" s="185">
        <v>0</v>
      </c>
      <c r="I1061" s="184" t="s">
        <v>3267</v>
      </c>
      <c r="J1061" s="184"/>
      <c r="K1061" s="183" t="s">
        <v>4836</v>
      </c>
      <c r="L1061" s="183"/>
      <c r="M1061" s="183" t="s">
        <v>3267</v>
      </c>
      <c r="N1061" s="183" t="s">
        <v>3267</v>
      </c>
      <c r="O1061" s="183"/>
      <c r="P1061" s="183" t="s">
        <v>4219</v>
      </c>
      <c r="Q1061" s="183" t="s">
        <v>4509</v>
      </c>
      <c r="R1061" s="183">
        <f t="shared" si="182"/>
        <v>0</v>
      </c>
      <c r="S1061" s="183">
        <f t="shared" si="183"/>
        <v>0</v>
      </c>
      <c r="T1061" s="183">
        <f t="shared" si="184"/>
        <v>0</v>
      </c>
      <c r="U1061" s="183">
        <f t="shared" si="185"/>
        <v>0</v>
      </c>
      <c r="V1061" s="183">
        <f t="shared" si="186"/>
        <v>0</v>
      </c>
      <c r="W1061" s="183">
        <f t="shared" si="187"/>
        <v>0</v>
      </c>
      <c r="X1061" s="183">
        <f t="shared" si="188"/>
        <v>0</v>
      </c>
      <c r="Y1061" s="183">
        <f t="shared" si="189"/>
        <v>0</v>
      </c>
      <c r="Z1061" s="183">
        <f t="shared" si="190"/>
        <v>0</v>
      </c>
      <c r="AA1061" s="183">
        <f t="shared" si="191"/>
        <v>0</v>
      </c>
      <c r="AB1061" s="183" t="str">
        <f t="shared" si="192"/>
        <v/>
      </c>
      <c r="AC1061" s="183" t="str">
        <f t="shared" si="193"/>
        <v/>
      </c>
      <c r="AD1061" s="183" t="str">
        <f t="shared" si="194"/>
        <v/>
      </c>
      <c r="AE1061" s="183" t="str">
        <f t="shared" si="195"/>
        <v/>
      </c>
    </row>
    <row r="1062" spans="1:31" ht="33.950000000000003" customHeight="1" x14ac:dyDescent="0.25">
      <c r="A1062" s="184" t="s">
        <v>5091</v>
      </c>
      <c r="B1062" s="185">
        <v>59</v>
      </c>
      <c r="C1062" s="184" t="s">
        <v>5085</v>
      </c>
      <c r="D1062" s="184" t="s">
        <v>4381</v>
      </c>
      <c r="E1062" s="184" t="s">
        <v>18</v>
      </c>
      <c r="F1062" s="185">
        <v>5</v>
      </c>
      <c r="G1062" s="185">
        <v>1</v>
      </c>
      <c r="H1062" s="185">
        <v>0</v>
      </c>
      <c r="I1062" s="184" t="s">
        <v>4990</v>
      </c>
      <c r="J1062" s="184"/>
      <c r="K1062" s="183" t="s">
        <v>5056</v>
      </c>
      <c r="L1062" s="183"/>
      <c r="M1062" s="183" t="s">
        <v>4990</v>
      </c>
      <c r="N1062" s="183" t="s">
        <v>4990</v>
      </c>
      <c r="O1062" s="183"/>
      <c r="P1062" s="183" t="s">
        <v>4219</v>
      </c>
      <c r="Q1062" s="183" t="s">
        <v>4509</v>
      </c>
      <c r="R1062" s="183">
        <f t="shared" si="182"/>
        <v>0</v>
      </c>
      <c r="S1062" s="183">
        <f t="shared" si="183"/>
        <v>0</v>
      </c>
      <c r="T1062" s="183">
        <f t="shared" si="184"/>
        <v>0</v>
      </c>
      <c r="U1062" s="183">
        <f t="shared" si="185"/>
        <v>0</v>
      </c>
      <c r="V1062" s="183">
        <f t="shared" si="186"/>
        <v>0</v>
      </c>
      <c r="W1062" s="183">
        <f t="shared" si="187"/>
        <v>0</v>
      </c>
      <c r="X1062" s="183">
        <f t="shared" si="188"/>
        <v>0</v>
      </c>
      <c r="Y1062" s="183">
        <f t="shared" si="189"/>
        <v>0</v>
      </c>
      <c r="Z1062" s="183">
        <f t="shared" si="190"/>
        <v>0</v>
      </c>
      <c r="AA1062" s="183">
        <f t="shared" si="191"/>
        <v>0</v>
      </c>
      <c r="AB1062" s="183" t="str">
        <f t="shared" si="192"/>
        <v/>
      </c>
      <c r="AC1062" s="183" t="str">
        <f t="shared" si="193"/>
        <v/>
      </c>
      <c r="AD1062" s="183" t="str">
        <f t="shared" si="194"/>
        <v/>
      </c>
      <c r="AE1062" s="183" t="str">
        <f t="shared" si="195"/>
        <v/>
      </c>
    </row>
    <row r="1063" spans="1:31" ht="33.950000000000003" customHeight="1" x14ac:dyDescent="0.25">
      <c r="A1063" s="184" t="s">
        <v>5091</v>
      </c>
      <c r="B1063" s="185">
        <v>59</v>
      </c>
      <c r="C1063" s="184" t="s">
        <v>5085</v>
      </c>
      <c r="D1063" s="184" t="s">
        <v>4381</v>
      </c>
      <c r="E1063" s="184" t="s">
        <v>18</v>
      </c>
      <c r="F1063" s="185">
        <v>6</v>
      </c>
      <c r="G1063" s="185">
        <v>1</v>
      </c>
      <c r="H1063" s="185">
        <v>0</v>
      </c>
      <c r="I1063" s="184" t="s">
        <v>5095</v>
      </c>
      <c r="J1063" s="184"/>
      <c r="K1063" s="183" t="s">
        <v>5096</v>
      </c>
      <c r="L1063" s="183"/>
      <c r="M1063" s="183" t="s">
        <v>5095</v>
      </c>
      <c r="N1063" s="183" t="s">
        <v>4754</v>
      </c>
      <c r="O1063" s="183"/>
      <c r="P1063" s="183" t="s">
        <v>4219</v>
      </c>
      <c r="Q1063" s="183" t="s">
        <v>4509</v>
      </c>
      <c r="R1063" s="183">
        <f t="shared" si="182"/>
        <v>0</v>
      </c>
      <c r="S1063" s="183">
        <f t="shared" si="183"/>
        <v>0</v>
      </c>
      <c r="T1063" s="183">
        <f t="shared" si="184"/>
        <v>0</v>
      </c>
      <c r="U1063" s="183">
        <f t="shared" si="185"/>
        <v>0</v>
      </c>
      <c r="V1063" s="183">
        <f t="shared" si="186"/>
        <v>0</v>
      </c>
      <c r="W1063" s="183">
        <f t="shared" si="187"/>
        <v>0</v>
      </c>
      <c r="X1063" s="183">
        <f t="shared" si="188"/>
        <v>0</v>
      </c>
      <c r="Y1063" s="183">
        <f t="shared" si="189"/>
        <v>0</v>
      </c>
      <c r="Z1063" s="183">
        <f t="shared" si="190"/>
        <v>0</v>
      </c>
      <c r="AA1063" s="183">
        <f t="shared" si="191"/>
        <v>0</v>
      </c>
      <c r="AB1063" s="183" t="str">
        <f t="shared" si="192"/>
        <v/>
      </c>
      <c r="AC1063" s="183" t="str">
        <f t="shared" si="193"/>
        <v/>
      </c>
      <c r="AD1063" s="183" t="str">
        <f t="shared" si="194"/>
        <v/>
      </c>
      <c r="AE1063" s="183" t="str">
        <f t="shared" si="195"/>
        <v/>
      </c>
    </row>
    <row r="1064" spans="1:31" ht="33.950000000000003" customHeight="1" x14ac:dyDescent="0.25">
      <c r="A1064" s="184" t="s">
        <v>5091</v>
      </c>
      <c r="B1064" s="185">
        <v>59</v>
      </c>
      <c r="C1064" s="184" t="s">
        <v>5085</v>
      </c>
      <c r="D1064" s="184" t="s">
        <v>4381</v>
      </c>
      <c r="E1064" s="184" t="s">
        <v>18</v>
      </c>
      <c r="F1064" s="185">
        <v>7</v>
      </c>
      <c r="G1064" s="185">
        <v>1</v>
      </c>
      <c r="H1064" s="185">
        <v>0</v>
      </c>
      <c r="I1064" s="184" t="s">
        <v>3102</v>
      </c>
      <c r="J1064" s="184"/>
      <c r="K1064" s="183" t="s">
        <v>4511</v>
      </c>
      <c r="L1064" s="183"/>
      <c r="M1064" s="183" t="s">
        <v>3102</v>
      </c>
      <c r="N1064" s="183" t="s">
        <v>3102</v>
      </c>
      <c r="O1064" s="183"/>
      <c r="P1064" s="183" t="s">
        <v>4219</v>
      </c>
      <c r="Q1064" s="183" t="s">
        <v>4509</v>
      </c>
      <c r="R1064" s="183">
        <f t="shared" si="182"/>
        <v>0</v>
      </c>
      <c r="S1064" s="183">
        <f t="shared" si="183"/>
        <v>0</v>
      </c>
      <c r="T1064" s="183">
        <f t="shared" si="184"/>
        <v>0</v>
      </c>
      <c r="U1064" s="183">
        <f t="shared" si="185"/>
        <v>0</v>
      </c>
      <c r="V1064" s="183">
        <f t="shared" si="186"/>
        <v>0</v>
      </c>
      <c r="W1064" s="183">
        <f t="shared" si="187"/>
        <v>0</v>
      </c>
      <c r="X1064" s="183">
        <f t="shared" si="188"/>
        <v>0</v>
      </c>
      <c r="Y1064" s="183">
        <f t="shared" si="189"/>
        <v>0</v>
      </c>
      <c r="Z1064" s="183">
        <f t="shared" si="190"/>
        <v>0</v>
      </c>
      <c r="AA1064" s="183">
        <f t="shared" si="191"/>
        <v>0</v>
      </c>
      <c r="AB1064" s="183" t="str">
        <f t="shared" si="192"/>
        <v/>
      </c>
      <c r="AC1064" s="183" t="str">
        <f t="shared" si="193"/>
        <v/>
      </c>
      <c r="AD1064" s="183" t="str">
        <f t="shared" si="194"/>
        <v/>
      </c>
      <c r="AE1064" s="183" t="str">
        <f t="shared" si="195"/>
        <v/>
      </c>
    </row>
    <row r="1065" spans="1:31" ht="33.950000000000003" customHeight="1" x14ac:dyDescent="0.25">
      <c r="A1065" s="184" t="s">
        <v>5091</v>
      </c>
      <c r="B1065" s="185">
        <v>59</v>
      </c>
      <c r="C1065" s="184" t="s">
        <v>5085</v>
      </c>
      <c r="D1065" s="184" t="s">
        <v>4381</v>
      </c>
      <c r="E1065" s="184" t="s">
        <v>18</v>
      </c>
      <c r="F1065" s="185">
        <v>8</v>
      </c>
      <c r="G1065" s="185">
        <v>1</v>
      </c>
      <c r="H1065" s="185">
        <v>0</v>
      </c>
      <c r="I1065" s="184" t="s">
        <v>3123</v>
      </c>
      <c r="J1065" s="184"/>
      <c r="K1065" s="183" t="s">
        <v>4510</v>
      </c>
      <c r="L1065" s="183"/>
      <c r="M1065" s="183" t="s">
        <v>3123</v>
      </c>
      <c r="N1065" s="183" t="s">
        <v>3123</v>
      </c>
      <c r="O1065" s="183"/>
      <c r="P1065" s="183" t="s">
        <v>4219</v>
      </c>
      <c r="Q1065" s="183" t="s">
        <v>4509</v>
      </c>
      <c r="R1065" s="183">
        <f t="shared" si="182"/>
        <v>0</v>
      </c>
      <c r="S1065" s="183">
        <f t="shared" si="183"/>
        <v>0</v>
      </c>
      <c r="T1065" s="183">
        <f t="shared" si="184"/>
        <v>0</v>
      </c>
      <c r="U1065" s="183">
        <f t="shared" si="185"/>
        <v>0</v>
      </c>
      <c r="V1065" s="183">
        <f t="shared" si="186"/>
        <v>0</v>
      </c>
      <c r="W1065" s="183">
        <f t="shared" si="187"/>
        <v>0</v>
      </c>
      <c r="X1065" s="183">
        <f t="shared" si="188"/>
        <v>0</v>
      </c>
      <c r="Y1065" s="183">
        <f t="shared" si="189"/>
        <v>0</v>
      </c>
      <c r="Z1065" s="183">
        <f t="shared" si="190"/>
        <v>0</v>
      </c>
      <c r="AA1065" s="183">
        <f t="shared" si="191"/>
        <v>0</v>
      </c>
      <c r="AB1065" s="183" t="str">
        <f t="shared" si="192"/>
        <v/>
      </c>
      <c r="AC1065" s="183" t="str">
        <f t="shared" si="193"/>
        <v/>
      </c>
      <c r="AD1065" s="183" t="str">
        <f t="shared" si="194"/>
        <v/>
      </c>
      <c r="AE1065" s="183" t="str">
        <f t="shared" si="195"/>
        <v/>
      </c>
    </row>
    <row r="1066" spans="1:31" ht="33.950000000000003" customHeight="1" x14ac:dyDescent="0.25">
      <c r="A1066" s="184" t="s">
        <v>5091</v>
      </c>
      <c r="B1066" s="185">
        <v>59</v>
      </c>
      <c r="C1066" s="184" t="s">
        <v>5085</v>
      </c>
      <c r="D1066" s="184" t="s">
        <v>4378</v>
      </c>
      <c r="E1066" s="184" t="s">
        <v>18</v>
      </c>
      <c r="F1066" s="185">
        <v>1</v>
      </c>
      <c r="G1066" s="185">
        <v>0</v>
      </c>
      <c r="H1066" s="185">
        <v>1</v>
      </c>
      <c r="I1066" s="184"/>
      <c r="J1066" s="184" t="s">
        <v>5093</v>
      </c>
      <c r="K1066" s="183"/>
      <c r="L1066" s="183" t="s">
        <v>5094</v>
      </c>
      <c r="M1066" s="183" t="s">
        <v>5093</v>
      </c>
      <c r="N1066" s="183" t="s">
        <v>2249</v>
      </c>
      <c r="O1066" s="183"/>
      <c r="P1066" s="183" t="s">
        <v>4219</v>
      </c>
      <c r="Q1066" s="183" t="s">
        <v>4495</v>
      </c>
      <c r="R1066" s="183">
        <f t="shared" si="182"/>
        <v>0</v>
      </c>
      <c r="S1066" s="183">
        <f t="shared" si="183"/>
        <v>0</v>
      </c>
      <c r="T1066" s="183">
        <f t="shared" si="184"/>
        <v>0</v>
      </c>
      <c r="U1066" s="183">
        <f t="shared" si="185"/>
        <v>0</v>
      </c>
      <c r="V1066" s="183">
        <f t="shared" si="186"/>
        <v>0</v>
      </c>
      <c r="W1066" s="183">
        <f t="shared" si="187"/>
        <v>0</v>
      </c>
      <c r="X1066" s="183">
        <f t="shared" si="188"/>
        <v>0</v>
      </c>
      <c r="Y1066" s="183">
        <f t="shared" si="189"/>
        <v>0</v>
      </c>
      <c r="Z1066" s="183">
        <f t="shared" si="190"/>
        <v>0</v>
      </c>
      <c r="AA1066" s="183">
        <f t="shared" si="191"/>
        <v>0</v>
      </c>
      <c r="AB1066" s="183" t="str">
        <f t="shared" si="192"/>
        <v/>
      </c>
      <c r="AC1066" s="183" t="str">
        <f t="shared" si="193"/>
        <v/>
      </c>
      <c r="AD1066" s="183" t="str">
        <f t="shared" si="194"/>
        <v/>
      </c>
      <c r="AE1066" s="183" t="str">
        <f t="shared" si="195"/>
        <v/>
      </c>
    </row>
    <row r="1067" spans="1:31" ht="33.950000000000003" customHeight="1" x14ac:dyDescent="0.25">
      <c r="A1067" s="184" t="s">
        <v>5091</v>
      </c>
      <c r="B1067" s="185">
        <v>59</v>
      </c>
      <c r="C1067" s="184" t="s">
        <v>5085</v>
      </c>
      <c r="D1067" s="184" t="s">
        <v>4378</v>
      </c>
      <c r="E1067" s="184" t="s">
        <v>18</v>
      </c>
      <c r="F1067" s="185">
        <v>2</v>
      </c>
      <c r="G1067" s="185">
        <v>0</v>
      </c>
      <c r="H1067" s="185">
        <v>1</v>
      </c>
      <c r="I1067" s="184"/>
      <c r="J1067" s="184" t="s">
        <v>4831</v>
      </c>
      <c r="K1067" s="183"/>
      <c r="L1067" s="183" t="s">
        <v>4832</v>
      </c>
      <c r="M1067" s="183" t="s">
        <v>4831</v>
      </c>
      <c r="N1067" s="183" t="s">
        <v>4831</v>
      </c>
      <c r="O1067" s="183"/>
      <c r="P1067" s="183" t="s">
        <v>4219</v>
      </c>
      <c r="Q1067" s="183" t="s">
        <v>4495</v>
      </c>
      <c r="R1067" s="183">
        <f t="shared" si="182"/>
        <v>0</v>
      </c>
      <c r="S1067" s="183">
        <f t="shared" si="183"/>
        <v>0</v>
      </c>
      <c r="T1067" s="183">
        <f t="shared" si="184"/>
        <v>0</v>
      </c>
      <c r="U1067" s="183">
        <f t="shared" si="185"/>
        <v>0</v>
      </c>
      <c r="V1067" s="183">
        <f t="shared" si="186"/>
        <v>0</v>
      </c>
      <c r="W1067" s="183">
        <f t="shared" si="187"/>
        <v>0</v>
      </c>
      <c r="X1067" s="183">
        <f t="shared" si="188"/>
        <v>0</v>
      </c>
      <c r="Y1067" s="183">
        <f t="shared" si="189"/>
        <v>0</v>
      </c>
      <c r="Z1067" s="183">
        <f t="shared" si="190"/>
        <v>0</v>
      </c>
      <c r="AA1067" s="183">
        <f t="shared" si="191"/>
        <v>0</v>
      </c>
      <c r="AB1067" s="183" t="str">
        <f t="shared" si="192"/>
        <v/>
      </c>
      <c r="AC1067" s="183" t="str">
        <f t="shared" si="193"/>
        <v/>
      </c>
      <c r="AD1067" s="183" t="str">
        <f t="shared" si="194"/>
        <v/>
      </c>
      <c r="AE1067" s="183" t="str">
        <f t="shared" si="195"/>
        <v/>
      </c>
    </row>
    <row r="1068" spans="1:31" ht="33.950000000000003" customHeight="1" x14ac:dyDescent="0.25">
      <c r="A1068" s="184" t="s">
        <v>5091</v>
      </c>
      <c r="B1068" s="185">
        <v>59</v>
      </c>
      <c r="C1068" s="184" t="s">
        <v>5085</v>
      </c>
      <c r="D1068" s="184" t="s">
        <v>4378</v>
      </c>
      <c r="E1068" s="184" t="s">
        <v>18</v>
      </c>
      <c r="F1068" s="185">
        <v>3</v>
      </c>
      <c r="G1068" s="185">
        <v>0</v>
      </c>
      <c r="H1068" s="185">
        <v>1</v>
      </c>
      <c r="I1068" s="184"/>
      <c r="J1068" s="184" t="s">
        <v>3489</v>
      </c>
      <c r="K1068" s="183"/>
      <c r="L1068" s="183" t="s">
        <v>4870</v>
      </c>
      <c r="M1068" s="183" t="s">
        <v>3489</v>
      </c>
      <c r="N1068" s="183" t="s">
        <v>3489</v>
      </c>
      <c r="O1068" s="183"/>
      <c r="P1068" s="183" t="s">
        <v>4219</v>
      </c>
      <c r="Q1068" s="183" t="s">
        <v>4495</v>
      </c>
      <c r="R1068" s="183">
        <f t="shared" si="182"/>
        <v>0</v>
      </c>
      <c r="S1068" s="183">
        <f t="shared" si="183"/>
        <v>0</v>
      </c>
      <c r="T1068" s="183">
        <f t="shared" si="184"/>
        <v>0</v>
      </c>
      <c r="U1068" s="183">
        <f t="shared" si="185"/>
        <v>0</v>
      </c>
      <c r="V1068" s="183">
        <f t="shared" si="186"/>
        <v>0</v>
      </c>
      <c r="W1068" s="183">
        <f t="shared" si="187"/>
        <v>0</v>
      </c>
      <c r="X1068" s="183">
        <f t="shared" si="188"/>
        <v>0</v>
      </c>
      <c r="Y1068" s="183">
        <f t="shared" si="189"/>
        <v>0</v>
      </c>
      <c r="Z1068" s="183">
        <f t="shared" si="190"/>
        <v>0</v>
      </c>
      <c r="AA1068" s="183">
        <f t="shared" si="191"/>
        <v>0</v>
      </c>
      <c r="AB1068" s="183" t="str">
        <f t="shared" si="192"/>
        <v/>
      </c>
      <c r="AC1068" s="183" t="str">
        <f t="shared" si="193"/>
        <v/>
      </c>
      <c r="AD1068" s="183" t="str">
        <f t="shared" si="194"/>
        <v/>
      </c>
      <c r="AE1068" s="183" t="str">
        <f t="shared" si="195"/>
        <v/>
      </c>
    </row>
    <row r="1069" spans="1:31" ht="33.950000000000003" customHeight="1" x14ac:dyDescent="0.25">
      <c r="A1069" s="184" t="s">
        <v>5091</v>
      </c>
      <c r="B1069" s="185">
        <v>59</v>
      </c>
      <c r="C1069" s="184" t="s">
        <v>5085</v>
      </c>
      <c r="D1069" s="184" t="s">
        <v>4378</v>
      </c>
      <c r="E1069" s="184" t="s">
        <v>18</v>
      </c>
      <c r="F1069" s="185">
        <v>4</v>
      </c>
      <c r="G1069" s="185">
        <v>0</v>
      </c>
      <c r="H1069" s="185">
        <v>1</v>
      </c>
      <c r="I1069" s="184"/>
      <c r="J1069" s="184" t="s">
        <v>3267</v>
      </c>
      <c r="K1069" s="183"/>
      <c r="L1069" s="183" t="s">
        <v>4827</v>
      </c>
      <c r="M1069" s="183" t="s">
        <v>3267</v>
      </c>
      <c r="N1069" s="183" t="s">
        <v>3267</v>
      </c>
      <c r="O1069" s="183"/>
      <c r="P1069" s="183" t="s">
        <v>4219</v>
      </c>
      <c r="Q1069" s="183" t="s">
        <v>4495</v>
      </c>
      <c r="R1069" s="183">
        <f t="shared" si="182"/>
        <v>0</v>
      </c>
      <c r="S1069" s="183">
        <f t="shared" si="183"/>
        <v>0</v>
      </c>
      <c r="T1069" s="183">
        <f t="shared" si="184"/>
        <v>0</v>
      </c>
      <c r="U1069" s="183">
        <f t="shared" si="185"/>
        <v>0</v>
      </c>
      <c r="V1069" s="183">
        <f t="shared" si="186"/>
        <v>0</v>
      </c>
      <c r="W1069" s="183">
        <f t="shared" si="187"/>
        <v>0</v>
      </c>
      <c r="X1069" s="183">
        <f t="shared" si="188"/>
        <v>0</v>
      </c>
      <c r="Y1069" s="183">
        <f t="shared" si="189"/>
        <v>0</v>
      </c>
      <c r="Z1069" s="183">
        <f t="shared" si="190"/>
        <v>0</v>
      </c>
      <c r="AA1069" s="183">
        <f t="shared" si="191"/>
        <v>0</v>
      </c>
      <c r="AB1069" s="183" t="str">
        <f t="shared" si="192"/>
        <v/>
      </c>
      <c r="AC1069" s="183" t="str">
        <f t="shared" si="193"/>
        <v/>
      </c>
      <c r="AD1069" s="183" t="str">
        <f t="shared" si="194"/>
        <v/>
      </c>
      <c r="AE1069" s="183" t="str">
        <f t="shared" si="195"/>
        <v/>
      </c>
    </row>
    <row r="1070" spans="1:31" ht="33.950000000000003" customHeight="1" x14ac:dyDescent="0.25">
      <c r="A1070" s="184" t="s">
        <v>5091</v>
      </c>
      <c r="B1070" s="185">
        <v>59</v>
      </c>
      <c r="C1070" s="184" t="s">
        <v>5085</v>
      </c>
      <c r="D1070" s="184" t="s">
        <v>4378</v>
      </c>
      <c r="E1070" s="184" t="s">
        <v>18</v>
      </c>
      <c r="F1070" s="185">
        <v>5</v>
      </c>
      <c r="G1070" s="185">
        <v>0</v>
      </c>
      <c r="H1070" s="185">
        <v>1</v>
      </c>
      <c r="I1070" s="184"/>
      <c r="J1070" s="184" t="s">
        <v>4990</v>
      </c>
      <c r="K1070" s="183"/>
      <c r="L1070" s="183" t="s">
        <v>5092</v>
      </c>
      <c r="M1070" s="183" t="s">
        <v>4990</v>
      </c>
      <c r="N1070" s="183" t="s">
        <v>4990</v>
      </c>
      <c r="O1070" s="183"/>
      <c r="P1070" s="183" t="s">
        <v>4219</v>
      </c>
      <c r="Q1070" s="183" t="s">
        <v>4495</v>
      </c>
      <c r="R1070" s="183">
        <f t="shared" si="182"/>
        <v>0</v>
      </c>
      <c r="S1070" s="183">
        <f t="shared" si="183"/>
        <v>0</v>
      </c>
      <c r="T1070" s="183">
        <f t="shared" si="184"/>
        <v>0</v>
      </c>
      <c r="U1070" s="183">
        <f t="shared" si="185"/>
        <v>0</v>
      </c>
      <c r="V1070" s="183">
        <f t="shared" si="186"/>
        <v>0</v>
      </c>
      <c r="W1070" s="183">
        <f t="shared" si="187"/>
        <v>0</v>
      </c>
      <c r="X1070" s="183">
        <f t="shared" si="188"/>
        <v>0</v>
      </c>
      <c r="Y1070" s="183">
        <f t="shared" si="189"/>
        <v>0</v>
      </c>
      <c r="Z1070" s="183">
        <f t="shared" si="190"/>
        <v>0</v>
      </c>
      <c r="AA1070" s="183">
        <f t="shared" si="191"/>
        <v>0</v>
      </c>
      <c r="AB1070" s="183" t="str">
        <f t="shared" si="192"/>
        <v/>
      </c>
      <c r="AC1070" s="183" t="str">
        <f t="shared" si="193"/>
        <v/>
      </c>
      <c r="AD1070" s="183" t="str">
        <f t="shared" si="194"/>
        <v/>
      </c>
      <c r="AE1070" s="183" t="str">
        <f t="shared" si="195"/>
        <v/>
      </c>
    </row>
    <row r="1071" spans="1:31" ht="33.950000000000003" customHeight="1" x14ac:dyDescent="0.25">
      <c r="A1071" s="184" t="s">
        <v>5091</v>
      </c>
      <c r="B1071" s="185">
        <v>59</v>
      </c>
      <c r="C1071" s="184" t="s">
        <v>5085</v>
      </c>
      <c r="D1071" s="184" t="s">
        <v>4378</v>
      </c>
      <c r="E1071" s="184" t="s">
        <v>18</v>
      </c>
      <c r="F1071" s="185">
        <v>6</v>
      </c>
      <c r="G1071" s="185">
        <v>0</v>
      </c>
      <c r="H1071" s="185">
        <v>1</v>
      </c>
      <c r="I1071" s="184"/>
      <c r="J1071" s="184" t="s">
        <v>3587</v>
      </c>
      <c r="K1071" s="183"/>
      <c r="L1071" s="183" t="s">
        <v>4500</v>
      </c>
      <c r="M1071" s="183" t="s">
        <v>3587</v>
      </c>
      <c r="N1071" s="183" t="s">
        <v>3587</v>
      </c>
      <c r="O1071" s="183"/>
      <c r="P1071" s="183" t="s">
        <v>4219</v>
      </c>
      <c r="Q1071" s="183" t="s">
        <v>4495</v>
      </c>
      <c r="R1071" s="183">
        <f t="shared" si="182"/>
        <v>0</v>
      </c>
      <c r="S1071" s="183">
        <f t="shared" si="183"/>
        <v>0</v>
      </c>
      <c r="T1071" s="183">
        <f t="shared" si="184"/>
        <v>0</v>
      </c>
      <c r="U1071" s="183">
        <f t="shared" si="185"/>
        <v>0</v>
      </c>
      <c r="V1071" s="183">
        <f t="shared" si="186"/>
        <v>0</v>
      </c>
      <c r="W1071" s="183">
        <f t="shared" si="187"/>
        <v>0</v>
      </c>
      <c r="X1071" s="183">
        <f t="shared" si="188"/>
        <v>0</v>
      </c>
      <c r="Y1071" s="183">
        <f t="shared" si="189"/>
        <v>0</v>
      </c>
      <c r="Z1071" s="183">
        <f t="shared" si="190"/>
        <v>0</v>
      </c>
      <c r="AA1071" s="183">
        <f t="shared" si="191"/>
        <v>0</v>
      </c>
      <c r="AB1071" s="183" t="str">
        <f t="shared" si="192"/>
        <v/>
      </c>
      <c r="AC1071" s="183" t="str">
        <f t="shared" si="193"/>
        <v/>
      </c>
      <c r="AD1071" s="183" t="str">
        <f t="shared" si="194"/>
        <v/>
      </c>
      <c r="AE1071" s="183" t="str">
        <f t="shared" si="195"/>
        <v/>
      </c>
    </row>
    <row r="1072" spans="1:31" ht="33.950000000000003" customHeight="1" x14ac:dyDescent="0.25">
      <c r="A1072" s="184" t="s">
        <v>5091</v>
      </c>
      <c r="B1072" s="185">
        <v>59</v>
      </c>
      <c r="C1072" s="184" t="s">
        <v>5085</v>
      </c>
      <c r="D1072" s="184" t="s">
        <v>4378</v>
      </c>
      <c r="E1072" s="184" t="s">
        <v>18</v>
      </c>
      <c r="F1072" s="185">
        <v>7</v>
      </c>
      <c r="G1072" s="185">
        <v>0</v>
      </c>
      <c r="H1072" s="185">
        <v>1</v>
      </c>
      <c r="I1072" s="184"/>
      <c r="J1072" s="184" t="s">
        <v>4496</v>
      </c>
      <c r="K1072" s="183"/>
      <c r="L1072" s="183" t="s">
        <v>4497</v>
      </c>
      <c r="M1072" s="183" t="s">
        <v>4496</v>
      </c>
      <c r="N1072" s="183" t="s">
        <v>4496</v>
      </c>
      <c r="O1072" s="183"/>
      <c r="P1072" s="183" t="s">
        <v>4219</v>
      </c>
      <c r="Q1072" s="183" t="s">
        <v>4495</v>
      </c>
      <c r="R1072" s="183">
        <f t="shared" si="182"/>
        <v>0</v>
      </c>
      <c r="S1072" s="183">
        <f t="shared" si="183"/>
        <v>0</v>
      </c>
      <c r="T1072" s="183">
        <f t="shared" si="184"/>
        <v>0</v>
      </c>
      <c r="U1072" s="183">
        <f t="shared" si="185"/>
        <v>0</v>
      </c>
      <c r="V1072" s="183">
        <f t="shared" si="186"/>
        <v>0</v>
      </c>
      <c r="W1072" s="183">
        <f t="shared" si="187"/>
        <v>0</v>
      </c>
      <c r="X1072" s="183">
        <f t="shared" si="188"/>
        <v>0</v>
      </c>
      <c r="Y1072" s="183">
        <f t="shared" si="189"/>
        <v>0</v>
      </c>
      <c r="Z1072" s="183">
        <f t="shared" si="190"/>
        <v>0</v>
      </c>
      <c r="AA1072" s="183">
        <f t="shared" si="191"/>
        <v>0</v>
      </c>
      <c r="AB1072" s="183" t="str">
        <f t="shared" si="192"/>
        <v/>
      </c>
      <c r="AC1072" s="183" t="str">
        <f t="shared" si="193"/>
        <v/>
      </c>
      <c r="AD1072" s="183" t="str">
        <f t="shared" si="194"/>
        <v/>
      </c>
      <c r="AE1072" s="183" t="str">
        <f t="shared" si="195"/>
        <v/>
      </c>
    </row>
    <row r="1073" spans="1:31" ht="33.950000000000003" customHeight="1" x14ac:dyDescent="0.25">
      <c r="A1073" s="184" t="s">
        <v>5086</v>
      </c>
      <c r="B1073" s="185">
        <v>60</v>
      </c>
      <c r="C1073" s="184" t="s">
        <v>5085</v>
      </c>
      <c r="D1073" s="184" t="s">
        <v>4381</v>
      </c>
      <c r="E1073" s="184" t="s">
        <v>18</v>
      </c>
      <c r="F1073" s="185">
        <v>1</v>
      </c>
      <c r="G1073" s="185">
        <v>1</v>
      </c>
      <c r="H1073" s="185">
        <v>0</v>
      </c>
      <c r="I1073" s="184" t="s">
        <v>5088</v>
      </c>
      <c r="J1073" s="184"/>
      <c r="K1073" s="183" t="s">
        <v>5090</v>
      </c>
      <c r="L1073" s="183"/>
      <c r="M1073" s="183" t="s">
        <v>5088</v>
      </c>
      <c r="N1073" s="183" t="s">
        <v>3505</v>
      </c>
      <c r="O1073" s="183"/>
      <c r="P1073" s="183" t="s">
        <v>4219</v>
      </c>
      <c r="Q1073" s="183" t="s">
        <v>4509</v>
      </c>
      <c r="R1073" s="183">
        <f t="shared" si="182"/>
        <v>0</v>
      </c>
      <c r="S1073" s="183">
        <f t="shared" si="183"/>
        <v>0</v>
      </c>
      <c r="T1073" s="183">
        <f t="shared" si="184"/>
        <v>0</v>
      </c>
      <c r="U1073" s="183">
        <f t="shared" si="185"/>
        <v>0</v>
      </c>
      <c r="V1073" s="183">
        <f t="shared" si="186"/>
        <v>0</v>
      </c>
      <c r="W1073" s="183">
        <f t="shared" si="187"/>
        <v>0</v>
      </c>
      <c r="X1073" s="183">
        <f t="shared" si="188"/>
        <v>0</v>
      </c>
      <c r="Y1073" s="183">
        <f t="shared" si="189"/>
        <v>0</v>
      </c>
      <c r="Z1073" s="183">
        <f t="shared" si="190"/>
        <v>0</v>
      </c>
      <c r="AA1073" s="183">
        <f t="shared" si="191"/>
        <v>0</v>
      </c>
      <c r="AB1073" s="183" t="str">
        <f t="shared" si="192"/>
        <v/>
      </c>
      <c r="AC1073" s="183" t="str">
        <f t="shared" si="193"/>
        <v/>
      </c>
      <c r="AD1073" s="183" t="str">
        <f t="shared" si="194"/>
        <v/>
      </c>
      <c r="AE1073" s="183" t="str">
        <f t="shared" si="195"/>
        <v/>
      </c>
    </row>
    <row r="1074" spans="1:31" ht="33.950000000000003" customHeight="1" x14ac:dyDescent="0.25">
      <c r="A1074" s="184" t="s">
        <v>5086</v>
      </c>
      <c r="B1074" s="185">
        <v>60</v>
      </c>
      <c r="C1074" s="184" t="s">
        <v>5085</v>
      </c>
      <c r="D1074" s="184" t="s">
        <v>4381</v>
      </c>
      <c r="E1074" s="184" t="s">
        <v>18</v>
      </c>
      <c r="F1074" s="185">
        <v>2</v>
      </c>
      <c r="G1074" s="185">
        <v>1</v>
      </c>
      <c r="H1074" s="185">
        <v>0</v>
      </c>
      <c r="I1074" s="184" t="s">
        <v>4752</v>
      </c>
      <c r="J1074" s="184"/>
      <c r="K1074" s="183" t="s">
        <v>4764</v>
      </c>
      <c r="L1074" s="183"/>
      <c r="M1074" s="183" t="s">
        <v>4752</v>
      </c>
      <c r="N1074" s="183" t="s">
        <v>4751</v>
      </c>
      <c r="O1074" s="183"/>
      <c r="P1074" s="183" t="s">
        <v>4219</v>
      </c>
      <c r="Q1074" s="183" t="s">
        <v>4509</v>
      </c>
      <c r="R1074" s="183">
        <f t="shared" si="182"/>
        <v>0</v>
      </c>
      <c r="S1074" s="183">
        <f t="shared" si="183"/>
        <v>0</v>
      </c>
      <c r="T1074" s="183">
        <f t="shared" si="184"/>
        <v>0</v>
      </c>
      <c r="U1074" s="183">
        <f t="shared" si="185"/>
        <v>0</v>
      </c>
      <c r="V1074" s="183">
        <f t="shared" si="186"/>
        <v>0</v>
      </c>
      <c r="W1074" s="183">
        <f t="shared" si="187"/>
        <v>0</v>
      </c>
      <c r="X1074" s="183">
        <f t="shared" si="188"/>
        <v>0</v>
      </c>
      <c r="Y1074" s="183">
        <f t="shared" si="189"/>
        <v>0</v>
      </c>
      <c r="Z1074" s="183">
        <f t="shared" si="190"/>
        <v>0</v>
      </c>
      <c r="AA1074" s="183">
        <f t="shared" si="191"/>
        <v>0</v>
      </c>
      <c r="AB1074" s="183" t="str">
        <f t="shared" si="192"/>
        <v/>
      </c>
      <c r="AC1074" s="183" t="str">
        <f t="shared" si="193"/>
        <v/>
      </c>
      <c r="AD1074" s="183" t="str">
        <f t="shared" si="194"/>
        <v/>
      </c>
      <c r="AE1074" s="183" t="str">
        <f t="shared" si="195"/>
        <v/>
      </c>
    </row>
    <row r="1075" spans="1:31" ht="33.950000000000003" customHeight="1" x14ac:dyDescent="0.25">
      <c r="A1075" s="184" t="s">
        <v>5086</v>
      </c>
      <c r="B1075" s="185">
        <v>60</v>
      </c>
      <c r="C1075" s="184" t="s">
        <v>5085</v>
      </c>
      <c r="D1075" s="184" t="s">
        <v>4381</v>
      </c>
      <c r="E1075" s="184" t="s">
        <v>18</v>
      </c>
      <c r="F1075" s="185">
        <v>3</v>
      </c>
      <c r="G1075" s="185">
        <v>1</v>
      </c>
      <c r="H1075" s="185">
        <v>0</v>
      </c>
      <c r="I1075" s="184" t="s">
        <v>3122</v>
      </c>
      <c r="J1075" s="184"/>
      <c r="K1075" s="183" t="s">
        <v>4923</v>
      </c>
      <c r="L1075" s="183"/>
      <c r="M1075" s="183" t="s">
        <v>3122</v>
      </c>
      <c r="N1075" s="183" t="s">
        <v>3122</v>
      </c>
      <c r="O1075" s="183"/>
      <c r="P1075" s="183" t="s">
        <v>4219</v>
      </c>
      <c r="Q1075" s="183" t="s">
        <v>4509</v>
      </c>
      <c r="R1075" s="183">
        <f t="shared" si="182"/>
        <v>0</v>
      </c>
      <c r="S1075" s="183">
        <f t="shared" si="183"/>
        <v>0</v>
      </c>
      <c r="T1075" s="183">
        <f t="shared" si="184"/>
        <v>0</v>
      </c>
      <c r="U1075" s="183">
        <f t="shared" si="185"/>
        <v>0</v>
      </c>
      <c r="V1075" s="183">
        <f t="shared" si="186"/>
        <v>0</v>
      </c>
      <c r="W1075" s="183">
        <f t="shared" si="187"/>
        <v>0</v>
      </c>
      <c r="X1075" s="183">
        <f t="shared" si="188"/>
        <v>0</v>
      </c>
      <c r="Y1075" s="183">
        <f t="shared" si="189"/>
        <v>0</v>
      </c>
      <c r="Z1075" s="183">
        <f t="shared" si="190"/>
        <v>0</v>
      </c>
      <c r="AA1075" s="183">
        <f t="shared" si="191"/>
        <v>0</v>
      </c>
      <c r="AB1075" s="183" t="str">
        <f t="shared" si="192"/>
        <v/>
      </c>
      <c r="AC1075" s="183" t="str">
        <f t="shared" si="193"/>
        <v/>
      </c>
      <c r="AD1075" s="183" t="str">
        <f t="shared" si="194"/>
        <v/>
      </c>
      <c r="AE1075" s="183" t="str">
        <f t="shared" si="195"/>
        <v/>
      </c>
    </row>
    <row r="1076" spans="1:31" ht="33.950000000000003" customHeight="1" x14ac:dyDescent="0.25">
      <c r="A1076" s="184" t="s">
        <v>5086</v>
      </c>
      <c r="B1076" s="185">
        <v>60</v>
      </c>
      <c r="C1076" s="184" t="s">
        <v>5085</v>
      </c>
      <c r="D1076" s="184" t="s">
        <v>4381</v>
      </c>
      <c r="E1076" s="184" t="s">
        <v>18</v>
      </c>
      <c r="F1076" s="185">
        <v>4</v>
      </c>
      <c r="G1076" s="185">
        <v>1</v>
      </c>
      <c r="H1076" s="185">
        <v>0</v>
      </c>
      <c r="I1076" s="184" t="s">
        <v>3594</v>
      </c>
      <c r="J1076" s="184"/>
      <c r="K1076" s="183" t="s">
        <v>5042</v>
      </c>
      <c r="L1076" s="183"/>
      <c r="M1076" s="183" t="s">
        <v>3594</v>
      </c>
      <c r="N1076" s="183" t="s">
        <v>3594</v>
      </c>
      <c r="O1076" s="183"/>
      <c r="P1076" s="183" t="s">
        <v>4219</v>
      </c>
      <c r="Q1076" s="183" t="s">
        <v>4509</v>
      </c>
      <c r="R1076" s="183">
        <f t="shared" si="182"/>
        <v>0</v>
      </c>
      <c r="S1076" s="183">
        <f t="shared" si="183"/>
        <v>0</v>
      </c>
      <c r="T1076" s="183">
        <f t="shared" si="184"/>
        <v>0</v>
      </c>
      <c r="U1076" s="183">
        <f t="shared" si="185"/>
        <v>0</v>
      </c>
      <c r="V1076" s="183">
        <f t="shared" si="186"/>
        <v>0</v>
      </c>
      <c r="W1076" s="183">
        <f t="shared" si="187"/>
        <v>0</v>
      </c>
      <c r="X1076" s="183">
        <f t="shared" si="188"/>
        <v>0</v>
      </c>
      <c r="Y1076" s="183">
        <f t="shared" si="189"/>
        <v>0</v>
      </c>
      <c r="Z1076" s="183">
        <f t="shared" si="190"/>
        <v>0</v>
      </c>
      <c r="AA1076" s="183">
        <f t="shared" si="191"/>
        <v>0</v>
      </c>
      <c r="AB1076" s="183" t="str">
        <f t="shared" si="192"/>
        <v/>
      </c>
      <c r="AC1076" s="183" t="str">
        <f t="shared" si="193"/>
        <v/>
      </c>
      <c r="AD1076" s="183" t="str">
        <f t="shared" si="194"/>
        <v/>
      </c>
      <c r="AE1076" s="183" t="str">
        <f t="shared" si="195"/>
        <v/>
      </c>
    </row>
    <row r="1077" spans="1:31" ht="33.950000000000003" customHeight="1" x14ac:dyDescent="0.25">
      <c r="A1077" s="184" t="s">
        <v>5086</v>
      </c>
      <c r="B1077" s="185">
        <v>60</v>
      </c>
      <c r="C1077" s="184" t="s">
        <v>5085</v>
      </c>
      <c r="D1077" s="184" t="s">
        <v>4381</v>
      </c>
      <c r="E1077" s="184" t="s">
        <v>18</v>
      </c>
      <c r="F1077" s="185">
        <v>5</v>
      </c>
      <c r="G1077" s="185">
        <v>1</v>
      </c>
      <c r="H1077" s="185">
        <v>0</v>
      </c>
      <c r="I1077" s="184" t="s">
        <v>4762</v>
      </c>
      <c r="J1077" s="184"/>
      <c r="K1077" s="183" t="s">
        <v>4763</v>
      </c>
      <c r="L1077" s="183"/>
      <c r="M1077" s="183" t="s">
        <v>4762</v>
      </c>
      <c r="N1077" s="183" t="s">
        <v>4762</v>
      </c>
      <c r="O1077" s="183"/>
      <c r="P1077" s="183" t="s">
        <v>4219</v>
      </c>
      <c r="Q1077" s="183" t="s">
        <v>4509</v>
      </c>
      <c r="R1077" s="183">
        <f t="shared" si="182"/>
        <v>0</v>
      </c>
      <c r="S1077" s="183">
        <f t="shared" si="183"/>
        <v>0</v>
      </c>
      <c r="T1077" s="183">
        <f t="shared" si="184"/>
        <v>0</v>
      </c>
      <c r="U1077" s="183">
        <f t="shared" si="185"/>
        <v>0</v>
      </c>
      <c r="V1077" s="183">
        <f t="shared" si="186"/>
        <v>0</v>
      </c>
      <c r="W1077" s="183">
        <f t="shared" si="187"/>
        <v>0</v>
      </c>
      <c r="X1077" s="183">
        <f t="shared" si="188"/>
        <v>0</v>
      </c>
      <c r="Y1077" s="183">
        <f t="shared" si="189"/>
        <v>0</v>
      </c>
      <c r="Z1077" s="183">
        <f t="shared" si="190"/>
        <v>0</v>
      </c>
      <c r="AA1077" s="183">
        <f t="shared" si="191"/>
        <v>0</v>
      </c>
      <c r="AB1077" s="183" t="str">
        <f t="shared" si="192"/>
        <v/>
      </c>
      <c r="AC1077" s="183" t="str">
        <f t="shared" si="193"/>
        <v/>
      </c>
      <c r="AD1077" s="183" t="str">
        <f t="shared" si="194"/>
        <v/>
      </c>
      <c r="AE1077" s="183" t="str">
        <f t="shared" si="195"/>
        <v/>
      </c>
    </row>
    <row r="1078" spans="1:31" ht="33.950000000000003" customHeight="1" x14ac:dyDescent="0.25">
      <c r="A1078" s="184" t="s">
        <v>5086</v>
      </c>
      <c r="B1078" s="185">
        <v>60</v>
      </c>
      <c r="C1078" s="184" t="s">
        <v>5085</v>
      </c>
      <c r="D1078" s="184" t="s">
        <v>4381</v>
      </c>
      <c r="E1078" s="184" t="s">
        <v>18</v>
      </c>
      <c r="F1078" s="185">
        <v>6</v>
      </c>
      <c r="G1078" s="185">
        <v>1</v>
      </c>
      <c r="H1078" s="185">
        <v>0</v>
      </c>
      <c r="I1078" s="184" t="s">
        <v>3639</v>
      </c>
      <c r="J1078" s="184"/>
      <c r="K1078" s="183" t="s">
        <v>4866</v>
      </c>
      <c r="L1078" s="183"/>
      <c r="M1078" s="183" t="s">
        <v>3639</v>
      </c>
      <c r="N1078" s="183" t="s">
        <v>3639</v>
      </c>
      <c r="O1078" s="183"/>
      <c r="P1078" s="183" t="s">
        <v>4219</v>
      </c>
      <c r="Q1078" s="183" t="s">
        <v>4509</v>
      </c>
      <c r="R1078" s="183">
        <f t="shared" si="182"/>
        <v>0</v>
      </c>
      <c r="S1078" s="183">
        <f t="shared" si="183"/>
        <v>0</v>
      </c>
      <c r="T1078" s="183">
        <f t="shared" si="184"/>
        <v>0</v>
      </c>
      <c r="U1078" s="183">
        <f t="shared" si="185"/>
        <v>0</v>
      </c>
      <c r="V1078" s="183">
        <f t="shared" si="186"/>
        <v>0</v>
      </c>
      <c r="W1078" s="183">
        <f t="shared" si="187"/>
        <v>0</v>
      </c>
      <c r="X1078" s="183">
        <f t="shared" si="188"/>
        <v>0</v>
      </c>
      <c r="Y1078" s="183">
        <f t="shared" si="189"/>
        <v>0</v>
      </c>
      <c r="Z1078" s="183">
        <f t="shared" si="190"/>
        <v>0</v>
      </c>
      <c r="AA1078" s="183">
        <f t="shared" si="191"/>
        <v>0</v>
      </c>
      <c r="AB1078" s="183" t="str">
        <f t="shared" si="192"/>
        <v/>
      </c>
      <c r="AC1078" s="183" t="str">
        <f t="shared" si="193"/>
        <v/>
      </c>
      <c r="AD1078" s="183" t="str">
        <f t="shared" si="194"/>
        <v/>
      </c>
      <c r="AE1078" s="183" t="str">
        <f t="shared" si="195"/>
        <v/>
      </c>
    </row>
    <row r="1079" spans="1:31" ht="33.950000000000003" customHeight="1" x14ac:dyDescent="0.25">
      <c r="A1079" s="184" t="s">
        <v>5086</v>
      </c>
      <c r="B1079" s="185">
        <v>60</v>
      </c>
      <c r="C1079" s="184" t="s">
        <v>5085</v>
      </c>
      <c r="D1079" s="184" t="s">
        <v>4381</v>
      </c>
      <c r="E1079" s="184" t="s">
        <v>18</v>
      </c>
      <c r="F1079" s="185">
        <v>7</v>
      </c>
      <c r="G1079" s="185">
        <v>1</v>
      </c>
      <c r="H1079" s="185">
        <v>0</v>
      </c>
      <c r="I1079" s="184" t="s">
        <v>3102</v>
      </c>
      <c r="J1079" s="184"/>
      <c r="K1079" s="183" t="s">
        <v>4511</v>
      </c>
      <c r="L1079" s="183"/>
      <c r="M1079" s="183" t="s">
        <v>3102</v>
      </c>
      <c r="N1079" s="183" t="s">
        <v>3102</v>
      </c>
      <c r="O1079" s="183"/>
      <c r="P1079" s="183" t="s">
        <v>4219</v>
      </c>
      <c r="Q1079" s="183" t="s">
        <v>4509</v>
      </c>
      <c r="R1079" s="183">
        <f t="shared" si="182"/>
        <v>0</v>
      </c>
      <c r="S1079" s="183">
        <f t="shared" si="183"/>
        <v>0</v>
      </c>
      <c r="T1079" s="183">
        <f t="shared" si="184"/>
        <v>0</v>
      </c>
      <c r="U1079" s="183">
        <f t="shared" si="185"/>
        <v>0</v>
      </c>
      <c r="V1079" s="183">
        <f t="shared" si="186"/>
        <v>0</v>
      </c>
      <c r="W1079" s="183">
        <f t="shared" si="187"/>
        <v>0</v>
      </c>
      <c r="X1079" s="183">
        <f t="shared" si="188"/>
        <v>0</v>
      </c>
      <c r="Y1079" s="183">
        <f t="shared" si="189"/>
        <v>0</v>
      </c>
      <c r="Z1079" s="183">
        <f t="shared" si="190"/>
        <v>0</v>
      </c>
      <c r="AA1079" s="183">
        <f t="shared" si="191"/>
        <v>0</v>
      </c>
      <c r="AB1079" s="183" t="str">
        <f t="shared" si="192"/>
        <v/>
      </c>
      <c r="AC1079" s="183" t="str">
        <f t="shared" si="193"/>
        <v/>
      </c>
      <c r="AD1079" s="183" t="str">
        <f t="shared" si="194"/>
        <v/>
      </c>
      <c r="AE1079" s="183" t="str">
        <f t="shared" si="195"/>
        <v/>
      </c>
    </row>
    <row r="1080" spans="1:31" ht="33.950000000000003" customHeight="1" x14ac:dyDescent="0.25">
      <c r="A1080" s="184" t="s">
        <v>5086</v>
      </c>
      <c r="B1080" s="185">
        <v>60</v>
      </c>
      <c r="C1080" s="184" t="s">
        <v>5085</v>
      </c>
      <c r="D1080" s="184" t="s">
        <v>4381</v>
      </c>
      <c r="E1080" s="184" t="s">
        <v>18</v>
      </c>
      <c r="F1080" s="185">
        <v>8</v>
      </c>
      <c r="G1080" s="185">
        <v>1</v>
      </c>
      <c r="H1080" s="185">
        <v>0</v>
      </c>
      <c r="I1080" s="184" t="s">
        <v>3123</v>
      </c>
      <c r="J1080" s="184"/>
      <c r="K1080" s="183" t="s">
        <v>4510</v>
      </c>
      <c r="L1080" s="183"/>
      <c r="M1080" s="183" t="s">
        <v>3123</v>
      </c>
      <c r="N1080" s="183" t="s">
        <v>3123</v>
      </c>
      <c r="O1080" s="183"/>
      <c r="P1080" s="183" t="s">
        <v>4219</v>
      </c>
      <c r="Q1080" s="183" t="s">
        <v>4509</v>
      </c>
      <c r="R1080" s="183">
        <f t="shared" si="182"/>
        <v>0</v>
      </c>
      <c r="S1080" s="183">
        <f t="shared" si="183"/>
        <v>0</v>
      </c>
      <c r="T1080" s="183">
        <f t="shared" si="184"/>
        <v>0</v>
      </c>
      <c r="U1080" s="183">
        <f t="shared" si="185"/>
        <v>0</v>
      </c>
      <c r="V1080" s="183">
        <f t="shared" si="186"/>
        <v>0</v>
      </c>
      <c r="W1080" s="183">
        <f t="shared" si="187"/>
        <v>0</v>
      </c>
      <c r="X1080" s="183">
        <f t="shared" si="188"/>
        <v>0</v>
      </c>
      <c r="Y1080" s="183">
        <f t="shared" si="189"/>
        <v>0</v>
      </c>
      <c r="Z1080" s="183">
        <f t="shared" si="190"/>
        <v>0</v>
      </c>
      <c r="AA1080" s="183">
        <f t="shared" si="191"/>
        <v>0</v>
      </c>
      <c r="AB1080" s="183" t="str">
        <f t="shared" si="192"/>
        <v/>
      </c>
      <c r="AC1080" s="183" t="str">
        <f t="shared" si="193"/>
        <v/>
      </c>
      <c r="AD1080" s="183" t="str">
        <f t="shared" si="194"/>
        <v/>
      </c>
      <c r="AE1080" s="183" t="str">
        <f t="shared" si="195"/>
        <v/>
      </c>
    </row>
    <row r="1081" spans="1:31" ht="33.950000000000003" customHeight="1" x14ac:dyDescent="0.25">
      <c r="A1081" s="184" t="s">
        <v>5086</v>
      </c>
      <c r="B1081" s="185">
        <v>60</v>
      </c>
      <c r="C1081" s="184" t="s">
        <v>5085</v>
      </c>
      <c r="D1081" s="184" t="s">
        <v>4378</v>
      </c>
      <c r="E1081" s="184" t="s">
        <v>18</v>
      </c>
      <c r="F1081" s="185">
        <v>1</v>
      </c>
      <c r="G1081" s="185">
        <v>0</v>
      </c>
      <c r="H1081" s="185">
        <v>1</v>
      </c>
      <c r="I1081" s="184"/>
      <c r="J1081" s="184" t="s">
        <v>5088</v>
      </c>
      <c r="K1081" s="183"/>
      <c r="L1081" s="183" t="s">
        <v>5089</v>
      </c>
      <c r="M1081" s="183" t="s">
        <v>5088</v>
      </c>
      <c r="N1081" s="183" t="s">
        <v>3505</v>
      </c>
      <c r="O1081" s="183"/>
      <c r="P1081" s="183" t="s">
        <v>4219</v>
      </c>
      <c r="Q1081" s="183" t="s">
        <v>4495</v>
      </c>
      <c r="R1081" s="183">
        <f t="shared" si="182"/>
        <v>0</v>
      </c>
      <c r="S1081" s="183">
        <f t="shared" si="183"/>
        <v>0</v>
      </c>
      <c r="T1081" s="183">
        <f t="shared" si="184"/>
        <v>0</v>
      </c>
      <c r="U1081" s="183">
        <f t="shared" si="185"/>
        <v>0</v>
      </c>
      <c r="V1081" s="183">
        <f t="shared" si="186"/>
        <v>0</v>
      </c>
      <c r="W1081" s="183">
        <f t="shared" si="187"/>
        <v>0</v>
      </c>
      <c r="X1081" s="183">
        <f t="shared" si="188"/>
        <v>0</v>
      </c>
      <c r="Y1081" s="183">
        <f t="shared" si="189"/>
        <v>0</v>
      </c>
      <c r="Z1081" s="183">
        <f t="shared" si="190"/>
        <v>0</v>
      </c>
      <c r="AA1081" s="183">
        <f t="shared" si="191"/>
        <v>0</v>
      </c>
      <c r="AB1081" s="183" t="str">
        <f t="shared" si="192"/>
        <v/>
      </c>
      <c r="AC1081" s="183" t="str">
        <f t="shared" si="193"/>
        <v/>
      </c>
      <c r="AD1081" s="183" t="str">
        <f t="shared" si="194"/>
        <v/>
      </c>
      <c r="AE1081" s="183" t="str">
        <f t="shared" si="195"/>
        <v/>
      </c>
    </row>
    <row r="1082" spans="1:31" ht="33.950000000000003" customHeight="1" x14ac:dyDescent="0.25">
      <c r="A1082" s="184" t="s">
        <v>5086</v>
      </c>
      <c r="B1082" s="185">
        <v>60</v>
      </c>
      <c r="C1082" s="184" t="s">
        <v>5085</v>
      </c>
      <c r="D1082" s="184" t="s">
        <v>4378</v>
      </c>
      <c r="E1082" s="184" t="s">
        <v>18</v>
      </c>
      <c r="F1082" s="185">
        <v>2</v>
      </c>
      <c r="G1082" s="185">
        <v>0</v>
      </c>
      <c r="H1082" s="185">
        <v>1</v>
      </c>
      <c r="I1082" s="184"/>
      <c r="J1082" s="184" t="s">
        <v>4752</v>
      </c>
      <c r="K1082" s="183"/>
      <c r="L1082" s="183" t="s">
        <v>4753</v>
      </c>
      <c r="M1082" s="183" t="s">
        <v>4752</v>
      </c>
      <c r="N1082" s="183" t="s">
        <v>4751</v>
      </c>
      <c r="O1082" s="183"/>
      <c r="P1082" s="183" t="s">
        <v>4219</v>
      </c>
      <c r="Q1082" s="183" t="s">
        <v>4495</v>
      </c>
      <c r="R1082" s="183">
        <f t="shared" si="182"/>
        <v>0</v>
      </c>
      <c r="S1082" s="183">
        <f t="shared" si="183"/>
        <v>0</v>
      </c>
      <c r="T1082" s="183">
        <f t="shared" si="184"/>
        <v>0</v>
      </c>
      <c r="U1082" s="183">
        <f t="shared" si="185"/>
        <v>0</v>
      </c>
      <c r="V1082" s="183">
        <f t="shared" si="186"/>
        <v>0</v>
      </c>
      <c r="W1082" s="183">
        <f t="shared" si="187"/>
        <v>0</v>
      </c>
      <c r="X1082" s="183">
        <f t="shared" si="188"/>
        <v>0</v>
      </c>
      <c r="Y1082" s="183">
        <f t="shared" si="189"/>
        <v>0</v>
      </c>
      <c r="Z1082" s="183">
        <f t="shared" si="190"/>
        <v>0</v>
      </c>
      <c r="AA1082" s="183">
        <f t="shared" si="191"/>
        <v>0</v>
      </c>
      <c r="AB1082" s="183" t="str">
        <f t="shared" si="192"/>
        <v/>
      </c>
      <c r="AC1082" s="183" t="str">
        <f t="shared" si="193"/>
        <v/>
      </c>
      <c r="AD1082" s="183" t="str">
        <f t="shared" si="194"/>
        <v/>
      </c>
      <c r="AE1082" s="183" t="str">
        <f t="shared" si="195"/>
        <v/>
      </c>
    </row>
    <row r="1083" spans="1:31" ht="33.950000000000003" customHeight="1" x14ac:dyDescent="0.25">
      <c r="A1083" s="184" t="s">
        <v>5086</v>
      </c>
      <c r="B1083" s="185">
        <v>60</v>
      </c>
      <c r="C1083" s="184" t="s">
        <v>5085</v>
      </c>
      <c r="D1083" s="184" t="s">
        <v>4378</v>
      </c>
      <c r="E1083" s="184" t="s">
        <v>18</v>
      </c>
      <c r="F1083" s="185">
        <v>3</v>
      </c>
      <c r="G1083" s="185">
        <v>0</v>
      </c>
      <c r="H1083" s="185">
        <v>1</v>
      </c>
      <c r="I1083" s="184"/>
      <c r="J1083" s="184" t="s">
        <v>3122</v>
      </c>
      <c r="K1083" s="183"/>
      <c r="L1083" s="183" t="s">
        <v>4915</v>
      </c>
      <c r="M1083" s="183" t="s">
        <v>3122</v>
      </c>
      <c r="N1083" s="183" t="s">
        <v>3122</v>
      </c>
      <c r="O1083" s="183"/>
      <c r="P1083" s="183" t="s">
        <v>4219</v>
      </c>
      <c r="Q1083" s="183" t="s">
        <v>4495</v>
      </c>
      <c r="R1083" s="183">
        <f t="shared" si="182"/>
        <v>0</v>
      </c>
      <c r="S1083" s="183">
        <f t="shared" si="183"/>
        <v>0</v>
      </c>
      <c r="T1083" s="183">
        <f t="shared" si="184"/>
        <v>0</v>
      </c>
      <c r="U1083" s="183">
        <f t="shared" si="185"/>
        <v>0</v>
      </c>
      <c r="V1083" s="183">
        <f t="shared" si="186"/>
        <v>0</v>
      </c>
      <c r="W1083" s="183">
        <f t="shared" si="187"/>
        <v>0</v>
      </c>
      <c r="X1083" s="183">
        <f t="shared" si="188"/>
        <v>0</v>
      </c>
      <c r="Y1083" s="183">
        <f t="shared" si="189"/>
        <v>0</v>
      </c>
      <c r="Z1083" s="183">
        <f t="shared" si="190"/>
        <v>0</v>
      </c>
      <c r="AA1083" s="183">
        <f t="shared" si="191"/>
        <v>0</v>
      </c>
      <c r="AB1083" s="183" t="str">
        <f t="shared" si="192"/>
        <v/>
      </c>
      <c r="AC1083" s="183" t="str">
        <f t="shared" si="193"/>
        <v/>
      </c>
      <c r="AD1083" s="183" t="str">
        <f t="shared" si="194"/>
        <v/>
      </c>
      <c r="AE1083" s="183" t="str">
        <f t="shared" si="195"/>
        <v/>
      </c>
    </row>
    <row r="1084" spans="1:31" ht="33.950000000000003" customHeight="1" x14ac:dyDescent="0.25">
      <c r="A1084" s="184" t="s">
        <v>5086</v>
      </c>
      <c r="B1084" s="185">
        <v>60</v>
      </c>
      <c r="C1084" s="184" t="s">
        <v>5085</v>
      </c>
      <c r="D1084" s="184" t="s">
        <v>4378</v>
      </c>
      <c r="E1084" s="184" t="s">
        <v>18</v>
      </c>
      <c r="F1084" s="185">
        <v>4</v>
      </c>
      <c r="G1084" s="185">
        <v>0</v>
      </c>
      <c r="H1084" s="185">
        <v>1</v>
      </c>
      <c r="I1084" s="184"/>
      <c r="J1084" s="184" t="s">
        <v>3594</v>
      </c>
      <c r="K1084" s="183"/>
      <c r="L1084" s="183" t="s">
        <v>5087</v>
      </c>
      <c r="M1084" s="183" t="s">
        <v>3594</v>
      </c>
      <c r="N1084" s="183" t="s">
        <v>3594</v>
      </c>
      <c r="O1084" s="183"/>
      <c r="P1084" s="183" t="s">
        <v>4219</v>
      </c>
      <c r="Q1084" s="183" t="s">
        <v>4495</v>
      </c>
      <c r="R1084" s="183">
        <f t="shared" ref="R1084:R1147" si="196">IF(AND($A1084=$B$20,$D1084="PRO",$E1084="POS"),1,0)</f>
        <v>0</v>
      </c>
      <c r="S1084" s="183">
        <f t="shared" ref="S1084:S1147" si="197">IF(AND($A1084=$B$20,$D1084="CFA",$E1084="POS"),1,0)</f>
        <v>0</v>
      </c>
      <c r="T1084" s="183">
        <f t="shared" ref="T1084:T1147" si="198">IF($R1084=0,0,IF(OR(AND($M1084&lt;&gt;"",ISNUMBER(SEARCH($M1084,$B$5))),AND($N1084&lt;&gt;"",ISNUMBER(SEARCH($N1084,$B$5))),AND($O1084&lt;&gt;"",ISNUMBER(SEARCH($O1084,$B$5)))),1,0))</f>
        <v>0</v>
      </c>
      <c r="U1084" s="183">
        <f t="shared" ref="U1084:U1147" si="199">IF($R1084=0,0,IF(OR(AND($M1084&lt;&gt;"",ISNUMBER(SEARCH($M1084,$B$5&amp;" "&amp;$B$10))),AND($N1084&lt;&gt;"",ISNUMBER(SEARCH($N1084,$B$5&amp;" "&amp;$B$10))),AND($O1084&lt;&gt;"",ISNUMBER(SEARCH($O1084,$B$5&amp;" "&amp;$B$10)))),1,0))</f>
        <v>0</v>
      </c>
      <c r="V1084" s="183">
        <f t="shared" ref="V1084:V1147" si="200">IF($S1084=0,0,IF(OR(AND($M1084&lt;&gt;"",ISNUMBER(SEARCH($M1084,$D$5))),AND($N1084&lt;&gt;"",ISNUMBER(SEARCH($N1084,$D$5))),AND($O1084&lt;&gt;"",ISNUMBER(SEARCH($O1084,$D$5)))),1,0))</f>
        <v>0</v>
      </c>
      <c r="W1084" s="183">
        <f t="shared" ref="W1084:W1147" si="201">IF($S1084=0,0,IF(OR(AND($M1084&lt;&gt;"",ISNUMBER(SEARCH($M1084,$D$5&amp;" "&amp;$D$10))),AND($N1084&lt;&gt;"",ISNUMBER(SEARCH($N1084,$D$5&amp;" "&amp;$D$10))),AND($O1084&lt;&gt;"",ISNUMBER(SEARCH($O1084,$D$5&amp;" "&amp;$D$10)))),1,0))</f>
        <v>0</v>
      </c>
      <c r="X1084" s="183">
        <f t="shared" ref="X1084:X1147" si="202">IF($T1084=1,$G1084,0)</f>
        <v>0</v>
      </c>
      <c r="Y1084" s="183">
        <f t="shared" ref="Y1084:Y1147" si="203">IF($U1084=1,$G1084,0)</f>
        <v>0</v>
      </c>
      <c r="Z1084" s="183">
        <f t="shared" ref="Z1084:Z1147" si="204">IF($V1084=1,$H1084,0)</f>
        <v>0</v>
      </c>
      <c r="AA1084" s="183">
        <f t="shared" ref="AA1084:AA1147" si="205">IF($W1084=1,$H1084,0)</f>
        <v>0</v>
      </c>
      <c r="AB1084" s="183" t="str">
        <f t="shared" ref="AB1084:AB1147" si="206">IF(AND($R1084=1,$T1084=0),$F1084+ROW()/100000,"")</f>
        <v/>
      </c>
      <c r="AC1084" s="183" t="str">
        <f t="shared" ref="AC1084:AC1147" si="207">IF(AND($R1084=1,$U1084=0),$F1084+ROW()/100000,"")</f>
        <v/>
      </c>
      <c r="AD1084" s="183" t="str">
        <f t="shared" ref="AD1084:AD1147" si="208">IF(AND($S1084=1,$V1084=0),$F1084+ROW()/100000,"")</f>
        <v/>
      </c>
      <c r="AE1084" s="183" t="str">
        <f t="shared" ref="AE1084:AE1147" si="209">IF(AND($S1084=1,$W1084=0),$F1084+ROW()/100000,"")</f>
        <v/>
      </c>
    </row>
    <row r="1085" spans="1:31" ht="33.950000000000003" customHeight="1" x14ac:dyDescent="0.25">
      <c r="A1085" s="184" t="s">
        <v>5086</v>
      </c>
      <c r="B1085" s="185">
        <v>60</v>
      </c>
      <c r="C1085" s="184" t="s">
        <v>5085</v>
      </c>
      <c r="D1085" s="184" t="s">
        <v>4378</v>
      </c>
      <c r="E1085" s="184" t="s">
        <v>18</v>
      </c>
      <c r="F1085" s="185">
        <v>5</v>
      </c>
      <c r="G1085" s="185">
        <v>0</v>
      </c>
      <c r="H1085" s="185">
        <v>1</v>
      </c>
      <c r="I1085" s="184"/>
      <c r="J1085" s="184" t="s">
        <v>4762</v>
      </c>
      <c r="K1085" s="183"/>
      <c r="L1085" s="183" t="s">
        <v>4918</v>
      </c>
      <c r="M1085" s="183" t="s">
        <v>4762</v>
      </c>
      <c r="N1085" s="183" t="s">
        <v>4762</v>
      </c>
      <c r="O1085" s="183"/>
      <c r="P1085" s="183" t="s">
        <v>4219</v>
      </c>
      <c r="Q1085" s="183" t="s">
        <v>4495</v>
      </c>
      <c r="R1085" s="183">
        <f t="shared" si="196"/>
        <v>0</v>
      </c>
      <c r="S1085" s="183">
        <f t="shared" si="197"/>
        <v>0</v>
      </c>
      <c r="T1085" s="183">
        <f t="shared" si="198"/>
        <v>0</v>
      </c>
      <c r="U1085" s="183">
        <f t="shared" si="199"/>
        <v>0</v>
      </c>
      <c r="V1085" s="183">
        <f t="shared" si="200"/>
        <v>0</v>
      </c>
      <c r="W1085" s="183">
        <f t="shared" si="201"/>
        <v>0</v>
      </c>
      <c r="X1085" s="183">
        <f t="shared" si="202"/>
        <v>0</v>
      </c>
      <c r="Y1085" s="183">
        <f t="shared" si="203"/>
        <v>0</v>
      </c>
      <c r="Z1085" s="183">
        <f t="shared" si="204"/>
        <v>0</v>
      </c>
      <c r="AA1085" s="183">
        <f t="shared" si="205"/>
        <v>0</v>
      </c>
      <c r="AB1085" s="183" t="str">
        <f t="shared" si="206"/>
        <v/>
      </c>
      <c r="AC1085" s="183" t="str">
        <f t="shared" si="207"/>
        <v/>
      </c>
      <c r="AD1085" s="183" t="str">
        <f t="shared" si="208"/>
        <v/>
      </c>
      <c r="AE1085" s="183" t="str">
        <f t="shared" si="209"/>
        <v/>
      </c>
    </row>
    <row r="1086" spans="1:31" ht="33.950000000000003" customHeight="1" x14ac:dyDescent="0.25">
      <c r="A1086" s="184" t="s">
        <v>5086</v>
      </c>
      <c r="B1086" s="185">
        <v>60</v>
      </c>
      <c r="C1086" s="184" t="s">
        <v>5085</v>
      </c>
      <c r="D1086" s="184" t="s">
        <v>4378</v>
      </c>
      <c r="E1086" s="184" t="s">
        <v>18</v>
      </c>
      <c r="F1086" s="185">
        <v>6</v>
      </c>
      <c r="G1086" s="185">
        <v>0</v>
      </c>
      <c r="H1086" s="185">
        <v>1</v>
      </c>
      <c r="I1086" s="184"/>
      <c r="J1086" s="184" t="s">
        <v>3587</v>
      </c>
      <c r="K1086" s="183"/>
      <c r="L1086" s="183" t="s">
        <v>4500</v>
      </c>
      <c r="M1086" s="183" t="s">
        <v>3587</v>
      </c>
      <c r="N1086" s="183" t="s">
        <v>3587</v>
      </c>
      <c r="O1086" s="183"/>
      <c r="P1086" s="183" t="s">
        <v>4219</v>
      </c>
      <c r="Q1086" s="183" t="s">
        <v>4495</v>
      </c>
      <c r="R1086" s="183">
        <f t="shared" si="196"/>
        <v>0</v>
      </c>
      <c r="S1086" s="183">
        <f t="shared" si="197"/>
        <v>0</v>
      </c>
      <c r="T1086" s="183">
        <f t="shared" si="198"/>
        <v>0</v>
      </c>
      <c r="U1086" s="183">
        <f t="shared" si="199"/>
        <v>0</v>
      </c>
      <c r="V1086" s="183">
        <f t="shared" si="200"/>
        <v>0</v>
      </c>
      <c r="W1086" s="183">
        <f t="shared" si="201"/>
        <v>0</v>
      </c>
      <c r="X1086" s="183">
        <f t="shared" si="202"/>
        <v>0</v>
      </c>
      <c r="Y1086" s="183">
        <f t="shared" si="203"/>
        <v>0</v>
      </c>
      <c r="Z1086" s="183">
        <f t="shared" si="204"/>
        <v>0</v>
      </c>
      <c r="AA1086" s="183">
        <f t="shared" si="205"/>
        <v>0</v>
      </c>
      <c r="AB1086" s="183" t="str">
        <f t="shared" si="206"/>
        <v/>
      </c>
      <c r="AC1086" s="183" t="str">
        <f t="shared" si="207"/>
        <v/>
      </c>
      <c r="AD1086" s="183" t="str">
        <f t="shared" si="208"/>
        <v/>
      </c>
      <c r="AE1086" s="183" t="str">
        <f t="shared" si="209"/>
        <v/>
      </c>
    </row>
    <row r="1087" spans="1:31" ht="33.950000000000003" customHeight="1" x14ac:dyDescent="0.25">
      <c r="A1087" s="184" t="s">
        <v>5086</v>
      </c>
      <c r="B1087" s="185">
        <v>60</v>
      </c>
      <c r="C1087" s="184" t="s">
        <v>5085</v>
      </c>
      <c r="D1087" s="184" t="s">
        <v>4378</v>
      </c>
      <c r="E1087" s="184" t="s">
        <v>18</v>
      </c>
      <c r="F1087" s="185">
        <v>7</v>
      </c>
      <c r="G1087" s="185">
        <v>0</v>
      </c>
      <c r="H1087" s="185">
        <v>1</v>
      </c>
      <c r="I1087" s="184"/>
      <c r="J1087" s="184" t="s">
        <v>4496</v>
      </c>
      <c r="K1087" s="183"/>
      <c r="L1087" s="183" t="s">
        <v>4497</v>
      </c>
      <c r="M1087" s="183" t="s">
        <v>4496</v>
      </c>
      <c r="N1087" s="183" t="s">
        <v>4496</v>
      </c>
      <c r="O1087" s="183"/>
      <c r="P1087" s="183" t="s">
        <v>4219</v>
      </c>
      <c r="Q1087" s="183" t="s">
        <v>4495</v>
      </c>
      <c r="R1087" s="183">
        <f t="shared" si="196"/>
        <v>0</v>
      </c>
      <c r="S1087" s="183">
        <f t="shared" si="197"/>
        <v>0</v>
      </c>
      <c r="T1087" s="183">
        <f t="shared" si="198"/>
        <v>0</v>
      </c>
      <c r="U1087" s="183">
        <f t="shared" si="199"/>
        <v>0</v>
      </c>
      <c r="V1087" s="183">
        <f t="shared" si="200"/>
        <v>0</v>
      </c>
      <c r="W1087" s="183">
        <f t="shared" si="201"/>
        <v>0</v>
      </c>
      <c r="X1087" s="183">
        <f t="shared" si="202"/>
        <v>0</v>
      </c>
      <c r="Y1087" s="183">
        <f t="shared" si="203"/>
        <v>0</v>
      </c>
      <c r="Z1087" s="183">
        <f t="shared" si="204"/>
        <v>0</v>
      </c>
      <c r="AA1087" s="183">
        <f t="shared" si="205"/>
        <v>0</v>
      </c>
      <c r="AB1087" s="183" t="str">
        <f t="shared" si="206"/>
        <v/>
      </c>
      <c r="AC1087" s="183" t="str">
        <f t="shared" si="207"/>
        <v/>
      </c>
      <c r="AD1087" s="183" t="str">
        <f t="shared" si="208"/>
        <v/>
      </c>
      <c r="AE1087" s="183" t="str">
        <f t="shared" si="209"/>
        <v/>
      </c>
    </row>
    <row r="1088" spans="1:31" ht="33.950000000000003" customHeight="1" x14ac:dyDescent="0.25">
      <c r="A1088" s="184" t="s">
        <v>5072</v>
      </c>
      <c r="B1088" s="185">
        <v>61</v>
      </c>
      <c r="C1088" s="184" t="s">
        <v>4953</v>
      </c>
      <c r="D1088" s="184" t="s">
        <v>4381</v>
      </c>
      <c r="E1088" s="184" t="s">
        <v>18</v>
      </c>
      <c r="F1088" s="185">
        <v>1</v>
      </c>
      <c r="G1088" s="185">
        <v>1</v>
      </c>
      <c r="H1088" s="185">
        <v>0</v>
      </c>
      <c r="I1088" s="184" t="s">
        <v>5079</v>
      </c>
      <c r="J1088" s="184"/>
      <c r="K1088" s="183" t="s">
        <v>5084</v>
      </c>
      <c r="L1088" s="183"/>
      <c r="M1088" s="183" t="s">
        <v>5079</v>
      </c>
      <c r="N1088" s="183" t="s">
        <v>5078</v>
      </c>
      <c r="O1088" s="183"/>
      <c r="P1088" s="183" t="s">
        <v>4222</v>
      </c>
      <c r="Q1088" s="183" t="s">
        <v>4509</v>
      </c>
      <c r="R1088" s="183">
        <f t="shared" si="196"/>
        <v>0</v>
      </c>
      <c r="S1088" s="183">
        <f t="shared" si="197"/>
        <v>0</v>
      </c>
      <c r="T1088" s="183">
        <f t="shared" si="198"/>
        <v>0</v>
      </c>
      <c r="U1088" s="183">
        <f t="shared" si="199"/>
        <v>0</v>
      </c>
      <c r="V1088" s="183">
        <f t="shared" si="200"/>
        <v>0</v>
      </c>
      <c r="W1088" s="183">
        <f t="shared" si="201"/>
        <v>0</v>
      </c>
      <c r="X1088" s="183">
        <f t="shared" si="202"/>
        <v>0</v>
      </c>
      <c r="Y1088" s="183">
        <f t="shared" si="203"/>
        <v>0</v>
      </c>
      <c r="Z1088" s="183">
        <f t="shared" si="204"/>
        <v>0</v>
      </c>
      <c r="AA1088" s="183">
        <f t="shared" si="205"/>
        <v>0</v>
      </c>
      <c r="AB1088" s="183" t="str">
        <f t="shared" si="206"/>
        <v/>
      </c>
      <c r="AC1088" s="183" t="str">
        <f t="shared" si="207"/>
        <v/>
      </c>
      <c r="AD1088" s="183" t="str">
        <f t="shared" si="208"/>
        <v/>
      </c>
      <c r="AE1088" s="183" t="str">
        <f t="shared" si="209"/>
        <v/>
      </c>
    </row>
    <row r="1089" spans="1:31" ht="33.950000000000003" customHeight="1" x14ac:dyDescent="0.25">
      <c r="A1089" s="184" t="s">
        <v>5072</v>
      </c>
      <c r="B1089" s="185">
        <v>61</v>
      </c>
      <c r="C1089" s="184" t="s">
        <v>4953</v>
      </c>
      <c r="D1089" s="184" t="s">
        <v>4381</v>
      </c>
      <c r="E1089" s="184" t="s">
        <v>18</v>
      </c>
      <c r="F1089" s="185">
        <v>2</v>
      </c>
      <c r="G1089" s="185">
        <v>1</v>
      </c>
      <c r="H1089" s="185">
        <v>0</v>
      </c>
      <c r="I1089" s="184" t="s">
        <v>5076</v>
      </c>
      <c r="J1089" s="184"/>
      <c r="K1089" s="183" t="s">
        <v>5083</v>
      </c>
      <c r="L1089" s="183"/>
      <c r="M1089" s="183" t="s">
        <v>5076</v>
      </c>
      <c r="N1089" s="183" t="s">
        <v>5076</v>
      </c>
      <c r="O1089" s="183"/>
      <c r="P1089" s="183" t="s">
        <v>4222</v>
      </c>
      <c r="Q1089" s="183" t="s">
        <v>4509</v>
      </c>
      <c r="R1089" s="183">
        <f t="shared" si="196"/>
        <v>0</v>
      </c>
      <c r="S1089" s="183">
        <f t="shared" si="197"/>
        <v>0</v>
      </c>
      <c r="T1089" s="183">
        <f t="shared" si="198"/>
        <v>0</v>
      </c>
      <c r="U1089" s="183">
        <f t="shared" si="199"/>
        <v>0</v>
      </c>
      <c r="V1089" s="183">
        <f t="shared" si="200"/>
        <v>0</v>
      </c>
      <c r="W1089" s="183">
        <f t="shared" si="201"/>
        <v>0</v>
      </c>
      <c r="X1089" s="183">
        <f t="shared" si="202"/>
        <v>0</v>
      </c>
      <c r="Y1089" s="183">
        <f t="shared" si="203"/>
        <v>0</v>
      </c>
      <c r="Z1089" s="183">
        <f t="shared" si="204"/>
        <v>0</v>
      </c>
      <c r="AA1089" s="183">
        <f t="shared" si="205"/>
        <v>0</v>
      </c>
      <c r="AB1089" s="183" t="str">
        <f t="shared" si="206"/>
        <v/>
      </c>
      <c r="AC1089" s="183" t="str">
        <f t="shared" si="207"/>
        <v/>
      </c>
      <c r="AD1089" s="183" t="str">
        <f t="shared" si="208"/>
        <v/>
      </c>
      <c r="AE1089" s="183" t="str">
        <f t="shared" si="209"/>
        <v/>
      </c>
    </row>
    <row r="1090" spans="1:31" ht="33.950000000000003" customHeight="1" x14ac:dyDescent="0.25">
      <c r="A1090" s="184" t="s">
        <v>5072</v>
      </c>
      <c r="B1090" s="185">
        <v>61</v>
      </c>
      <c r="C1090" s="184" t="s">
        <v>4953</v>
      </c>
      <c r="D1090" s="184" t="s">
        <v>4381</v>
      </c>
      <c r="E1090" s="184" t="s">
        <v>18</v>
      </c>
      <c r="F1090" s="185">
        <v>3</v>
      </c>
      <c r="G1090" s="185">
        <v>1</v>
      </c>
      <c r="H1090" s="185">
        <v>0</v>
      </c>
      <c r="I1090" s="184" t="s">
        <v>3166</v>
      </c>
      <c r="J1090" s="184"/>
      <c r="K1090" s="183" t="s">
        <v>4546</v>
      </c>
      <c r="L1090" s="183"/>
      <c r="M1090" s="183" t="s">
        <v>3166</v>
      </c>
      <c r="N1090" s="183" t="s">
        <v>3166</v>
      </c>
      <c r="O1090" s="183"/>
      <c r="P1090" s="183" t="s">
        <v>4222</v>
      </c>
      <c r="Q1090" s="183" t="s">
        <v>4509</v>
      </c>
      <c r="R1090" s="183">
        <f t="shared" si="196"/>
        <v>0</v>
      </c>
      <c r="S1090" s="183">
        <f t="shared" si="197"/>
        <v>0</v>
      </c>
      <c r="T1090" s="183">
        <f t="shared" si="198"/>
        <v>0</v>
      </c>
      <c r="U1090" s="183">
        <f t="shared" si="199"/>
        <v>0</v>
      </c>
      <c r="V1090" s="183">
        <f t="shared" si="200"/>
        <v>0</v>
      </c>
      <c r="W1090" s="183">
        <f t="shared" si="201"/>
        <v>0</v>
      </c>
      <c r="X1090" s="183">
        <f t="shared" si="202"/>
        <v>0</v>
      </c>
      <c r="Y1090" s="183">
        <f t="shared" si="203"/>
        <v>0</v>
      </c>
      <c r="Z1090" s="183">
        <f t="shared" si="204"/>
        <v>0</v>
      </c>
      <c r="AA1090" s="183">
        <f t="shared" si="205"/>
        <v>0</v>
      </c>
      <c r="AB1090" s="183" t="str">
        <f t="shared" si="206"/>
        <v/>
      </c>
      <c r="AC1090" s="183" t="str">
        <f t="shared" si="207"/>
        <v/>
      </c>
      <c r="AD1090" s="183" t="str">
        <f t="shared" si="208"/>
        <v/>
      </c>
      <c r="AE1090" s="183" t="str">
        <f t="shared" si="209"/>
        <v/>
      </c>
    </row>
    <row r="1091" spans="1:31" ht="33.950000000000003" customHeight="1" x14ac:dyDescent="0.25">
      <c r="A1091" s="184" t="s">
        <v>5072</v>
      </c>
      <c r="B1091" s="185">
        <v>61</v>
      </c>
      <c r="C1091" s="184" t="s">
        <v>4953</v>
      </c>
      <c r="D1091" s="184" t="s">
        <v>4381</v>
      </c>
      <c r="E1091" s="184" t="s">
        <v>18</v>
      </c>
      <c r="F1091" s="185">
        <v>4</v>
      </c>
      <c r="G1091" s="185">
        <v>1</v>
      </c>
      <c r="H1091" s="185">
        <v>0</v>
      </c>
      <c r="I1091" s="184" t="s">
        <v>5074</v>
      </c>
      <c r="J1091" s="184"/>
      <c r="K1091" s="183" t="s">
        <v>5082</v>
      </c>
      <c r="L1091" s="183"/>
      <c r="M1091" s="183" t="s">
        <v>5074</v>
      </c>
      <c r="N1091" s="183" t="s">
        <v>5074</v>
      </c>
      <c r="O1091" s="183"/>
      <c r="P1091" s="183" t="s">
        <v>4222</v>
      </c>
      <c r="Q1091" s="183" t="s">
        <v>4509</v>
      </c>
      <c r="R1091" s="183">
        <f t="shared" si="196"/>
        <v>0</v>
      </c>
      <c r="S1091" s="183">
        <f t="shared" si="197"/>
        <v>0</v>
      </c>
      <c r="T1091" s="183">
        <f t="shared" si="198"/>
        <v>0</v>
      </c>
      <c r="U1091" s="183">
        <f t="shared" si="199"/>
        <v>0</v>
      </c>
      <c r="V1091" s="183">
        <f t="shared" si="200"/>
        <v>0</v>
      </c>
      <c r="W1091" s="183">
        <f t="shared" si="201"/>
        <v>0</v>
      </c>
      <c r="X1091" s="183">
        <f t="shared" si="202"/>
        <v>0</v>
      </c>
      <c r="Y1091" s="183">
        <f t="shared" si="203"/>
        <v>0</v>
      </c>
      <c r="Z1091" s="183">
        <f t="shared" si="204"/>
        <v>0</v>
      </c>
      <c r="AA1091" s="183">
        <f t="shared" si="205"/>
        <v>0</v>
      </c>
      <c r="AB1091" s="183" t="str">
        <f t="shared" si="206"/>
        <v/>
      </c>
      <c r="AC1091" s="183" t="str">
        <f t="shared" si="207"/>
        <v/>
      </c>
      <c r="AD1091" s="183" t="str">
        <f t="shared" si="208"/>
        <v/>
      </c>
      <c r="AE1091" s="183" t="str">
        <f t="shared" si="209"/>
        <v/>
      </c>
    </row>
    <row r="1092" spans="1:31" ht="33.950000000000003" customHeight="1" x14ac:dyDescent="0.25">
      <c r="A1092" s="184" t="s">
        <v>5072</v>
      </c>
      <c r="B1092" s="185">
        <v>61</v>
      </c>
      <c r="C1092" s="184" t="s">
        <v>4953</v>
      </c>
      <c r="D1092" s="184" t="s">
        <v>4381</v>
      </c>
      <c r="E1092" s="184" t="s">
        <v>18</v>
      </c>
      <c r="F1092" s="185">
        <v>5</v>
      </c>
      <c r="G1092" s="185">
        <v>1</v>
      </c>
      <c r="H1092" s="185">
        <v>0</v>
      </c>
      <c r="I1092" s="184" t="s">
        <v>3553</v>
      </c>
      <c r="J1092" s="184"/>
      <c r="K1092" s="183" t="s">
        <v>5081</v>
      </c>
      <c r="L1092" s="183"/>
      <c r="M1092" s="183" t="s">
        <v>3553</v>
      </c>
      <c r="N1092" s="183" t="s">
        <v>3553</v>
      </c>
      <c r="O1092" s="183"/>
      <c r="P1092" s="183" t="s">
        <v>4222</v>
      </c>
      <c r="Q1092" s="183" t="s">
        <v>4509</v>
      </c>
      <c r="R1092" s="183">
        <f t="shared" si="196"/>
        <v>0</v>
      </c>
      <c r="S1092" s="183">
        <f t="shared" si="197"/>
        <v>0</v>
      </c>
      <c r="T1092" s="183">
        <f t="shared" si="198"/>
        <v>0</v>
      </c>
      <c r="U1092" s="183">
        <f t="shared" si="199"/>
        <v>0</v>
      </c>
      <c r="V1092" s="183">
        <f t="shared" si="200"/>
        <v>0</v>
      </c>
      <c r="W1092" s="183">
        <f t="shared" si="201"/>
        <v>0</v>
      </c>
      <c r="X1092" s="183">
        <f t="shared" si="202"/>
        <v>0</v>
      </c>
      <c r="Y1092" s="183">
        <f t="shared" si="203"/>
        <v>0</v>
      </c>
      <c r="Z1092" s="183">
        <f t="shared" si="204"/>
        <v>0</v>
      </c>
      <c r="AA1092" s="183">
        <f t="shared" si="205"/>
        <v>0</v>
      </c>
      <c r="AB1092" s="183" t="str">
        <f t="shared" si="206"/>
        <v/>
      </c>
      <c r="AC1092" s="183" t="str">
        <f t="shared" si="207"/>
        <v/>
      </c>
      <c r="AD1092" s="183" t="str">
        <f t="shared" si="208"/>
        <v/>
      </c>
      <c r="AE1092" s="183" t="str">
        <f t="shared" si="209"/>
        <v/>
      </c>
    </row>
    <row r="1093" spans="1:31" ht="33.950000000000003" customHeight="1" x14ac:dyDescent="0.25">
      <c r="A1093" s="184" t="s">
        <v>5072</v>
      </c>
      <c r="B1093" s="185">
        <v>61</v>
      </c>
      <c r="C1093" s="184" t="s">
        <v>4953</v>
      </c>
      <c r="D1093" s="184" t="s">
        <v>4381</v>
      </c>
      <c r="E1093" s="184" t="s">
        <v>18</v>
      </c>
      <c r="F1093" s="185">
        <v>6</v>
      </c>
      <c r="G1093" s="185">
        <v>1</v>
      </c>
      <c r="H1093" s="185">
        <v>0</v>
      </c>
      <c r="I1093" s="184" t="s">
        <v>3143</v>
      </c>
      <c r="J1093" s="184"/>
      <c r="K1093" s="183" t="s">
        <v>4544</v>
      </c>
      <c r="L1093" s="183"/>
      <c r="M1093" s="183" t="s">
        <v>3143</v>
      </c>
      <c r="N1093" s="183" t="s">
        <v>3143</v>
      </c>
      <c r="O1093" s="183"/>
      <c r="P1093" s="183" t="s">
        <v>4222</v>
      </c>
      <c r="Q1093" s="183" t="s">
        <v>4509</v>
      </c>
      <c r="R1093" s="183">
        <f t="shared" si="196"/>
        <v>0</v>
      </c>
      <c r="S1093" s="183">
        <f t="shared" si="197"/>
        <v>0</v>
      </c>
      <c r="T1093" s="183">
        <f t="shared" si="198"/>
        <v>0</v>
      </c>
      <c r="U1093" s="183">
        <f t="shared" si="199"/>
        <v>0</v>
      </c>
      <c r="V1093" s="183">
        <f t="shared" si="200"/>
        <v>0</v>
      </c>
      <c r="W1093" s="183">
        <f t="shared" si="201"/>
        <v>0</v>
      </c>
      <c r="X1093" s="183">
        <f t="shared" si="202"/>
        <v>0</v>
      </c>
      <c r="Y1093" s="183">
        <f t="shared" si="203"/>
        <v>0</v>
      </c>
      <c r="Z1093" s="183">
        <f t="shared" si="204"/>
        <v>0</v>
      </c>
      <c r="AA1093" s="183">
        <f t="shared" si="205"/>
        <v>0</v>
      </c>
      <c r="AB1093" s="183" t="str">
        <f t="shared" si="206"/>
        <v/>
      </c>
      <c r="AC1093" s="183" t="str">
        <f t="shared" si="207"/>
        <v/>
      </c>
      <c r="AD1093" s="183" t="str">
        <f t="shared" si="208"/>
        <v/>
      </c>
      <c r="AE1093" s="183" t="str">
        <f t="shared" si="209"/>
        <v/>
      </c>
    </row>
    <row r="1094" spans="1:31" ht="33.950000000000003" customHeight="1" x14ac:dyDescent="0.25">
      <c r="A1094" s="184" t="s">
        <v>5072</v>
      </c>
      <c r="B1094" s="185">
        <v>61</v>
      </c>
      <c r="C1094" s="184" t="s">
        <v>4953</v>
      </c>
      <c r="D1094" s="184" t="s">
        <v>4381</v>
      </c>
      <c r="E1094" s="184" t="s">
        <v>18</v>
      </c>
      <c r="F1094" s="185">
        <v>7</v>
      </c>
      <c r="G1094" s="185">
        <v>1</v>
      </c>
      <c r="H1094" s="185">
        <v>0</v>
      </c>
      <c r="I1094" s="184" t="s">
        <v>3102</v>
      </c>
      <c r="J1094" s="184"/>
      <c r="K1094" s="183" t="s">
        <v>4511</v>
      </c>
      <c r="L1094" s="183"/>
      <c r="M1094" s="183" t="s">
        <v>3102</v>
      </c>
      <c r="N1094" s="183" t="s">
        <v>3102</v>
      </c>
      <c r="O1094" s="183"/>
      <c r="P1094" s="183" t="s">
        <v>4222</v>
      </c>
      <c r="Q1094" s="183" t="s">
        <v>4509</v>
      </c>
      <c r="R1094" s="183">
        <f t="shared" si="196"/>
        <v>0</v>
      </c>
      <c r="S1094" s="183">
        <f t="shared" si="197"/>
        <v>0</v>
      </c>
      <c r="T1094" s="183">
        <f t="shared" si="198"/>
        <v>0</v>
      </c>
      <c r="U1094" s="183">
        <f t="shared" si="199"/>
        <v>0</v>
      </c>
      <c r="V1094" s="183">
        <f t="shared" si="200"/>
        <v>0</v>
      </c>
      <c r="W1094" s="183">
        <f t="shared" si="201"/>
        <v>0</v>
      </c>
      <c r="X1094" s="183">
        <f t="shared" si="202"/>
        <v>0</v>
      </c>
      <c r="Y1094" s="183">
        <f t="shared" si="203"/>
        <v>0</v>
      </c>
      <c r="Z1094" s="183">
        <f t="shared" si="204"/>
        <v>0</v>
      </c>
      <c r="AA1094" s="183">
        <f t="shared" si="205"/>
        <v>0</v>
      </c>
      <c r="AB1094" s="183" t="str">
        <f t="shared" si="206"/>
        <v/>
      </c>
      <c r="AC1094" s="183" t="str">
        <f t="shared" si="207"/>
        <v/>
      </c>
      <c r="AD1094" s="183" t="str">
        <f t="shared" si="208"/>
        <v/>
      </c>
      <c r="AE1094" s="183" t="str">
        <f t="shared" si="209"/>
        <v/>
      </c>
    </row>
    <row r="1095" spans="1:31" ht="33.950000000000003" customHeight="1" x14ac:dyDescent="0.25">
      <c r="A1095" s="184" t="s">
        <v>5072</v>
      </c>
      <c r="B1095" s="185">
        <v>61</v>
      </c>
      <c r="C1095" s="184" t="s">
        <v>4953</v>
      </c>
      <c r="D1095" s="184" t="s">
        <v>4381</v>
      </c>
      <c r="E1095" s="184" t="s">
        <v>18</v>
      </c>
      <c r="F1095" s="185">
        <v>8</v>
      </c>
      <c r="G1095" s="185">
        <v>1</v>
      </c>
      <c r="H1095" s="185">
        <v>0</v>
      </c>
      <c r="I1095" s="184" t="s">
        <v>3123</v>
      </c>
      <c r="J1095" s="184"/>
      <c r="K1095" s="183" t="s">
        <v>4510</v>
      </c>
      <c r="L1095" s="183"/>
      <c r="M1095" s="183" t="s">
        <v>3123</v>
      </c>
      <c r="N1095" s="183" t="s">
        <v>3123</v>
      </c>
      <c r="O1095" s="183"/>
      <c r="P1095" s="183" t="s">
        <v>4222</v>
      </c>
      <c r="Q1095" s="183" t="s">
        <v>4509</v>
      </c>
      <c r="R1095" s="183">
        <f t="shared" si="196"/>
        <v>0</v>
      </c>
      <c r="S1095" s="183">
        <f t="shared" si="197"/>
        <v>0</v>
      </c>
      <c r="T1095" s="183">
        <f t="shared" si="198"/>
        <v>0</v>
      </c>
      <c r="U1095" s="183">
        <f t="shared" si="199"/>
        <v>0</v>
      </c>
      <c r="V1095" s="183">
        <f t="shared" si="200"/>
        <v>0</v>
      </c>
      <c r="W1095" s="183">
        <f t="shared" si="201"/>
        <v>0</v>
      </c>
      <c r="X1095" s="183">
        <f t="shared" si="202"/>
        <v>0</v>
      </c>
      <c r="Y1095" s="183">
        <f t="shared" si="203"/>
        <v>0</v>
      </c>
      <c r="Z1095" s="183">
        <f t="shared" si="204"/>
        <v>0</v>
      </c>
      <c r="AA1095" s="183">
        <f t="shared" si="205"/>
        <v>0</v>
      </c>
      <c r="AB1095" s="183" t="str">
        <f t="shared" si="206"/>
        <v/>
      </c>
      <c r="AC1095" s="183" t="str">
        <f t="shared" si="207"/>
        <v/>
      </c>
      <c r="AD1095" s="183" t="str">
        <f t="shared" si="208"/>
        <v/>
      </c>
      <c r="AE1095" s="183" t="str">
        <f t="shared" si="209"/>
        <v/>
      </c>
    </row>
    <row r="1096" spans="1:31" ht="33.950000000000003" customHeight="1" x14ac:dyDescent="0.25">
      <c r="A1096" s="184" t="s">
        <v>5072</v>
      </c>
      <c r="B1096" s="185">
        <v>61</v>
      </c>
      <c r="C1096" s="184" t="s">
        <v>4953</v>
      </c>
      <c r="D1096" s="184" t="s">
        <v>4378</v>
      </c>
      <c r="E1096" s="184" t="s">
        <v>18</v>
      </c>
      <c r="F1096" s="185">
        <v>1</v>
      </c>
      <c r="G1096" s="185">
        <v>0</v>
      </c>
      <c r="H1096" s="185">
        <v>1</v>
      </c>
      <c r="I1096" s="184"/>
      <c r="J1096" s="184" t="s">
        <v>5079</v>
      </c>
      <c r="K1096" s="183"/>
      <c r="L1096" s="183" t="s">
        <v>5080</v>
      </c>
      <c r="M1096" s="183" t="s">
        <v>5079</v>
      </c>
      <c r="N1096" s="183" t="s">
        <v>5078</v>
      </c>
      <c r="O1096" s="183"/>
      <c r="P1096" s="183" t="s">
        <v>4222</v>
      </c>
      <c r="Q1096" s="183" t="s">
        <v>4495</v>
      </c>
      <c r="R1096" s="183">
        <f t="shared" si="196"/>
        <v>0</v>
      </c>
      <c r="S1096" s="183">
        <f t="shared" si="197"/>
        <v>0</v>
      </c>
      <c r="T1096" s="183">
        <f t="shared" si="198"/>
        <v>0</v>
      </c>
      <c r="U1096" s="183">
        <f t="shared" si="199"/>
        <v>0</v>
      </c>
      <c r="V1096" s="183">
        <f t="shared" si="200"/>
        <v>0</v>
      </c>
      <c r="W1096" s="183">
        <f t="shared" si="201"/>
        <v>0</v>
      </c>
      <c r="X1096" s="183">
        <f t="shared" si="202"/>
        <v>0</v>
      </c>
      <c r="Y1096" s="183">
        <f t="shared" si="203"/>
        <v>0</v>
      </c>
      <c r="Z1096" s="183">
        <f t="shared" si="204"/>
        <v>0</v>
      </c>
      <c r="AA1096" s="183">
        <f t="shared" si="205"/>
        <v>0</v>
      </c>
      <c r="AB1096" s="183" t="str">
        <f t="shared" si="206"/>
        <v/>
      </c>
      <c r="AC1096" s="183" t="str">
        <f t="shared" si="207"/>
        <v/>
      </c>
      <c r="AD1096" s="183" t="str">
        <f t="shared" si="208"/>
        <v/>
      </c>
      <c r="AE1096" s="183" t="str">
        <f t="shared" si="209"/>
        <v/>
      </c>
    </row>
    <row r="1097" spans="1:31" ht="33.950000000000003" customHeight="1" x14ac:dyDescent="0.25">
      <c r="A1097" s="184" t="s">
        <v>5072</v>
      </c>
      <c r="B1097" s="185">
        <v>61</v>
      </c>
      <c r="C1097" s="184" t="s">
        <v>4953</v>
      </c>
      <c r="D1097" s="184" t="s">
        <v>4378</v>
      </c>
      <c r="E1097" s="184" t="s">
        <v>18</v>
      </c>
      <c r="F1097" s="185">
        <v>2</v>
      </c>
      <c r="G1097" s="185">
        <v>0</v>
      </c>
      <c r="H1097" s="185">
        <v>1</v>
      </c>
      <c r="I1097" s="184"/>
      <c r="J1097" s="184" t="s">
        <v>5076</v>
      </c>
      <c r="K1097" s="183"/>
      <c r="L1097" s="183" t="s">
        <v>5077</v>
      </c>
      <c r="M1097" s="183" t="s">
        <v>5076</v>
      </c>
      <c r="N1097" s="183" t="s">
        <v>5076</v>
      </c>
      <c r="O1097" s="183"/>
      <c r="P1097" s="183" t="s">
        <v>4222</v>
      </c>
      <c r="Q1097" s="183" t="s">
        <v>4495</v>
      </c>
      <c r="R1097" s="183">
        <f t="shared" si="196"/>
        <v>0</v>
      </c>
      <c r="S1097" s="183">
        <f t="shared" si="197"/>
        <v>0</v>
      </c>
      <c r="T1097" s="183">
        <f t="shared" si="198"/>
        <v>0</v>
      </c>
      <c r="U1097" s="183">
        <f t="shared" si="199"/>
        <v>0</v>
      </c>
      <c r="V1097" s="183">
        <f t="shared" si="200"/>
        <v>0</v>
      </c>
      <c r="W1097" s="183">
        <f t="shared" si="201"/>
        <v>0</v>
      </c>
      <c r="X1097" s="183">
        <f t="shared" si="202"/>
        <v>0</v>
      </c>
      <c r="Y1097" s="183">
        <f t="shared" si="203"/>
        <v>0</v>
      </c>
      <c r="Z1097" s="183">
        <f t="shared" si="204"/>
        <v>0</v>
      </c>
      <c r="AA1097" s="183">
        <f t="shared" si="205"/>
        <v>0</v>
      </c>
      <c r="AB1097" s="183" t="str">
        <f t="shared" si="206"/>
        <v/>
      </c>
      <c r="AC1097" s="183" t="str">
        <f t="shared" si="207"/>
        <v/>
      </c>
      <c r="AD1097" s="183" t="str">
        <f t="shared" si="208"/>
        <v/>
      </c>
      <c r="AE1097" s="183" t="str">
        <f t="shared" si="209"/>
        <v/>
      </c>
    </row>
    <row r="1098" spans="1:31" ht="33.950000000000003" customHeight="1" x14ac:dyDescent="0.25">
      <c r="A1098" s="184" t="s">
        <v>5072</v>
      </c>
      <c r="B1098" s="185">
        <v>61</v>
      </c>
      <c r="C1098" s="184" t="s">
        <v>4953</v>
      </c>
      <c r="D1098" s="184" t="s">
        <v>4378</v>
      </c>
      <c r="E1098" s="184" t="s">
        <v>18</v>
      </c>
      <c r="F1098" s="185">
        <v>3</v>
      </c>
      <c r="G1098" s="185">
        <v>0</v>
      </c>
      <c r="H1098" s="185">
        <v>1</v>
      </c>
      <c r="I1098" s="184"/>
      <c r="J1098" s="184" t="s">
        <v>3166</v>
      </c>
      <c r="K1098" s="183"/>
      <c r="L1098" s="183" t="s">
        <v>4537</v>
      </c>
      <c r="M1098" s="183" t="s">
        <v>3166</v>
      </c>
      <c r="N1098" s="183" t="s">
        <v>3166</v>
      </c>
      <c r="O1098" s="183"/>
      <c r="P1098" s="183" t="s">
        <v>4222</v>
      </c>
      <c r="Q1098" s="183" t="s">
        <v>4495</v>
      </c>
      <c r="R1098" s="183">
        <f t="shared" si="196"/>
        <v>0</v>
      </c>
      <c r="S1098" s="183">
        <f t="shared" si="197"/>
        <v>0</v>
      </c>
      <c r="T1098" s="183">
        <f t="shared" si="198"/>
        <v>0</v>
      </c>
      <c r="U1098" s="183">
        <f t="shared" si="199"/>
        <v>0</v>
      </c>
      <c r="V1098" s="183">
        <f t="shared" si="200"/>
        <v>0</v>
      </c>
      <c r="W1098" s="183">
        <f t="shared" si="201"/>
        <v>0</v>
      </c>
      <c r="X1098" s="183">
        <f t="shared" si="202"/>
        <v>0</v>
      </c>
      <c r="Y1098" s="183">
        <f t="shared" si="203"/>
        <v>0</v>
      </c>
      <c r="Z1098" s="183">
        <f t="shared" si="204"/>
        <v>0</v>
      </c>
      <c r="AA1098" s="183">
        <f t="shared" si="205"/>
        <v>0</v>
      </c>
      <c r="AB1098" s="183" t="str">
        <f t="shared" si="206"/>
        <v/>
      </c>
      <c r="AC1098" s="183" t="str">
        <f t="shared" si="207"/>
        <v/>
      </c>
      <c r="AD1098" s="183" t="str">
        <f t="shared" si="208"/>
        <v/>
      </c>
      <c r="AE1098" s="183" t="str">
        <f t="shared" si="209"/>
        <v/>
      </c>
    </row>
    <row r="1099" spans="1:31" ht="33.950000000000003" customHeight="1" x14ac:dyDescent="0.25">
      <c r="A1099" s="184" t="s">
        <v>5072</v>
      </c>
      <c r="B1099" s="185">
        <v>61</v>
      </c>
      <c r="C1099" s="184" t="s">
        <v>4953</v>
      </c>
      <c r="D1099" s="184" t="s">
        <v>4378</v>
      </c>
      <c r="E1099" s="184" t="s">
        <v>18</v>
      </c>
      <c r="F1099" s="185">
        <v>4</v>
      </c>
      <c r="G1099" s="185">
        <v>0</v>
      </c>
      <c r="H1099" s="185">
        <v>1</v>
      </c>
      <c r="I1099" s="184"/>
      <c r="J1099" s="184" t="s">
        <v>5074</v>
      </c>
      <c r="K1099" s="183"/>
      <c r="L1099" s="183" t="s">
        <v>5075</v>
      </c>
      <c r="M1099" s="183" t="s">
        <v>5074</v>
      </c>
      <c r="N1099" s="183" t="s">
        <v>5074</v>
      </c>
      <c r="O1099" s="183"/>
      <c r="P1099" s="183" t="s">
        <v>4222</v>
      </c>
      <c r="Q1099" s="183" t="s">
        <v>4495</v>
      </c>
      <c r="R1099" s="183">
        <f t="shared" si="196"/>
        <v>0</v>
      </c>
      <c r="S1099" s="183">
        <f t="shared" si="197"/>
        <v>0</v>
      </c>
      <c r="T1099" s="183">
        <f t="shared" si="198"/>
        <v>0</v>
      </c>
      <c r="U1099" s="183">
        <f t="shared" si="199"/>
        <v>0</v>
      </c>
      <c r="V1099" s="183">
        <f t="shared" si="200"/>
        <v>0</v>
      </c>
      <c r="W1099" s="183">
        <f t="shared" si="201"/>
        <v>0</v>
      </c>
      <c r="X1099" s="183">
        <f t="shared" si="202"/>
        <v>0</v>
      </c>
      <c r="Y1099" s="183">
        <f t="shared" si="203"/>
        <v>0</v>
      </c>
      <c r="Z1099" s="183">
        <f t="shared" si="204"/>
        <v>0</v>
      </c>
      <c r="AA1099" s="183">
        <f t="shared" si="205"/>
        <v>0</v>
      </c>
      <c r="AB1099" s="183" t="str">
        <f t="shared" si="206"/>
        <v/>
      </c>
      <c r="AC1099" s="183" t="str">
        <f t="shared" si="207"/>
        <v/>
      </c>
      <c r="AD1099" s="183" t="str">
        <f t="shared" si="208"/>
        <v/>
      </c>
      <c r="AE1099" s="183" t="str">
        <f t="shared" si="209"/>
        <v/>
      </c>
    </row>
    <row r="1100" spans="1:31" ht="33.950000000000003" customHeight="1" x14ac:dyDescent="0.25">
      <c r="A1100" s="184" t="s">
        <v>5072</v>
      </c>
      <c r="B1100" s="185">
        <v>61</v>
      </c>
      <c r="C1100" s="184" t="s">
        <v>4953</v>
      </c>
      <c r="D1100" s="184" t="s">
        <v>4378</v>
      </c>
      <c r="E1100" s="184" t="s">
        <v>18</v>
      </c>
      <c r="F1100" s="185">
        <v>5</v>
      </c>
      <c r="G1100" s="185">
        <v>0</v>
      </c>
      <c r="H1100" s="185">
        <v>1</v>
      </c>
      <c r="I1100" s="184"/>
      <c r="J1100" s="184" t="s">
        <v>3553</v>
      </c>
      <c r="K1100" s="183"/>
      <c r="L1100" s="183" t="s">
        <v>5073</v>
      </c>
      <c r="M1100" s="183" t="s">
        <v>3553</v>
      </c>
      <c r="N1100" s="183" t="s">
        <v>3553</v>
      </c>
      <c r="O1100" s="183"/>
      <c r="P1100" s="183" t="s">
        <v>4222</v>
      </c>
      <c r="Q1100" s="183" t="s">
        <v>4495</v>
      </c>
      <c r="R1100" s="183">
        <f t="shared" si="196"/>
        <v>0</v>
      </c>
      <c r="S1100" s="183">
        <f t="shared" si="197"/>
        <v>0</v>
      </c>
      <c r="T1100" s="183">
        <f t="shared" si="198"/>
        <v>0</v>
      </c>
      <c r="U1100" s="183">
        <f t="shared" si="199"/>
        <v>0</v>
      </c>
      <c r="V1100" s="183">
        <f t="shared" si="200"/>
        <v>0</v>
      </c>
      <c r="W1100" s="183">
        <f t="shared" si="201"/>
        <v>0</v>
      </c>
      <c r="X1100" s="183">
        <f t="shared" si="202"/>
        <v>0</v>
      </c>
      <c r="Y1100" s="183">
        <f t="shared" si="203"/>
        <v>0</v>
      </c>
      <c r="Z1100" s="183">
        <f t="shared" si="204"/>
        <v>0</v>
      </c>
      <c r="AA1100" s="183">
        <f t="shared" si="205"/>
        <v>0</v>
      </c>
      <c r="AB1100" s="183" t="str">
        <f t="shared" si="206"/>
        <v/>
      </c>
      <c r="AC1100" s="183" t="str">
        <f t="shared" si="207"/>
        <v/>
      </c>
      <c r="AD1100" s="183" t="str">
        <f t="shared" si="208"/>
        <v/>
      </c>
      <c r="AE1100" s="183" t="str">
        <f t="shared" si="209"/>
        <v/>
      </c>
    </row>
    <row r="1101" spans="1:31" ht="33.950000000000003" customHeight="1" x14ac:dyDescent="0.25">
      <c r="A1101" s="184" t="s">
        <v>5072</v>
      </c>
      <c r="B1101" s="185">
        <v>61</v>
      </c>
      <c r="C1101" s="184" t="s">
        <v>4953</v>
      </c>
      <c r="D1101" s="184" t="s">
        <v>4378</v>
      </c>
      <c r="E1101" s="184" t="s">
        <v>18</v>
      </c>
      <c r="F1101" s="185">
        <v>6</v>
      </c>
      <c r="G1101" s="185">
        <v>0</v>
      </c>
      <c r="H1101" s="185">
        <v>1</v>
      </c>
      <c r="I1101" s="184"/>
      <c r="J1101" s="184" t="s">
        <v>3587</v>
      </c>
      <c r="K1101" s="183"/>
      <c r="L1101" s="183" t="s">
        <v>4500</v>
      </c>
      <c r="M1101" s="183" t="s">
        <v>3587</v>
      </c>
      <c r="N1101" s="183" t="s">
        <v>3587</v>
      </c>
      <c r="O1101" s="183"/>
      <c r="P1101" s="183" t="s">
        <v>4222</v>
      </c>
      <c r="Q1101" s="183" t="s">
        <v>4495</v>
      </c>
      <c r="R1101" s="183">
        <f t="shared" si="196"/>
        <v>0</v>
      </c>
      <c r="S1101" s="183">
        <f t="shared" si="197"/>
        <v>0</v>
      </c>
      <c r="T1101" s="183">
        <f t="shared" si="198"/>
        <v>0</v>
      </c>
      <c r="U1101" s="183">
        <f t="shared" si="199"/>
        <v>0</v>
      </c>
      <c r="V1101" s="183">
        <f t="shared" si="200"/>
        <v>0</v>
      </c>
      <c r="W1101" s="183">
        <f t="shared" si="201"/>
        <v>0</v>
      </c>
      <c r="X1101" s="183">
        <f t="shared" si="202"/>
        <v>0</v>
      </c>
      <c r="Y1101" s="183">
        <f t="shared" si="203"/>
        <v>0</v>
      </c>
      <c r="Z1101" s="183">
        <f t="shared" si="204"/>
        <v>0</v>
      </c>
      <c r="AA1101" s="183">
        <f t="shared" si="205"/>
        <v>0</v>
      </c>
      <c r="AB1101" s="183" t="str">
        <f t="shared" si="206"/>
        <v/>
      </c>
      <c r="AC1101" s="183" t="str">
        <f t="shared" si="207"/>
        <v/>
      </c>
      <c r="AD1101" s="183" t="str">
        <f t="shared" si="208"/>
        <v/>
      </c>
      <c r="AE1101" s="183" t="str">
        <f t="shared" si="209"/>
        <v/>
      </c>
    </row>
    <row r="1102" spans="1:31" ht="33.950000000000003" customHeight="1" x14ac:dyDescent="0.25">
      <c r="A1102" s="184" t="s">
        <v>5072</v>
      </c>
      <c r="B1102" s="185">
        <v>61</v>
      </c>
      <c r="C1102" s="184" t="s">
        <v>4953</v>
      </c>
      <c r="D1102" s="184" t="s">
        <v>4378</v>
      </c>
      <c r="E1102" s="184" t="s">
        <v>18</v>
      </c>
      <c r="F1102" s="185">
        <v>7</v>
      </c>
      <c r="G1102" s="185">
        <v>0</v>
      </c>
      <c r="H1102" s="185">
        <v>1</v>
      </c>
      <c r="I1102" s="184"/>
      <c r="J1102" s="184" t="s">
        <v>4496</v>
      </c>
      <c r="K1102" s="183"/>
      <c r="L1102" s="183" t="s">
        <v>4497</v>
      </c>
      <c r="M1102" s="183" t="s">
        <v>4496</v>
      </c>
      <c r="N1102" s="183" t="s">
        <v>4496</v>
      </c>
      <c r="O1102" s="183"/>
      <c r="P1102" s="183" t="s">
        <v>4222</v>
      </c>
      <c r="Q1102" s="183" t="s">
        <v>4495</v>
      </c>
      <c r="R1102" s="183">
        <f t="shared" si="196"/>
        <v>0</v>
      </c>
      <c r="S1102" s="183">
        <f t="shared" si="197"/>
        <v>0</v>
      </c>
      <c r="T1102" s="183">
        <f t="shared" si="198"/>
        <v>0</v>
      </c>
      <c r="U1102" s="183">
        <f t="shared" si="199"/>
        <v>0</v>
      </c>
      <c r="V1102" s="183">
        <f t="shared" si="200"/>
        <v>0</v>
      </c>
      <c r="W1102" s="183">
        <f t="shared" si="201"/>
        <v>0</v>
      </c>
      <c r="X1102" s="183">
        <f t="shared" si="202"/>
        <v>0</v>
      </c>
      <c r="Y1102" s="183">
        <f t="shared" si="203"/>
        <v>0</v>
      </c>
      <c r="Z1102" s="183">
        <f t="shared" si="204"/>
        <v>0</v>
      </c>
      <c r="AA1102" s="183">
        <f t="shared" si="205"/>
        <v>0</v>
      </c>
      <c r="AB1102" s="183" t="str">
        <f t="shared" si="206"/>
        <v/>
      </c>
      <c r="AC1102" s="183" t="str">
        <f t="shared" si="207"/>
        <v/>
      </c>
      <c r="AD1102" s="183" t="str">
        <f t="shared" si="208"/>
        <v/>
      </c>
      <c r="AE1102" s="183" t="str">
        <f t="shared" si="209"/>
        <v/>
      </c>
    </row>
    <row r="1103" spans="1:31" ht="33.950000000000003" customHeight="1" x14ac:dyDescent="0.25">
      <c r="A1103" s="184" t="s">
        <v>5062</v>
      </c>
      <c r="B1103" s="185">
        <v>62</v>
      </c>
      <c r="C1103" s="184" t="s">
        <v>4953</v>
      </c>
      <c r="D1103" s="184" t="s">
        <v>4381</v>
      </c>
      <c r="E1103" s="184" t="s">
        <v>18</v>
      </c>
      <c r="F1103" s="185">
        <v>1</v>
      </c>
      <c r="G1103" s="185">
        <v>1</v>
      </c>
      <c r="H1103" s="185">
        <v>0</v>
      </c>
      <c r="I1103" s="184" t="s">
        <v>5067</v>
      </c>
      <c r="J1103" s="184"/>
      <c r="K1103" s="183" t="s">
        <v>5071</v>
      </c>
      <c r="L1103" s="183"/>
      <c r="M1103" s="183" t="s">
        <v>5067</v>
      </c>
      <c r="N1103" s="183" t="s">
        <v>5066</v>
      </c>
      <c r="O1103" s="183"/>
      <c r="P1103" s="183" t="s">
        <v>4222</v>
      </c>
      <c r="Q1103" s="183" t="s">
        <v>4509</v>
      </c>
      <c r="R1103" s="183">
        <f t="shared" si="196"/>
        <v>0</v>
      </c>
      <c r="S1103" s="183">
        <f t="shared" si="197"/>
        <v>0</v>
      </c>
      <c r="T1103" s="183">
        <f t="shared" si="198"/>
        <v>0</v>
      </c>
      <c r="U1103" s="183">
        <f t="shared" si="199"/>
        <v>0</v>
      </c>
      <c r="V1103" s="183">
        <f t="shared" si="200"/>
        <v>0</v>
      </c>
      <c r="W1103" s="183">
        <f t="shared" si="201"/>
        <v>0</v>
      </c>
      <c r="X1103" s="183">
        <f t="shared" si="202"/>
        <v>0</v>
      </c>
      <c r="Y1103" s="183">
        <f t="shared" si="203"/>
        <v>0</v>
      </c>
      <c r="Z1103" s="183">
        <f t="shared" si="204"/>
        <v>0</v>
      </c>
      <c r="AA1103" s="183">
        <f t="shared" si="205"/>
        <v>0</v>
      </c>
      <c r="AB1103" s="183" t="str">
        <f t="shared" si="206"/>
        <v/>
      </c>
      <c r="AC1103" s="183" t="str">
        <f t="shared" si="207"/>
        <v/>
      </c>
      <c r="AD1103" s="183" t="str">
        <f t="shared" si="208"/>
        <v/>
      </c>
      <c r="AE1103" s="183" t="str">
        <f t="shared" si="209"/>
        <v/>
      </c>
    </row>
    <row r="1104" spans="1:31" ht="33.950000000000003" customHeight="1" x14ac:dyDescent="0.25">
      <c r="A1104" s="184" t="s">
        <v>5062</v>
      </c>
      <c r="B1104" s="185">
        <v>62</v>
      </c>
      <c r="C1104" s="184" t="s">
        <v>4953</v>
      </c>
      <c r="D1104" s="184" t="s">
        <v>4381</v>
      </c>
      <c r="E1104" s="184" t="s">
        <v>18</v>
      </c>
      <c r="F1104" s="185">
        <v>2</v>
      </c>
      <c r="G1104" s="185">
        <v>1</v>
      </c>
      <c r="H1104" s="185">
        <v>0</v>
      </c>
      <c r="I1104" s="184" t="s">
        <v>3545</v>
      </c>
      <c r="J1104" s="184"/>
      <c r="K1104" s="183" t="s">
        <v>5070</v>
      </c>
      <c r="L1104" s="183"/>
      <c r="M1104" s="183" t="s">
        <v>3545</v>
      </c>
      <c r="N1104" s="183" t="s">
        <v>3545</v>
      </c>
      <c r="O1104" s="183"/>
      <c r="P1104" s="183" t="s">
        <v>4222</v>
      </c>
      <c r="Q1104" s="183" t="s">
        <v>4509</v>
      </c>
      <c r="R1104" s="183">
        <f t="shared" si="196"/>
        <v>0</v>
      </c>
      <c r="S1104" s="183">
        <f t="shared" si="197"/>
        <v>0</v>
      </c>
      <c r="T1104" s="183">
        <f t="shared" si="198"/>
        <v>0</v>
      </c>
      <c r="U1104" s="183">
        <f t="shared" si="199"/>
        <v>0</v>
      </c>
      <c r="V1104" s="183">
        <f t="shared" si="200"/>
        <v>0</v>
      </c>
      <c r="W1104" s="183">
        <f t="shared" si="201"/>
        <v>0</v>
      </c>
      <c r="X1104" s="183">
        <f t="shared" si="202"/>
        <v>0</v>
      </c>
      <c r="Y1104" s="183">
        <f t="shared" si="203"/>
        <v>0</v>
      </c>
      <c r="Z1104" s="183">
        <f t="shared" si="204"/>
        <v>0</v>
      </c>
      <c r="AA1104" s="183">
        <f t="shared" si="205"/>
        <v>0</v>
      </c>
      <c r="AB1104" s="183" t="str">
        <f t="shared" si="206"/>
        <v/>
      </c>
      <c r="AC1104" s="183" t="str">
        <f t="shared" si="207"/>
        <v/>
      </c>
      <c r="AD1104" s="183" t="str">
        <f t="shared" si="208"/>
        <v/>
      </c>
      <c r="AE1104" s="183" t="str">
        <f t="shared" si="209"/>
        <v/>
      </c>
    </row>
    <row r="1105" spans="1:31" ht="33.950000000000003" customHeight="1" x14ac:dyDescent="0.25">
      <c r="A1105" s="184" t="s">
        <v>5062</v>
      </c>
      <c r="B1105" s="185">
        <v>62</v>
      </c>
      <c r="C1105" s="184" t="s">
        <v>4953</v>
      </c>
      <c r="D1105" s="184" t="s">
        <v>4381</v>
      </c>
      <c r="E1105" s="184" t="s">
        <v>18</v>
      </c>
      <c r="F1105" s="185">
        <v>3</v>
      </c>
      <c r="G1105" s="185">
        <v>1</v>
      </c>
      <c r="H1105" s="185">
        <v>0</v>
      </c>
      <c r="I1105" s="184" t="s">
        <v>5020</v>
      </c>
      <c r="J1105" s="184"/>
      <c r="K1105" s="183" t="s">
        <v>5025</v>
      </c>
      <c r="L1105" s="183"/>
      <c r="M1105" s="183" t="s">
        <v>5020</v>
      </c>
      <c r="N1105" s="183" t="s">
        <v>5020</v>
      </c>
      <c r="O1105" s="183"/>
      <c r="P1105" s="183" t="s">
        <v>4222</v>
      </c>
      <c r="Q1105" s="183" t="s">
        <v>4509</v>
      </c>
      <c r="R1105" s="183">
        <f t="shared" si="196"/>
        <v>0</v>
      </c>
      <c r="S1105" s="183">
        <f t="shared" si="197"/>
        <v>0</v>
      </c>
      <c r="T1105" s="183">
        <f t="shared" si="198"/>
        <v>0</v>
      </c>
      <c r="U1105" s="183">
        <f t="shared" si="199"/>
        <v>0</v>
      </c>
      <c r="V1105" s="183">
        <f t="shared" si="200"/>
        <v>0</v>
      </c>
      <c r="W1105" s="183">
        <f t="shared" si="201"/>
        <v>0</v>
      </c>
      <c r="X1105" s="183">
        <f t="shared" si="202"/>
        <v>0</v>
      </c>
      <c r="Y1105" s="183">
        <f t="shared" si="203"/>
        <v>0</v>
      </c>
      <c r="Z1105" s="183">
        <f t="shared" si="204"/>
        <v>0</v>
      </c>
      <c r="AA1105" s="183">
        <f t="shared" si="205"/>
        <v>0</v>
      </c>
      <c r="AB1105" s="183" t="str">
        <f t="shared" si="206"/>
        <v/>
      </c>
      <c r="AC1105" s="183" t="str">
        <f t="shared" si="207"/>
        <v/>
      </c>
      <c r="AD1105" s="183" t="str">
        <f t="shared" si="208"/>
        <v/>
      </c>
      <c r="AE1105" s="183" t="str">
        <f t="shared" si="209"/>
        <v/>
      </c>
    </row>
    <row r="1106" spans="1:31" ht="33.950000000000003" customHeight="1" x14ac:dyDescent="0.25">
      <c r="A1106" s="184" t="s">
        <v>5062</v>
      </c>
      <c r="B1106" s="185">
        <v>62</v>
      </c>
      <c r="C1106" s="184" t="s">
        <v>4953</v>
      </c>
      <c r="D1106" s="184" t="s">
        <v>4381</v>
      </c>
      <c r="E1106" s="184" t="s">
        <v>18</v>
      </c>
      <c r="F1106" s="185">
        <v>4</v>
      </c>
      <c r="G1106" s="185">
        <v>1</v>
      </c>
      <c r="H1106" s="185">
        <v>0</v>
      </c>
      <c r="I1106" s="184" t="s">
        <v>4621</v>
      </c>
      <c r="J1106" s="184"/>
      <c r="K1106" s="183" t="s">
        <v>4622</v>
      </c>
      <c r="L1106" s="183"/>
      <c r="M1106" s="183" t="s">
        <v>4621</v>
      </c>
      <c r="N1106" s="183" t="s">
        <v>4621</v>
      </c>
      <c r="O1106" s="183"/>
      <c r="P1106" s="183" t="s">
        <v>4222</v>
      </c>
      <c r="Q1106" s="183" t="s">
        <v>4509</v>
      </c>
      <c r="R1106" s="183">
        <f t="shared" si="196"/>
        <v>0</v>
      </c>
      <c r="S1106" s="183">
        <f t="shared" si="197"/>
        <v>0</v>
      </c>
      <c r="T1106" s="183">
        <f t="shared" si="198"/>
        <v>0</v>
      </c>
      <c r="U1106" s="183">
        <f t="shared" si="199"/>
        <v>0</v>
      </c>
      <c r="V1106" s="183">
        <f t="shared" si="200"/>
        <v>0</v>
      </c>
      <c r="W1106" s="183">
        <f t="shared" si="201"/>
        <v>0</v>
      </c>
      <c r="X1106" s="183">
        <f t="shared" si="202"/>
        <v>0</v>
      </c>
      <c r="Y1106" s="183">
        <f t="shared" si="203"/>
        <v>0</v>
      </c>
      <c r="Z1106" s="183">
        <f t="shared" si="204"/>
        <v>0</v>
      </c>
      <c r="AA1106" s="183">
        <f t="shared" si="205"/>
        <v>0</v>
      </c>
      <c r="AB1106" s="183" t="str">
        <f t="shared" si="206"/>
        <v/>
      </c>
      <c r="AC1106" s="183" t="str">
        <f t="shared" si="207"/>
        <v/>
      </c>
      <c r="AD1106" s="183" t="str">
        <f t="shared" si="208"/>
        <v/>
      </c>
      <c r="AE1106" s="183" t="str">
        <f t="shared" si="209"/>
        <v/>
      </c>
    </row>
    <row r="1107" spans="1:31" ht="33.950000000000003" customHeight="1" x14ac:dyDescent="0.25">
      <c r="A1107" s="184" t="s">
        <v>5062</v>
      </c>
      <c r="B1107" s="185">
        <v>62</v>
      </c>
      <c r="C1107" s="184" t="s">
        <v>4953</v>
      </c>
      <c r="D1107" s="184" t="s">
        <v>4381</v>
      </c>
      <c r="E1107" s="184" t="s">
        <v>18</v>
      </c>
      <c r="F1107" s="185">
        <v>5</v>
      </c>
      <c r="G1107" s="185">
        <v>1</v>
      </c>
      <c r="H1107" s="185">
        <v>0</v>
      </c>
      <c r="I1107" s="184" t="s">
        <v>2117</v>
      </c>
      <c r="J1107" s="184"/>
      <c r="K1107" s="183" t="s">
        <v>5069</v>
      </c>
      <c r="L1107" s="183"/>
      <c r="M1107" s="183" t="s">
        <v>2117</v>
      </c>
      <c r="N1107" s="183" t="s">
        <v>2117</v>
      </c>
      <c r="O1107" s="183"/>
      <c r="P1107" s="183" t="s">
        <v>4222</v>
      </c>
      <c r="Q1107" s="183" t="s">
        <v>4509</v>
      </c>
      <c r="R1107" s="183">
        <f t="shared" si="196"/>
        <v>0</v>
      </c>
      <c r="S1107" s="183">
        <f t="shared" si="197"/>
        <v>0</v>
      </c>
      <c r="T1107" s="183">
        <f t="shared" si="198"/>
        <v>0</v>
      </c>
      <c r="U1107" s="183">
        <f t="shared" si="199"/>
        <v>0</v>
      </c>
      <c r="V1107" s="183">
        <f t="shared" si="200"/>
        <v>0</v>
      </c>
      <c r="W1107" s="183">
        <f t="shared" si="201"/>
        <v>0</v>
      </c>
      <c r="X1107" s="183">
        <f t="shared" si="202"/>
        <v>0</v>
      </c>
      <c r="Y1107" s="183">
        <f t="shared" si="203"/>
        <v>0</v>
      </c>
      <c r="Z1107" s="183">
        <f t="shared" si="204"/>
        <v>0</v>
      </c>
      <c r="AA1107" s="183">
        <f t="shared" si="205"/>
        <v>0</v>
      </c>
      <c r="AB1107" s="183" t="str">
        <f t="shared" si="206"/>
        <v/>
      </c>
      <c r="AC1107" s="183" t="str">
        <f t="shared" si="207"/>
        <v/>
      </c>
      <c r="AD1107" s="183" t="str">
        <f t="shared" si="208"/>
        <v/>
      </c>
      <c r="AE1107" s="183" t="str">
        <f t="shared" si="209"/>
        <v/>
      </c>
    </row>
    <row r="1108" spans="1:31" ht="33.950000000000003" customHeight="1" x14ac:dyDescent="0.25">
      <c r="A1108" s="184" t="s">
        <v>5062</v>
      </c>
      <c r="B1108" s="185">
        <v>62</v>
      </c>
      <c r="C1108" s="184" t="s">
        <v>4953</v>
      </c>
      <c r="D1108" s="184" t="s">
        <v>4381</v>
      </c>
      <c r="E1108" s="184" t="s">
        <v>18</v>
      </c>
      <c r="F1108" s="185">
        <v>6</v>
      </c>
      <c r="G1108" s="185">
        <v>1</v>
      </c>
      <c r="H1108" s="185">
        <v>0</v>
      </c>
      <c r="I1108" s="184" t="s">
        <v>3572</v>
      </c>
      <c r="J1108" s="184"/>
      <c r="K1108" s="183" t="s">
        <v>4968</v>
      </c>
      <c r="L1108" s="183"/>
      <c r="M1108" s="183" t="s">
        <v>3572</v>
      </c>
      <c r="N1108" s="183" t="s">
        <v>3572</v>
      </c>
      <c r="O1108" s="183"/>
      <c r="P1108" s="183" t="s">
        <v>4222</v>
      </c>
      <c r="Q1108" s="183" t="s">
        <v>4509</v>
      </c>
      <c r="R1108" s="183">
        <f t="shared" si="196"/>
        <v>0</v>
      </c>
      <c r="S1108" s="183">
        <f t="shared" si="197"/>
        <v>0</v>
      </c>
      <c r="T1108" s="183">
        <f t="shared" si="198"/>
        <v>0</v>
      </c>
      <c r="U1108" s="183">
        <f t="shared" si="199"/>
        <v>0</v>
      </c>
      <c r="V1108" s="183">
        <f t="shared" si="200"/>
        <v>0</v>
      </c>
      <c r="W1108" s="183">
        <f t="shared" si="201"/>
        <v>0</v>
      </c>
      <c r="X1108" s="183">
        <f t="shared" si="202"/>
        <v>0</v>
      </c>
      <c r="Y1108" s="183">
        <f t="shared" si="203"/>
        <v>0</v>
      </c>
      <c r="Z1108" s="183">
        <f t="shared" si="204"/>
        <v>0</v>
      </c>
      <c r="AA1108" s="183">
        <f t="shared" si="205"/>
        <v>0</v>
      </c>
      <c r="AB1108" s="183" t="str">
        <f t="shared" si="206"/>
        <v/>
      </c>
      <c r="AC1108" s="183" t="str">
        <f t="shared" si="207"/>
        <v/>
      </c>
      <c r="AD1108" s="183" t="str">
        <f t="shared" si="208"/>
        <v/>
      </c>
      <c r="AE1108" s="183" t="str">
        <f t="shared" si="209"/>
        <v/>
      </c>
    </row>
    <row r="1109" spans="1:31" ht="33.950000000000003" customHeight="1" x14ac:dyDescent="0.25">
      <c r="A1109" s="184" t="s">
        <v>5062</v>
      </c>
      <c r="B1109" s="185">
        <v>62</v>
      </c>
      <c r="C1109" s="184" t="s">
        <v>4953</v>
      </c>
      <c r="D1109" s="184" t="s">
        <v>4381</v>
      </c>
      <c r="E1109" s="184" t="s">
        <v>18</v>
      </c>
      <c r="F1109" s="185">
        <v>7</v>
      </c>
      <c r="G1109" s="185">
        <v>1</v>
      </c>
      <c r="H1109" s="185">
        <v>0</v>
      </c>
      <c r="I1109" s="184" t="s">
        <v>3102</v>
      </c>
      <c r="J1109" s="184"/>
      <c r="K1109" s="183" t="s">
        <v>4511</v>
      </c>
      <c r="L1109" s="183"/>
      <c r="M1109" s="183" t="s">
        <v>3102</v>
      </c>
      <c r="N1109" s="183" t="s">
        <v>3102</v>
      </c>
      <c r="O1109" s="183"/>
      <c r="P1109" s="183" t="s">
        <v>4222</v>
      </c>
      <c r="Q1109" s="183" t="s">
        <v>4509</v>
      </c>
      <c r="R1109" s="183">
        <f t="shared" si="196"/>
        <v>0</v>
      </c>
      <c r="S1109" s="183">
        <f t="shared" si="197"/>
        <v>0</v>
      </c>
      <c r="T1109" s="183">
        <f t="shared" si="198"/>
        <v>0</v>
      </c>
      <c r="U1109" s="183">
        <f t="shared" si="199"/>
        <v>0</v>
      </c>
      <c r="V1109" s="183">
        <f t="shared" si="200"/>
        <v>0</v>
      </c>
      <c r="W1109" s="183">
        <f t="shared" si="201"/>
        <v>0</v>
      </c>
      <c r="X1109" s="183">
        <f t="shared" si="202"/>
        <v>0</v>
      </c>
      <c r="Y1109" s="183">
        <f t="shared" si="203"/>
        <v>0</v>
      </c>
      <c r="Z1109" s="183">
        <f t="shared" si="204"/>
        <v>0</v>
      </c>
      <c r="AA1109" s="183">
        <f t="shared" si="205"/>
        <v>0</v>
      </c>
      <c r="AB1109" s="183" t="str">
        <f t="shared" si="206"/>
        <v/>
      </c>
      <c r="AC1109" s="183" t="str">
        <f t="shared" si="207"/>
        <v/>
      </c>
      <c r="AD1109" s="183" t="str">
        <f t="shared" si="208"/>
        <v/>
      </c>
      <c r="AE1109" s="183" t="str">
        <f t="shared" si="209"/>
        <v/>
      </c>
    </row>
    <row r="1110" spans="1:31" ht="33.950000000000003" customHeight="1" x14ac:dyDescent="0.25">
      <c r="A1110" s="184" t="s">
        <v>5062</v>
      </c>
      <c r="B1110" s="185">
        <v>62</v>
      </c>
      <c r="C1110" s="184" t="s">
        <v>4953</v>
      </c>
      <c r="D1110" s="184" t="s">
        <v>4381</v>
      </c>
      <c r="E1110" s="184" t="s">
        <v>18</v>
      </c>
      <c r="F1110" s="185">
        <v>8</v>
      </c>
      <c r="G1110" s="185">
        <v>1</v>
      </c>
      <c r="H1110" s="185">
        <v>0</v>
      </c>
      <c r="I1110" s="184" t="s">
        <v>3123</v>
      </c>
      <c r="J1110" s="184"/>
      <c r="K1110" s="183" t="s">
        <v>4510</v>
      </c>
      <c r="L1110" s="183"/>
      <c r="M1110" s="183" t="s">
        <v>3123</v>
      </c>
      <c r="N1110" s="183" t="s">
        <v>3123</v>
      </c>
      <c r="O1110" s="183"/>
      <c r="P1110" s="183" t="s">
        <v>4222</v>
      </c>
      <c r="Q1110" s="183" t="s">
        <v>4509</v>
      </c>
      <c r="R1110" s="183">
        <f t="shared" si="196"/>
        <v>0</v>
      </c>
      <c r="S1110" s="183">
        <f t="shared" si="197"/>
        <v>0</v>
      </c>
      <c r="T1110" s="183">
        <f t="shared" si="198"/>
        <v>0</v>
      </c>
      <c r="U1110" s="183">
        <f t="shared" si="199"/>
        <v>0</v>
      </c>
      <c r="V1110" s="183">
        <f t="shared" si="200"/>
        <v>0</v>
      </c>
      <c r="W1110" s="183">
        <f t="shared" si="201"/>
        <v>0</v>
      </c>
      <c r="X1110" s="183">
        <f t="shared" si="202"/>
        <v>0</v>
      </c>
      <c r="Y1110" s="183">
        <f t="shared" si="203"/>
        <v>0</v>
      </c>
      <c r="Z1110" s="183">
        <f t="shared" si="204"/>
        <v>0</v>
      </c>
      <c r="AA1110" s="183">
        <f t="shared" si="205"/>
        <v>0</v>
      </c>
      <c r="AB1110" s="183" t="str">
        <f t="shared" si="206"/>
        <v/>
      </c>
      <c r="AC1110" s="183" t="str">
        <f t="shared" si="207"/>
        <v/>
      </c>
      <c r="AD1110" s="183" t="str">
        <f t="shared" si="208"/>
        <v/>
      </c>
      <c r="AE1110" s="183" t="str">
        <f t="shared" si="209"/>
        <v/>
      </c>
    </row>
    <row r="1111" spans="1:31" ht="33.950000000000003" customHeight="1" x14ac:dyDescent="0.25">
      <c r="A1111" s="184" t="s">
        <v>5062</v>
      </c>
      <c r="B1111" s="185">
        <v>62</v>
      </c>
      <c r="C1111" s="184" t="s">
        <v>4953</v>
      </c>
      <c r="D1111" s="184" t="s">
        <v>4378</v>
      </c>
      <c r="E1111" s="184" t="s">
        <v>18</v>
      </c>
      <c r="F1111" s="185">
        <v>1</v>
      </c>
      <c r="G1111" s="185">
        <v>0</v>
      </c>
      <c r="H1111" s="185">
        <v>1</v>
      </c>
      <c r="I1111" s="184"/>
      <c r="J1111" s="184" t="s">
        <v>5067</v>
      </c>
      <c r="K1111" s="183"/>
      <c r="L1111" s="183" t="s">
        <v>5068</v>
      </c>
      <c r="M1111" s="183" t="s">
        <v>5067</v>
      </c>
      <c r="N1111" s="183" t="s">
        <v>5066</v>
      </c>
      <c r="O1111" s="183"/>
      <c r="P1111" s="183" t="s">
        <v>4222</v>
      </c>
      <c r="Q1111" s="183" t="s">
        <v>4495</v>
      </c>
      <c r="R1111" s="183">
        <f t="shared" si="196"/>
        <v>0</v>
      </c>
      <c r="S1111" s="183">
        <f t="shared" si="197"/>
        <v>0</v>
      </c>
      <c r="T1111" s="183">
        <f t="shared" si="198"/>
        <v>0</v>
      </c>
      <c r="U1111" s="183">
        <f t="shared" si="199"/>
        <v>0</v>
      </c>
      <c r="V1111" s="183">
        <f t="shared" si="200"/>
        <v>0</v>
      </c>
      <c r="W1111" s="183">
        <f t="shared" si="201"/>
        <v>0</v>
      </c>
      <c r="X1111" s="183">
        <f t="shared" si="202"/>
        <v>0</v>
      </c>
      <c r="Y1111" s="183">
        <f t="shared" si="203"/>
        <v>0</v>
      </c>
      <c r="Z1111" s="183">
        <f t="shared" si="204"/>
        <v>0</v>
      </c>
      <c r="AA1111" s="183">
        <f t="shared" si="205"/>
        <v>0</v>
      </c>
      <c r="AB1111" s="183" t="str">
        <f t="shared" si="206"/>
        <v/>
      </c>
      <c r="AC1111" s="183" t="str">
        <f t="shared" si="207"/>
        <v/>
      </c>
      <c r="AD1111" s="183" t="str">
        <f t="shared" si="208"/>
        <v/>
      </c>
      <c r="AE1111" s="183" t="str">
        <f t="shared" si="209"/>
        <v/>
      </c>
    </row>
    <row r="1112" spans="1:31" ht="33.950000000000003" customHeight="1" x14ac:dyDescent="0.25">
      <c r="A1112" s="184" t="s">
        <v>5062</v>
      </c>
      <c r="B1112" s="185">
        <v>62</v>
      </c>
      <c r="C1112" s="184" t="s">
        <v>4953</v>
      </c>
      <c r="D1112" s="184" t="s">
        <v>4378</v>
      </c>
      <c r="E1112" s="184" t="s">
        <v>18</v>
      </c>
      <c r="F1112" s="185">
        <v>2</v>
      </c>
      <c r="G1112" s="185">
        <v>0</v>
      </c>
      <c r="H1112" s="185">
        <v>1</v>
      </c>
      <c r="I1112" s="184"/>
      <c r="J1112" s="184" t="s">
        <v>3545</v>
      </c>
      <c r="K1112" s="183"/>
      <c r="L1112" s="183" t="s">
        <v>5065</v>
      </c>
      <c r="M1112" s="183" t="s">
        <v>3545</v>
      </c>
      <c r="N1112" s="183" t="s">
        <v>3545</v>
      </c>
      <c r="O1112" s="183"/>
      <c r="P1112" s="183" t="s">
        <v>4222</v>
      </c>
      <c r="Q1112" s="183" t="s">
        <v>4495</v>
      </c>
      <c r="R1112" s="183">
        <f t="shared" si="196"/>
        <v>0</v>
      </c>
      <c r="S1112" s="183">
        <f t="shared" si="197"/>
        <v>0</v>
      </c>
      <c r="T1112" s="183">
        <f t="shared" si="198"/>
        <v>0</v>
      </c>
      <c r="U1112" s="183">
        <f t="shared" si="199"/>
        <v>0</v>
      </c>
      <c r="V1112" s="183">
        <f t="shared" si="200"/>
        <v>0</v>
      </c>
      <c r="W1112" s="183">
        <f t="shared" si="201"/>
        <v>0</v>
      </c>
      <c r="X1112" s="183">
        <f t="shared" si="202"/>
        <v>0</v>
      </c>
      <c r="Y1112" s="183">
        <f t="shared" si="203"/>
        <v>0</v>
      </c>
      <c r="Z1112" s="183">
        <f t="shared" si="204"/>
        <v>0</v>
      </c>
      <c r="AA1112" s="183">
        <f t="shared" si="205"/>
        <v>0</v>
      </c>
      <c r="AB1112" s="183" t="str">
        <f t="shared" si="206"/>
        <v/>
      </c>
      <c r="AC1112" s="183" t="str">
        <f t="shared" si="207"/>
        <v/>
      </c>
      <c r="AD1112" s="183" t="str">
        <f t="shared" si="208"/>
        <v/>
      </c>
      <c r="AE1112" s="183" t="str">
        <f t="shared" si="209"/>
        <v/>
      </c>
    </row>
    <row r="1113" spans="1:31" ht="33.950000000000003" customHeight="1" x14ac:dyDescent="0.25">
      <c r="A1113" s="184" t="s">
        <v>5062</v>
      </c>
      <c r="B1113" s="185">
        <v>62</v>
      </c>
      <c r="C1113" s="184" t="s">
        <v>4953</v>
      </c>
      <c r="D1113" s="184" t="s">
        <v>4378</v>
      </c>
      <c r="E1113" s="184" t="s">
        <v>18</v>
      </c>
      <c r="F1113" s="185">
        <v>3</v>
      </c>
      <c r="G1113" s="185">
        <v>0</v>
      </c>
      <c r="H1113" s="185">
        <v>1</v>
      </c>
      <c r="I1113" s="184"/>
      <c r="J1113" s="184" t="s">
        <v>5020</v>
      </c>
      <c r="K1113" s="183"/>
      <c r="L1113" s="183" t="s">
        <v>5021</v>
      </c>
      <c r="M1113" s="183" t="s">
        <v>5020</v>
      </c>
      <c r="N1113" s="183" t="s">
        <v>5020</v>
      </c>
      <c r="O1113" s="183"/>
      <c r="P1113" s="183" t="s">
        <v>4222</v>
      </c>
      <c r="Q1113" s="183" t="s">
        <v>4495</v>
      </c>
      <c r="R1113" s="183">
        <f t="shared" si="196"/>
        <v>0</v>
      </c>
      <c r="S1113" s="183">
        <f t="shared" si="197"/>
        <v>0</v>
      </c>
      <c r="T1113" s="183">
        <f t="shared" si="198"/>
        <v>0</v>
      </c>
      <c r="U1113" s="183">
        <f t="shared" si="199"/>
        <v>0</v>
      </c>
      <c r="V1113" s="183">
        <f t="shared" si="200"/>
        <v>0</v>
      </c>
      <c r="W1113" s="183">
        <f t="shared" si="201"/>
        <v>0</v>
      </c>
      <c r="X1113" s="183">
        <f t="shared" si="202"/>
        <v>0</v>
      </c>
      <c r="Y1113" s="183">
        <f t="shared" si="203"/>
        <v>0</v>
      </c>
      <c r="Z1113" s="183">
        <f t="shared" si="204"/>
        <v>0</v>
      </c>
      <c r="AA1113" s="183">
        <f t="shared" si="205"/>
        <v>0</v>
      </c>
      <c r="AB1113" s="183" t="str">
        <f t="shared" si="206"/>
        <v/>
      </c>
      <c r="AC1113" s="183" t="str">
        <f t="shared" si="207"/>
        <v/>
      </c>
      <c r="AD1113" s="183" t="str">
        <f t="shared" si="208"/>
        <v/>
      </c>
      <c r="AE1113" s="183" t="str">
        <f t="shared" si="209"/>
        <v/>
      </c>
    </row>
    <row r="1114" spans="1:31" ht="33.950000000000003" customHeight="1" x14ac:dyDescent="0.25">
      <c r="A1114" s="184" t="s">
        <v>5062</v>
      </c>
      <c r="B1114" s="185">
        <v>62</v>
      </c>
      <c r="C1114" s="184" t="s">
        <v>4953</v>
      </c>
      <c r="D1114" s="184" t="s">
        <v>4378</v>
      </c>
      <c r="E1114" s="184" t="s">
        <v>18</v>
      </c>
      <c r="F1114" s="185">
        <v>4</v>
      </c>
      <c r="G1114" s="185">
        <v>0</v>
      </c>
      <c r="H1114" s="185">
        <v>1</v>
      </c>
      <c r="I1114" s="184"/>
      <c r="J1114" s="184" t="s">
        <v>4621</v>
      </c>
      <c r="K1114" s="183"/>
      <c r="L1114" s="183" t="s">
        <v>5064</v>
      </c>
      <c r="M1114" s="183" t="s">
        <v>4621</v>
      </c>
      <c r="N1114" s="183" t="s">
        <v>4621</v>
      </c>
      <c r="O1114" s="183"/>
      <c r="P1114" s="183" t="s">
        <v>4222</v>
      </c>
      <c r="Q1114" s="183" t="s">
        <v>4495</v>
      </c>
      <c r="R1114" s="183">
        <f t="shared" si="196"/>
        <v>0</v>
      </c>
      <c r="S1114" s="183">
        <f t="shared" si="197"/>
        <v>0</v>
      </c>
      <c r="T1114" s="183">
        <f t="shared" si="198"/>
        <v>0</v>
      </c>
      <c r="U1114" s="183">
        <f t="shared" si="199"/>
        <v>0</v>
      </c>
      <c r="V1114" s="183">
        <f t="shared" si="200"/>
        <v>0</v>
      </c>
      <c r="W1114" s="183">
        <f t="shared" si="201"/>
        <v>0</v>
      </c>
      <c r="X1114" s="183">
        <f t="shared" si="202"/>
        <v>0</v>
      </c>
      <c r="Y1114" s="183">
        <f t="shared" si="203"/>
        <v>0</v>
      </c>
      <c r="Z1114" s="183">
        <f t="shared" si="204"/>
        <v>0</v>
      </c>
      <c r="AA1114" s="183">
        <f t="shared" si="205"/>
        <v>0</v>
      </c>
      <c r="AB1114" s="183" t="str">
        <f t="shared" si="206"/>
        <v/>
      </c>
      <c r="AC1114" s="183" t="str">
        <f t="shared" si="207"/>
        <v/>
      </c>
      <c r="AD1114" s="183" t="str">
        <f t="shared" si="208"/>
        <v/>
      </c>
      <c r="AE1114" s="183" t="str">
        <f t="shared" si="209"/>
        <v/>
      </c>
    </row>
    <row r="1115" spans="1:31" ht="33.950000000000003" customHeight="1" x14ac:dyDescent="0.25">
      <c r="A1115" s="184" t="s">
        <v>5062</v>
      </c>
      <c r="B1115" s="185">
        <v>62</v>
      </c>
      <c r="C1115" s="184" t="s">
        <v>4953</v>
      </c>
      <c r="D1115" s="184" t="s">
        <v>4378</v>
      </c>
      <c r="E1115" s="184" t="s">
        <v>18</v>
      </c>
      <c r="F1115" s="185">
        <v>5</v>
      </c>
      <c r="G1115" s="185">
        <v>0</v>
      </c>
      <c r="H1115" s="185">
        <v>1</v>
      </c>
      <c r="I1115" s="184"/>
      <c r="J1115" s="184" t="s">
        <v>2117</v>
      </c>
      <c r="K1115" s="183"/>
      <c r="L1115" s="183" t="s">
        <v>5063</v>
      </c>
      <c r="M1115" s="183" t="s">
        <v>2117</v>
      </c>
      <c r="N1115" s="183" t="s">
        <v>2117</v>
      </c>
      <c r="O1115" s="183"/>
      <c r="P1115" s="183" t="s">
        <v>4222</v>
      </c>
      <c r="Q1115" s="183" t="s">
        <v>4495</v>
      </c>
      <c r="R1115" s="183">
        <f t="shared" si="196"/>
        <v>0</v>
      </c>
      <c r="S1115" s="183">
        <f t="shared" si="197"/>
        <v>0</v>
      </c>
      <c r="T1115" s="183">
        <f t="shared" si="198"/>
        <v>0</v>
      </c>
      <c r="U1115" s="183">
        <f t="shared" si="199"/>
        <v>0</v>
      </c>
      <c r="V1115" s="183">
        <f t="shared" si="200"/>
        <v>0</v>
      </c>
      <c r="W1115" s="183">
        <f t="shared" si="201"/>
        <v>0</v>
      </c>
      <c r="X1115" s="183">
        <f t="shared" si="202"/>
        <v>0</v>
      </c>
      <c r="Y1115" s="183">
        <f t="shared" si="203"/>
        <v>0</v>
      </c>
      <c r="Z1115" s="183">
        <f t="shared" si="204"/>
        <v>0</v>
      </c>
      <c r="AA1115" s="183">
        <f t="shared" si="205"/>
        <v>0</v>
      </c>
      <c r="AB1115" s="183" t="str">
        <f t="shared" si="206"/>
        <v/>
      </c>
      <c r="AC1115" s="183" t="str">
        <f t="shared" si="207"/>
        <v/>
      </c>
      <c r="AD1115" s="183" t="str">
        <f t="shared" si="208"/>
        <v/>
      </c>
      <c r="AE1115" s="183" t="str">
        <f t="shared" si="209"/>
        <v/>
      </c>
    </row>
    <row r="1116" spans="1:31" ht="33.950000000000003" customHeight="1" x14ac:dyDescent="0.25">
      <c r="A1116" s="184" t="s">
        <v>5062</v>
      </c>
      <c r="B1116" s="185">
        <v>62</v>
      </c>
      <c r="C1116" s="184" t="s">
        <v>4953</v>
      </c>
      <c r="D1116" s="184" t="s">
        <v>4378</v>
      </c>
      <c r="E1116" s="184" t="s">
        <v>18</v>
      </c>
      <c r="F1116" s="185">
        <v>6</v>
      </c>
      <c r="G1116" s="185">
        <v>0</v>
      </c>
      <c r="H1116" s="185">
        <v>1</v>
      </c>
      <c r="I1116" s="184"/>
      <c r="J1116" s="184" t="s">
        <v>3587</v>
      </c>
      <c r="K1116" s="183"/>
      <c r="L1116" s="183" t="s">
        <v>4500</v>
      </c>
      <c r="M1116" s="183" t="s">
        <v>3587</v>
      </c>
      <c r="N1116" s="183" t="s">
        <v>3587</v>
      </c>
      <c r="O1116" s="183"/>
      <c r="P1116" s="183" t="s">
        <v>4222</v>
      </c>
      <c r="Q1116" s="183" t="s">
        <v>4495</v>
      </c>
      <c r="R1116" s="183">
        <f t="shared" si="196"/>
        <v>0</v>
      </c>
      <c r="S1116" s="183">
        <f t="shared" si="197"/>
        <v>0</v>
      </c>
      <c r="T1116" s="183">
        <f t="shared" si="198"/>
        <v>0</v>
      </c>
      <c r="U1116" s="183">
        <f t="shared" si="199"/>
        <v>0</v>
      </c>
      <c r="V1116" s="183">
        <f t="shared" si="200"/>
        <v>0</v>
      </c>
      <c r="W1116" s="183">
        <f t="shared" si="201"/>
        <v>0</v>
      </c>
      <c r="X1116" s="183">
        <f t="shared" si="202"/>
        <v>0</v>
      </c>
      <c r="Y1116" s="183">
        <f t="shared" si="203"/>
        <v>0</v>
      </c>
      <c r="Z1116" s="183">
        <f t="shared" si="204"/>
        <v>0</v>
      </c>
      <c r="AA1116" s="183">
        <f t="shared" si="205"/>
        <v>0</v>
      </c>
      <c r="AB1116" s="183" t="str">
        <f t="shared" si="206"/>
        <v/>
      </c>
      <c r="AC1116" s="183" t="str">
        <f t="shared" si="207"/>
        <v/>
      </c>
      <c r="AD1116" s="183" t="str">
        <f t="shared" si="208"/>
        <v/>
      </c>
      <c r="AE1116" s="183" t="str">
        <f t="shared" si="209"/>
        <v/>
      </c>
    </row>
    <row r="1117" spans="1:31" ht="33.950000000000003" customHeight="1" x14ac:dyDescent="0.25">
      <c r="A1117" s="184" t="s">
        <v>5062</v>
      </c>
      <c r="B1117" s="185">
        <v>62</v>
      </c>
      <c r="C1117" s="184" t="s">
        <v>4953</v>
      </c>
      <c r="D1117" s="184" t="s">
        <v>4378</v>
      </c>
      <c r="E1117" s="184" t="s">
        <v>18</v>
      </c>
      <c r="F1117" s="185">
        <v>7</v>
      </c>
      <c r="G1117" s="185">
        <v>0</v>
      </c>
      <c r="H1117" s="185">
        <v>1</v>
      </c>
      <c r="I1117" s="184"/>
      <c r="J1117" s="184" t="s">
        <v>4496</v>
      </c>
      <c r="K1117" s="183"/>
      <c r="L1117" s="183" t="s">
        <v>4497</v>
      </c>
      <c r="M1117" s="183" t="s">
        <v>4496</v>
      </c>
      <c r="N1117" s="183" t="s">
        <v>4496</v>
      </c>
      <c r="O1117" s="183"/>
      <c r="P1117" s="183" t="s">
        <v>4222</v>
      </c>
      <c r="Q1117" s="183" t="s">
        <v>4495</v>
      </c>
      <c r="R1117" s="183">
        <f t="shared" si="196"/>
        <v>0</v>
      </c>
      <c r="S1117" s="183">
        <f t="shared" si="197"/>
        <v>0</v>
      </c>
      <c r="T1117" s="183">
        <f t="shared" si="198"/>
        <v>0</v>
      </c>
      <c r="U1117" s="183">
        <f t="shared" si="199"/>
        <v>0</v>
      </c>
      <c r="V1117" s="183">
        <f t="shared" si="200"/>
        <v>0</v>
      </c>
      <c r="W1117" s="183">
        <f t="shared" si="201"/>
        <v>0</v>
      </c>
      <c r="X1117" s="183">
        <f t="shared" si="202"/>
        <v>0</v>
      </c>
      <c r="Y1117" s="183">
        <f t="shared" si="203"/>
        <v>0</v>
      </c>
      <c r="Z1117" s="183">
        <f t="shared" si="204"/>
        <v>0</v>
      </c>
      <c r="AA1117" s="183">
        <f t="shared" si="205"/>
        <v>0</v>
      </c>
      <c r="AB1117" s="183" t="str">
        <f t="shared" si="206"/>
        <v/>
      </c>
      <c r="AC1117" s="183" t="str">
        <f t="shared" si="207"/>
        <v/>
      </c>
      <c r="AD1117" s="183" t="str">
        <f t="shared" si="208"/>
        <v/>
      </c>
      <c r="AE1117" s="183" t="str">
        <f t="shared" si="209"/>
        <v/>
      </c>
    </row>
    <row r="1118" spans="1:31" ht="33.950000000000003" customHeight="1" x14ac:dyDescent="0.25">
      <c r="A1118" s="184" t="s">
        <v>5046</v>
      </c>
      <c r="B1118" s="185">
        <v>63</v>
      </c>
      <c r="C1118" s="184" t="s">
        <v>4953</v>
      </c>
      <c r="D1118" s="184" t="s">
        <v>4381</v>
      </c>
      <c r="E1118" s="184" t="s">
        <v>18</v>
      </c>
      <c r="F1118" s="185">
        <v>1</v>
      </c>
      <c r="G1118" s="185">
        <v>1</v>
      </c>
      <c r="H1118" s="185">
        <v>0</v>
      </c>
      <c r="I1118" s="184" t="s">
        <v>5054</v>
      </c>
      <c r="J1118" s="184"/>
      <c r="K1118" s="183" t="s">
        <v>5061</v>
      </c>
      <c r="L1118" s="183"/>
      <c r="M1118" s="183" t="s">
        <v>5054</v>
      </c>
      <c r="N1118" s="183" t="s">
        <v>5053</v>
      </c>
      <c r="O1118" s="183"/>
      <c r="P1118" s="183" t="s">
        <v>4222</v>
      </c>
      <c r="Q1118" s="183" t="s">
        <v>4509</v>
      </c>
      <c r="R1118" s="183">
        <f t="shared" si="196"/>
        <v>0</v>
      </c>
      <c r="S1118" s="183">
        <f t="shared" si="197"/>
        <v>0</v>
      </c>
      <c r="T1118" s="183">
        <f t="shared" si="198"/>
        <v>0</v>
      </c>
      <c r="U1118" s="183">
        <f t="shared" si="199"/>
        <v>0</v>
      </c>
      <c r="V1118" s="183">
        <f t="shared" si="200"/>
        <v>0</v>
      </c>
      <c r="W1118" s="183">
        <f t="shared" si="201"/>
        <v>0</v>
      </c>
      <c r="X1118" s="183">
        <f t="shared" si="202"/>
        <v>0</v>
      </c>
      <c r="Y1118" s="183">
        <f t="shared" si="203"/>
        <v>0</v>
      </c>
      <c r="Z1118" s="183">
        <f t="shared" si="204"/>
        <v>0</v>
      </c>
      <c r="AA1118" s="183">
        <f t="shared" si="205"/>
        <v>0</v>
      </c>
      <c r="AB1118" s="183" t="str">
        <f t="shared" si="206"/>
        <v/>
      </c>
      <c r="AC1118" s="183" t="str">
        <f t="shared" si="207"/>
        <v/>
      </c>
      <c r="AD1118" s="183" t="str">
        <f t="shared" si="208"/>
        <v/>
      </c>
      <c r="AE1118" s="183" t="str">
        <f t="shared" si="209"/>
        <v/>
      </c>
    </row>
    <row r="1119" spans="1:31" ht="33.950000000000003" customHeight="1" x14ac:dyDescent="0.25">
      <c r="A1119" s="184" t="s">
        <v>5046</v>
      </c>
      <c r="B1119" s="185">
        <v>63</v>
      </c>
      <c r="C1119" s="184" t="s">
        <v>4953</v>
      </c>
      <c r="D1119" s="184" t="s">
        <v>4381</v>
      </c>
      <c r="E1119" s="184" t="s">
        <v>18</v>
      </c>
      <c r="F1119" s="185">
        <v>2</v>
      </c>
      <c r="G1119" s="185">
        <v>1</v>
      </c>
      <c r="H1119" s="185">
        <v>0</v>
      </c>
      <c r="I1119" s="184" t="s">
        <v>5051</v>
      </c>
      <c r="J1119" s="184"/>
      <c r="K1119" s="183" t="s">
        <v>5060</v>
      </c>
      <c r="L1119" s="183"/>
      <c r="M1119" s="183" t="s">
        <v>5051</v>
      </c>
      <c r="N1119" s="183" t="s">
        <v>5051</v>
      </c>
      <c r="O1119" s="183"/>
      <c r="P1119" s="183" t="s">
        <v>4222</v>
      </c>
      <c r="Q1119" s="183" t="s">
        <v>4509</v>
      </c>
      <c r="R1119" s="183">
        <f t="shared" si="196"/>
        <v>0</v>
      </c>
      <c r="S1119" s="183">
        <f t="shared" si="197"/>
        <v>0</v>
      </c>
      <c r="T1119" s="183">
        <f t="shared" si="198"/>
        <v>0</v>
      </c>
      <c r="U1119" s="183">
        <f t="shared" si="199"/>
        <v>0</v>
      </c>
      <c r="V1119" s="183">
        <f t="shared" si="200"/>
        <v>0</v>
      </c>
      <c r="W1119" s="183">
        <f t="shared" si="201"/>
        <v>0</v>
      </c>
      <c r="X1119" s="183">
        <f t="shared" si="202"/>
        <v>0</v>
      </c>
      <c r="Y1119" s="183">
        <f t="shared" si="203"/>
        <v>0</v>
      </c>
      <c r="Z1119" s="183">
        <f t="shared" si="204"/>
        <v>0</v>
      </c>
      <c r="AA1119" s="183">
        <f t="shared" si="205"/>
        <v>0</v>
      </c>
      <c r="AB1119" s="183" t="str">
        <f t="shared" si="206"/>
        <v/>
      </c>
      <c r="AC1119" s="183" t="str">
        <f t="shared" si="207"/>
        <v/>
      </c>
      <c r="AD1119" s="183" t="str">
        <f t="shared" si="208"/>
        <v/>
      </c>
      <c r="AE1119" s="183" t="str">
        <f t="shared" si="209"/>
        <v/>
      </c>
    </row>
    <row r="1120" spans="1:31" ht="33.950000000000003" customHeight="1" x14ac:dyDescent="0.25">
      <c r="A1120" s="184" t="s">
        <v>5046</v>
      </c>
      <c r="B1120" s="185">
        <v>63</v>
      </c>
      <c r="C1120" s="184" t="s">
        <v>4953</v>
      </c>
      <c r="D1120" s="184" t="s">
        <v>4381</v>
      </c>
      <c r="E1120" s="184" t="s">
        <v>18</v>
      </c>
      <c r="F1120" s="185">
        <v>3</v>
      </c>
      <c r="G1120" s="185">
        <v>1</v>
      </c>
      <c r="H1120" s="185">
        <v>0</v>
      </c>
      <c r="I1120" s="184" t="s">
        <v>2103</v>
      </c>
      <c r="J1120" s="184"/>
      <c r="K1120" s="183" t="s">
        <v>5059</v>
      </c>
      <c r="L1120" s="183"/>
      <c r="M1120" s="183" t="s">
        <v>2103</v>
      </c>
      <c r="N1120" s="183" t="s">
        <v>2103</v>
      </c>
      <c r="O1120" s="183"/>
      <c r="P1120" s="183" t="s">
        <v>4222</v>
      </c>
      <c r="Q1120" s="183" t="s">
        <v>4509</v>
      </c>
      <c r="R1120" s="183">
        <f t="shared" si="196"/>
        <v>0</v>
      </c>
      <c r="S1120" s="183">
        <f t="shared" si="197"/>
        <v>0</v>
      </c>
      <c r="T1120" s="183">
        <f t="shared" si="198"/>
        <v>0</v>
      </c>
      <c r="U1120" s="183">
        <f t="shared" si="199"/>
        <v>0</v>
      </c>
      <c r="V1120" s="183">
        <f t="shared" si="200"/>
        <v>0</v>
      </c>
      <c r="W1120" s="183">
        <f t="shared" si="201"/>
        <v>0</v>
      </c>
      <c r="X1120" s="183">
        <f t="shared" si="202"/>
        <v>0</v>
      </c>
      <c r="Y1120" s="183">
        <f t="shared" si="203"/>
        <v>0</v>
      </c>
      <c r="Z1120" s="183">
        <f t="shared" si="204"/>
        <v>0</v>
      </c>
      <c r="AA1120" s="183">
        <f t="shared" si="205"/>
        <v>0</v>
      </c>
      <c r="AB1120" s="183" t="str">
        <f t="shared" si="206"/>
        <v/>
      </c>
      <c r="AC1120" s="183" t="str">
        <f t="shared" si="207"/>
        <v/>
      </c>
      <c r="AD1120" s="183" t="str">
        <f t="shared" si="208"/>
        <v/>
      </c>
      <c r="AE1120" s="183" t="str">
        <f t="shared" si="209"/>
        <v/>
      </c>
    </row>
    <row r="1121" spans="1:31" ht="33.950000000000003" customHeight="1" x14ac:dyDescent="0.25">
      <c r="A1121" s="184" t="s">
        <v>5046</v>
      </c>
      <c r="B1121" s="185">
        <v>63</v>
      </c>
      <c r="C1121" s="184" t="s">
        <v>4953</v>
      </c>
      <c r="D1121" s="184" t="s">
        <v>4381</v>
      </c>
      <c r="E1121" s="184" t="s">
        <v>18</v>
      </c>
      <c r="F1121" s="185">
        <v>4</v>
      </c>
      <c r="G1121" s="185">
        <v>1</v>
      </c>
      <c r="H1121" s="185">
        <v>0</v>
      </c>
      <c r="I1121" s="184" t="s">
        <v>3551</v>
      </c>
      <c r="J1121" s="184"/>
      <c r="K1121" s="183" t="s">
        <v>5058</v>
      </c>
      <c r="L1121" s="183"/>
      <c r="M1121" s="183" t="s">
        <v>3551</v>
      </c>
      <c r="N1121" s="183" t="s">
        <v>3551</v>
      </c>
      <c r="O1121" s="183"/>
      <c r="P1121" s="183" t="s">
        <v>4222</v>
      </c>
      <c r="Q1121" s="183" t="s">
        <v>4509</v>
      </c>
      <c r="R1121" s="183">
        <f t="shared" si="196"/>
        <v>0</v>
      </c>
      <c r="S1121" s="183">
        <f t="shared" si="197"/>
        <v>0</v>
      </c>
      <c r="T1121" s="183">
        <f t="shared" si="198"/>
        <v>0</v>
      </c>
      <c r="U1121" s="183">
        <f t="shared" si="199"/>
        <v>0</v>
      </c>
      <c r="V1121" s="183">
        <f t="shared" si="200"/>
        <v>0</v>
      </c>
      <c r="W1121" s="183">
        <f t="shared" si="201"/>
        <v>0</v>
      </c>
      <c r="X1121" s="183">
        <f t="shared" si="202"/>
        <v>0</v>
      </c>
      <c r="Y1121" s="183">
        <f t="shared" si="203"/>
        <v>0</v>
      </c>
      <c r="Z1121" s="183">
        <f t="shared" si="204"/>
        <v>0</v>
      </c>
      <c r="AA1121" s="183">
        <f t="shared" si="205"/>
        <v>0</v>
      </c>
      <c r="AB1121" s="183" t="str">
        <f t="shared" si="206"/>
        <v/>
      </c>
      <c r="AC1121" s="183" t="str">
        <f t="shared" si="207"/>
        <v/>
      </c>
      <c r="AD1121" s="183" t="str">
        <f t="shared" si="208"/>
        <v/>
      </c>
      <c r="AE1121" s="183" t="str">
        <f t="shared" si="209"/>
        <v/>
      </c>
    </row>
    <row r="1122" spans="1:31" ht="33.950000000000003" customHeight="1" x14ac:dyDescent="0.25">
      <c r="A1122" s="184" t="s">
        <v>5046</v>
      </c>
      <c r="B1122" s="185">
        <v>63</v>
      </c>
      <c r="C1122" s="184" t="s">
        <v>4953</v>
      </c>
      <c r="D1122" s="184" t="s">
        <v>4381</v>
      </c>
      <c r="E1122" s="184" t="s">
        <v>18</v>
      </c>
      <c r="F1122" s="185">
        <v>5</v>
      </c>
      <c r="G1122" s="185">
        <v>1</v>
      </c>
      <c r="H1122" s="185">
        <v>0</v>
      </c>
      <c r="I1122" s="184" t="s">
        <v>5047</v>
      </c>
      <c r="J1122" s="184"/>
      <c r="K1122" s="183" t="s">
        <v>5057</v>
      </c>
      <c r="L1122" s="183"/>
      <c r="M1122" s="183" t="s">
        <v>5047</v>
      </c>
      <c r="N1122" s="183" t="s">
        <v>5047</v>
      </c>
      <c r="O1122" s="183"/>
      <c r="P1122" s="183" t="s">
        <v>4222</v>
      </c>
      <c r="Q1122" s="183" t="s">
        <v>4509</v>
      </c>
      <c r="R1122" s="183">
        <f t="shared" si="196"/>
        <v>0</v>
      </c>
      <c r="S1122" s="183">
        <f t="shared" si="197"/>
        <v>0</v>
      </c>
      <c r="T1122" s="183">
        <f t="shared" si="198"/>
        <v>0</v>
      </c>
      <c r="U1122" s="183">
        <f t="shared" si="199"/>
        <v>0</v>
      </c>
      <c r="V1122" s="183">
        <f t="shared" si="200"/>
        <v>0</v>
      </c>
      <c r="W1122" s="183">
        <f t="shared" si="201"/>
        <v>0</v>
      </c>
      <c r="X1122" s="183">
        <f t="shared" si="202"/>
        <v>0</v>
      </c>
      <c r="Y1122" s="183">
        <f t="shared" si="203"/>
        <v>0</v>
      </c>
      <c r="Z1122" s="183">
        <f t="shared" si="204"/>
        <v>0</v>
      </c>
      <c r="AA1122" s="183">
        <f t="shared" si="205"/>
        <v>0</v>
      </c>
      <c r="AB1122" s="183" t="str">
        <f t="shared" si="206"/>
        <v/>
      </c>
      <c r="AC1122" s="183" t="str">
        <f t="shared" si="207"/>
        <v/>
      </c>
      <c r="AD1122" s="183" t="str">
        <f t="shared" si="208"/>
        <v/>
      </c>
      <c r="AE1122" s="183" t="str">
        <f t="shared" si="209"/>
        <v/>
      </c>
    </row>
    <row r="1123" spans="1:31" ht="33.950000000000003" customHeight="1" x14ac:dyDescent="0.25">
      <c r="A1123" s="184" t="s">
        <v>5046</v>
      </c>
      <c r="B1123" s="185">
        <v>63</v>
      </c>
      <c r="C1123" s="184" t="s">
        <v>4953</v>
      </c>
      <c r="D1123" s="184" t="s">
        <v>4381</v>
      </c>
      <c r="E1123" s="184" t="s">
        <v>18</v>
      </c>
      <c r="F1123" s="185">
        <v>6</v>
      </c>
      <c r="G1123" s="185">
        <v>1</v>
      </c>
      <c r="H1123" s="185">
        <v>0</v>
      </c>
      <c r="I1123" s="184" t="s">
        <v>4990</v>
      </c>
      <c r="J1123" s="184"/>
      <c r="K1123" s="183" t="s">
        <v>5056</v>
      </c>
      <c r="L1123" s="183"/>
      <c r="M1123" s="183" t="s">
        <v>4990</v>
      </c>
      <c r="N1123" s="183" t="s">
        <v>4990</v>
      </c>
      <c r="O1123" s="183"/>
      <c r="P1123" s="183" t="s">
        <v>4222</v>
      </c>
      <c r="Q1123" s="183" t="s">
        <v>4509</v>
      </c>
      <c r="R1123" s="183">
        <f t="shared" si="196"/>
        <v>0</v>
      </c>
      <c r="S1123" s="183">
        <f t="shared" si="197"/>
        <v>0</v>
      </c>
      <c r="T1123" s="183">
        <f t="shared" si="198"/>
        <v>0</v>
      </c>
      <c r="U1123" s="183">
        <f t="shared" si="199"/>
        <v>0</v>
      </c>
      <c r="V1123" s="183">
        <f t="shared" si="200"/>
        <v>0</v>
      </c>
      <c r="W1123" s="183">
        <f t="shared" si="201"/>
        <v>0</v>
      </c>
      <c r="X1123" s="183">
        <f t="shared" si="202"/>
        <v>0</v>
      </c>
      <c r="Y1123" s="183">
        <f t="shared" si="203"/>
        <v>0</v>
      </c>
      <c r="Z1123" s="183">
        <f t="shared" si="204"/>
        <v>0</v>
      </c>
      <c r="AA1123" s="183">
        <f t="shared" si="205"/>
        <v>0</v>
      </c>
      <c r="AB1123" s="183" t="str">
        <f t="shared" si="206"/>
        <v/>
      </c>
      <c r="AC1123" s="183" t="str">
        <f t="shared" si="207"/>
        <v/>
      </c>
      <c r="AD1123" s="183" t="str">
        <f t="shared" si="208"/>
        <v/>
      </c>
      <c r="AE1123" s="183" t="str">
        <f t="shared" si="209"/>
        <v/>
      </c>
    </row>
    <row r="1124" spans="1:31" ht="33.950000000000003" customHeight="1" x14ac:dyDescent="0.25">
      <c r="A1124" s="184" t="s">
        <v>5046</v>
      </c>
      <c r="B1124" s="185">
        <v>63</v>
      </c>
      <c r="C1124" s="184" t="s">
        <v>4953</v>
      </c>
      <c r="D1124" s="184" t="s">
        <v>4381</v>
      </c>
      <c r="E1124" s="184" t="s">
        <v>18</v>
      </c>
      <c r="F1124" s="185">
        <v>7</v>
      </c>
      <c r="G1124" s="185">
        <v>1</v>
      </c>
      <c r="H1124" s="185">
        <v>0</v>
      </c>
      <c r="I1124" s="184" t="s">
        <v>3102</v>
      </c>
      <c r="J1124" s="184"/>
      <c r="K1124" s="183" t="s">
        <v>4511</v>
      </c>
      <c r="L1124" s="183"/>
      <c r="M1124" s="183" t="s">
        <v>3102</v>
      </c>
      <c r="N1124" s="183" t="s">
        <v>3102</v>
      </c>
      <c r="O1124" s="183"/>
      <c r="P1124" s="183" t="s">
        <v>4222</v>
      </c>
      <c r="Q1124" s="183" t="s">
        <v>4509</v>
      </c>
      <c r="R1124" s="183">
        <f t="shared" si="196"/>
        <v>0</v>
      </c>
      <c r="S1124" s="183">
        <f t="shared" si="197"/>
        <v>0</v>
      </c>
      <c r="T1124" s="183">
        <f t="shared" si="198"/>
        <v>0</v>
      </c>
      <c r="U1124" s="183">
        <f t="shared" si="199"/>
        <v>0</v>
      </c>
      <c r="V1124" s="183">
        <f t="shared" si="200"/>
        <v>0</v>
      </c>
      <c r="W1124" s="183">
        <f t="shared" si="201"/>
        <v>0</v>
      </c>
      <c r="X1124" s="183">
        <f t="shared" si="202"/>
        <v>0</v>
      </c>
      <c r="Y1124" s="183">
        <f t="shared" si="203"/>
        <v>0</v>
      </c>
      <c r="Z1124" s="183">
        <f t="shared" si="204"/>
        <v>0</v>
      </c>
      <c r="AA1124" s="183">
        <f t="shared" si="205"/>
        <v>0</v>
      </c>
      <c r="AB1124" s="183" t="str">
        <f t="shared" si="206"/>
        <v/>
      </c>
      <c r="AC1124" s="183" t="str">
        <f t="shared" si="207"/>
        <v/>
      </c>
      <c r="AD1124" s="183" t="str">
        <f t="shared" si="208"/>
        <v/>
      </c>
      <c r="AE1124" s="183" t="str">
        <f t="shared" si="209"/>
        <v/>
      </c>
    </row>
    <row r="1125" spans="1:31" ht="33.950000000000003" customHeight="1" x14ac:dyDescent="0.25">
      <c r="A1125" s="184" t="s">
        <v>5046</v>
      </c>
      <c r="B1125" s="185">
        <v>63</v>
      </c>
      <c r="C1125" s="184" t="s">
        <v>4953</v>
      </c>
      <c r="D1125" s="184" t="s">
        <v>4381</v>
      </c>
      <c r="E1125" s="184" t="s">
        <v>18</v>
      </c>
      <c r="F1125" s="185">
        <v>8</v>
      </c>
      <c r="G1125" s="185">
        <v>1</v>
      </c>
      <c r="H1125" s="185">
        <v>0</v>
      </c>
      <c r="I1125" s="184" t="s">
        <v>3123</v>
      </c>
      <c r="J1125" s="184"/>
      <c r="K1125" s="183" t="s">
        <v>4510</v>
      </c>
      <c r="L1125" s="183"/>
      <c r="M1125" s="183" t="s">
        <v>3123</v>
      </c>
      <c r="N1125" s="183" t="s">
        <v>3123</v>
      </c>
      <c r="O1125" s="183"/>
      <c r="P1125" s="183" t="s">
        <v>4222</v>
      </c>
      <c r="Q1125" s="183" t="s">
        <v>4509</v>
      </c>
      <c r="R1125" s="183">
        <f t="shared" si="196"/>
        <v>0</v>
      </c>
      <c r="S1125" s="183">
        <f t="shared" si="197"/>
        <v>0</v>
      </c>
      <c r="T1125" s="183">
        <f t="shared" si="198"/>
        <v>0</v>
      </c>
      <c r="U1125" s="183">
        <f t="shared" si="199"/>
        <v>0</v>
      </c>
      <c r="V1125" s="183">
        <f t="shared" si="200"/>
        <v>0</v>
      </c>
      <c r="W1125" s="183">
        <f t="shared" si="201"/>
        <v>0</v>
      </c>
      <c r="X1125" s="183">
        <f t="shared" si="202"/>
        <v>0</v>
      </c>
      <c r="Y1125" s="183">
        <f t="shared" si="203"/>
        <v>0</v>
      </c>
      <c r="Z1125" s="183">
        <f t="shared" si="204"/>
        <v>0</v>
      </c>
      <c r="AA1125" s="183">
        <f t="shared" si="205"/>
        <v>0</v>
      </c>
      <c r="AB1125" s="183" t="str">
        <f t="shared" si="206"/>
        <v/>
      </c>
      <c r="AC1125" s="183" t="str">
        <f t="shared" si="207"/>
        <v/>
      </c>
      <c r="AD1125" s="183" t="str">
        <f t="shared" si="208"/>
        <v/>
      </c>
      <c r="AE1125" s="183" t="str">
        <f t="shared" si="209"/>
        <v/>
      </c>
    </row>
    <row r="1126" spans="1:31" ht="33.950000000000003" customHeight="1" x14ac:dyDescent="0.25">
      <c r="A1126" s="184" t="s">
        <v>5046</v>
      </c>
      <c r="B1126" s="185">
        <v>63</v>
      </c>
      <c r="C1126" s="184" t="s">
        <v>4953</v>
      </c>
      <c r="D1126" s="184" t="s">
        <v>4378</v>
      </c>
      <c r="E1126" s="184" t="s">
        <v>18</v>
      </c>
      <c r="F1126" s="185">
        <v>1</v>
      </c>
      <c r="G1126" s="185">
        <v>0</v>
      </c>
      <c r="H1126" s="185">
        <v>1</v>
      </c>
      <c r="I1126" s="184"/>
      <c r="J1126" s="184" t="s">
        <v>5054</v>
      </c>
      <c r="K1126" s="183"/>
      <c r="L1126" s="183" t="s">
        <v>5055</v>
      </c>
      <c r="M1126" s="183" t="s">
        <v>5054</v>
      </c>
      <c r="N1126" s="183" t="s">
        <v>5053</v>
      </c>
      <c r="O1126" s="183"/>
      <c r="P1126" s="183" t="s">
        <v>4222</v>
      </c>
      <c r="Q1126" s="183" t="s">
        <v>4495</v>
      </c>
      <c r="R1126" s="183">
        <f t="shared" si="196"/>
        <v>0</v>
      </c>
      <c r="S1126" s="183">
        <f t="shared" si="197"/>
        <v>0</v>
      </c>
      <c r="T1126" s="183">
        <f t="shared" si="198"/>
        <v>0</v>
      </c>
      <c r="U1126" s="183">
        <f t="shared" si="199"/>
        <v>0</v>
      </c>
      <c r="V1126" s="183">
        <f t="shared" si="200"/>
        <v>0</v>
      </c>
      <c r="W1126" s="183">
        <f t="shared" si="201"/>
        <v>0</v>
      </c>
      <c r="X1126" s="183">
        <f t="shared" si="202"/>
        <v>0</v>
      </c>
      <c r="Y1126" s="183">
        <f t="shared" si="203"/>
        <v>0</v>
      </c>
      <c r="Z1126" s="183">
        <f t="shared" si="204"/>
        <v>0</v>
      </c>
      <c r="AA1126" s="183">
        <f t="shared" si="205"/>
        <v>0</v>
      </c>
      <c r="AB1126" s="183" t="str">
        <f t="shared" si="206"/>
        <v/>
      </c>
      <c r="AC1126" s="183" t="str">
        <f t="shared" si="207"/>
        <v/>
      </c>
      <c r="AD1126" s="183" t="str">
        <f t="shared" si="208"/>
        <v/>
      </c>
      <c r="AE1126" s="183" t="str">
        <f t="shared" si="209"/>
        <v/>
      </c>
    </row>
    <row r="1127" spans="1:31" ht="33.950000000000003" customHeight="1" x14ac:dyDescent="0.25">
      <c r="A1127" s="184" t="s">
        <v>5046</v>
      </c>
      <c r="B1127" s="185">
        <v>63</v>
      </c>
      <c r="C1127" s="184" t="s">
        <v>4953</v>
      </c>
      <c r="D1127" s="184" t="s">
        <v>4378</v>
      </c>
      <c r="E1127" s="184" t="s">
        <v>18</v>
      </c>
      <c r="F1127" s="185">
        <v>2</v>
      </c>
      <c r="G1127" s="185">
        <v>0</v>
      </c>
      <c r="H1127" s="185">
        <v>1</v>
      </c>
      <c r="I1127" s="184"/>
      <c r="J1127" s="184" t="s">
        <v>5051</v>
      </c>
      <c r="K1127" s="183"/>
      <c r="L1127" s="183" t="s">
        <v>5052</v>
      </c>
      <c r="M1127" s="183" t="s">
        <v>5051</v>
      </c>
      <c r="N1127" s="183" t="s">
        <v>5051</v>
      </c>
      <c r="O1127" s="183"/>
      <c r="P1127" s="183" t="s">
        <v>4222</v>
      </c>
      <c r="Q1127" s="183" t="s">
        <v>4495</v>
      </c>
      <c r="R1127" s="183">
        <f t="shared" si="196"/>
        <v>0</v>
      </c>
      <c r="S1127" s="183">
        <f t="shared" si="197"/>
        <v>0</v>
      </c>
      <c r="T1127" s="183">
        <f t="shared" si="198"/>
        <v>0</v>
      </c>
      <c r="U1127" s="183">
        <f t="shared" si="199"/>
        <v>0</v>
      </c>
      <c r="V1127" s="183">
        <f t="shared" si="200"/>
        <v>0</v>
      </c>
      <c r="W1127" s="183">
        <f t="shared" si="201"/>
        <v>0</v>
      </c>
      <c r="X1127" s="183">
        <f t="shared" si="202"/>
        <v>0</v>
      </c>
      <c r="Y1127" s="183">
        <f t="shared" si="203"/>
        <v>0</v>
      </c>
      <c r="Z1127" s="183">
        <f t="shared" si="204"/>
        <v>0</v>
      </c>
      <c r="AA1127" s="183">
        <f t="shared" si="205"/>
        <v>0</v>
      </c>
      <c r="AB1127" s="183" t="str">
        <f t="shared" si="206"/>
        <v/>
      </c>
      <c r="AC1127" s="183" t="str">
        <f t="shared" si="207"/>
        <v/>
      </c>
      <c r="AD1127" s="183" t="str">
        <f t="shared" si="208"/>
        <v/>
      </c>
      <c r="AE1127" s="183" t="str">
        <f t="shared" si="209"/>
        <v/>
      </c>
    </row>
    <row r="1128" spans="1:31" ht="33.950000000000003" customHeight="1" x14ac:dyDescent="0.25">
      <c r="A1128" s="184" t="s">
        <v>5046</v>
      </c>
      <c r="B1128" s="185">
        <v>63</v>
      </c>
      <c r="C1128" s="184" t="s">
        <v>4953</v>
      </c>
      <c r="D1128" s="184" t="s">
        <v>4378</v>
      </c>
      <c r="E1128" s="184" t="s">
        <v>18</v>
      </c>
      <c r="F1128" s="185">
        <v>3</v>
      </c>
      <c r="G1128" s="185">
        <v>0</v>
      </c>
      <c r="H1128" s="185">
        <v>1</v>
      </c>
      <c r="I1128" s="184"/>
      <c r="J1128" s="184" t="s">
        <v>2103</v>
      </c>
      <c r="K1128" s="183"/>
      <c r="L1128" s="183" t="s">
        <v>5050</v>
      </c>
      <c r="M1128" s="183" t="s">
        <v>2103</v>
      </c>
      <c r="N1128" s="183" t="s">
        <v>2103</v>
      </c>
      <c r="O1128" s="183"/>
      <c r="P1128" s="183" t="s">
        <v>4222</v>
      </c>
      <c r="Q1128" s="183" t="s">
        <v>4495</v>
      </c>
      <c r="R1128" s="183">
        <f t="shared" si="196"/>
        <v>0</v>
      </c>
      <c r="S1128" s="183">
        <f t="shared" si="197"/>
        <v>0</v>
      </c>
      <c r="T1128" s="183">
        <f t="shared" si="198"/>
        <v>0</v>
      </c>
      <c r="U1128" s="183">
        <f t="shared" si="199"/>
        <v>0</v>
      </c>
      <c r="V1128" s="183">
        <f t="shared" si="200"/>
        <v>0</v>
      </c>
      <c r="W1128" s="183">
        <f t="shared" si="201"/>
        <v>0</v>
      </c>
      <c r="X1128" s="183">
        <f t="shared" si="202"/>
        <v>0</v>
      </c>
      <c r="Y1128" s="183">
        <f t="shared" si="203"/>
        <v>0</v>
      </c>
      <c r="Z1128" s="183">
        <f t="shared" si="204"/>
        <v>0</v>
      </c>
      <c r="AA1128" s="183">
        <f t="shared" si="205"/>
        <v>0</v>
      </c>
      <c r="AB1128" s="183" t="str">
        <f t="shared" si="206"/>
        <v/>
      </c>
      <c r="AC1128" s="183" t="str">
        <f t="shared" si="207"/>
        <v/>
      </c>
      <c r="AD1128" s="183" t="str">
        <f t="shared" si="208"/>
        <v/>
      </c>
      <c r="AE1128" s="183" t="str">
        <f t="shared" si="209"/>
        <v/>
      </c>
    </row>
    <row r="1129" spans="1:31" ht="33.950000000000003" customHeight="1" x14ac:dyDescent="0.25">
      <c r="A1129" s="184" t="s">
        <v>5046</v>
      </c>
      <c r="B1129" s="185">
        <v>63</v>
      </c>
      <c r="C1129" s="184" t="s">
        <v>4953</v>
      </c>
      <c r="D1129" s="184" t="s">
        <v>4378</v>
      </c>
      <c r="E1129" s="184" t="s">
        <v>18</v>
      </c>
      <c r="F1129" s="185">
        <v>4</v>
      </c>
      <c r="G1129" s="185">
        <v>0</v>
      </c>
      <c r="H1129" s="185">
        <v>1</v>
      </c>
      <c r="I1129" s="184"/>
      <c r="J1129" s="184" t="s">
        <v>3551</v>
      </c>
      <c r="K1129" s="183"/>
      <c r="L1129" s="183" t="s">
        <v>5049</v>
      </c>
      <c r="M1129" s="183" t="s">
        <v>3551</v>
      </c>
      <c r="N1129" s="183" t="s">
        <v>3551</v>
      </c>
      <c r="O1129" s="183"/>
      <c r="P1129" s="183" t="s">
        <v>4222</v>
      </c>
      <c r="Q1129" s="183" t="s">
        <v>4495</v>
      </c>
      <c r="R1129" s="183">
        <f t="shared" si="196"/>
        <v>0</v>
      </c>
      <c r="S1129" s="183">
        <f t="shared" si="197"/>
        <v>0</v>
      </c>
      <c r="T1129" s="183">
        <f t="shared" si="198"/>
        <v>0</v>
      </c>
      <c r="U1129" s="183">
        <f t="shared" si="199"/>
        <v>0</v>
      </c>
      <c r="V1129" s="183">
        <f t="shared" si="200"/>
        <v>0</v>
      </c>
      <c r="W1129" s="183">
        <f t="shared" si="201"/>
        <v>0</v>
      </c>
      <c r="X1129" s="183">
        <f t="shared" si="202"/>
        <v>0</v>
      </c>
      <c r="Y1129" s="183">
        <f t="shared" si="203"/>
        <v>0</v>
      </c>
      <c r="Z1129" s="183">
        <f t="shared" si="204"/>
        <v>0</v>
      </c>
      <c r="AA1129" s="183">
        <f t="shared" si="205"/>
        <v>0</v>
      </c>
      <c r="AB1129" s="183" t="str">
        <f t="shared" si="206"/>
        <v/>
      </c>
      <c r="AC1129" s="183" t="str">
        <f t="shared" si="207"/>
        <v/>
      </c>
      <c r="AD1129" s="183" t="str">
        <f t="shared" si="208"/>
        <v/>
      </c>
      <c r="AE1129" s="183" t="str">
        <f t="shared" si="209"/>
        <v/>
      </c>
    </row>
    <row r="1130" spans="1:31" ht="33.950000000000003" customHeight="1" x14ac:dyDescent="0.25">
      <c r="A1130" s="184" t="s">
        <v>5046</v>
      </c>
      <c r="B1130" s="185">
        <v>63</v>
      </c>
      <c r="C1130" s="184" t="s">
        <v>4953</v>
      </c>
      <c r="D1130" s="184" t="s">
        <v>4378</v>
      </c>
      <c r="E1130" s="184" t="s">
        <v>18</v>
      </c>
      <c r="F1130" s="185">
        <v>5</v>
      </c>
      <c r="G1130" s="185">
        <v>0</v>
      </c>
      <c r="H1130" s="185">
        <v>1</v>
      </c>
      <c r="I1130" s="184"/>
      <c r="J1130" s="184" t="s">
        <v>5047</v>
      </c>
      <c r="K1130" s="183"/>
      <c r="L1130" s="183" t="s">
        <v>5048</v>
      </c>
      <c r="M1130" s="183" t="s">
        <v>5047</v>
      </c>
      <c r="N1130" s="183" t="s">
        <v>5047</v>
      </c>
      <c r="O1130" s="183"/>
      <c r="P1130" s="183" t="s">
        <v>4222</v>
      </c>
      <c r="Q1130" s="183" t="s">
        <v>4495</v>
      </c>
      <c r="R1130" s="183">
        <f t="shared" si="196"/>
        <v>0</v>
      </c>
      <c r="S1130" s="183">
        <f t="shared" si="197"/>
        <v>0</v>
      </c>
      <c r="T1130" s="183">
        <f t="shared" si="198"/>
        <v>0</v>
      </c>
      <c r="U1130" s="183">
        <f t="shared" si="199"/>
        <v>0</v>
      </c>
      <c r="V1130" s="183">
        <f t="shared" si="200"/>
        <v>0</v>
      </c>
      <c r="W1130" s="183">
        <f t="shared" si="201"/>
        <v>0</v>
      </c>
      <c r="X1130" s="183">
        <f t="shared" si="202"/>
        <v>0</v>
      </c>
      <c r="Y1130" s="183">
        <f t="shared" si="203"/>
        <v>0</v>
      </c>
      <c r="Z1130" s="183">
        <f t="shared" si="204"/>
        <v>0</v>
      </c>
      <c r="AA1130" s="183">
        <f t="shared" si="205"/>
        <v>0</v>
      </c>
      <c r="AB1130" s="183" t="str">
        <f t="shared" si="206"/>
        <v/>
      </c>
      <c r="AC1130" s="183" t="str">
        <f t="shared" si="207"/>
        <v/>
      </c>
      <c r="AD1130" s="183" t="str">
        <f t="shared" si="208"/>
        <v/>
      </c>
      <c r="AE1130" s="183" t="str">
        <f t="shared" si="209"/>
        <v/>
      </c>
    </row>
    <row r="1131" spans="1:31" ht="33.950000000000003" customHeight="1" x14ac:dyDescent="0.25">
      <c r="A1131" s="184" t="s">
        <v>5046</v>
      </c>
      <c r="B1131" s="185">
        <v>63</v>
      </c>
      <c r="C1131" s="184" t="s">
        <v>4953</v>
      </c>
      <c r="D1131" s="184" t="s">
        <v>4378</v>
      </c>
      <c r="E1131" s="184" t="s">
        <v>18</v>
      </c>
      <c r="F1131" s="185">
        <v>6</v>
      </c>
      <c r="G1131" s="185">
        <v>0</v>
      </c>
      <c r="H1131" s="185">
        <v>1</v>
      </c>
      <c r="I1131" s="184"/>
      <c r="J1131" s="184" t="s">
        <v>3587</v>
      </c>
      <c r="K1131" s="183"/>
      <c r="L1131" s="183" t="s">
        <v>4500</v>
      </c>
      <c r="M1131" s="183" t="s">
        <v>3587</v>
      </c>
      <c r="N1131" s="183" t="s">
        <v>3587</v>
      </c>
      <c r="O1131" s="183"/>
      <c r="P1131" s="183" t="s">
        <v>4222</v>
      </c>
      <c r="Q1131" s="183" t="s">
        <v>4495</v>
      </c>
      <c r="R1131" s="183">
        <f t="shared" si="196"/>
        <v>0</v>
      </c>
      <c r="S1131" s="183">
        <f t="shared" si="197"/>
        <v>0</v>
      </c>
      <c r="T1131" s="183">
        <f t="shared" si="198"/>
        <v>0</v>
      </c>
      <c r="U1131" s="183">
        <f t="shared" si="199"/>
        <v>0</v>
      </c>
      <c r="V1131" s="183">
        <f t="shared" si="200"/>
        <v>0</v>
      </c>
      <c r="W1131" s="183">
        <f t="shared" si="201"/>
        <v>0</v>
      </c>
      <c r="X1131" s="183">
        <f t="shared" si="202"/>
        <v>0</v>
      </c>
      <c r="Y1131" s="183">
        <f t="shared" si="203"/>
        <v>0</v>
      </c>
      <c r="Z1131" s="183">
        <f t="shared" si="204"/>
        <v>0</v>
      </c>
      <c r="AA1131" s="183">
        <f t="shared" si="205"/>
        <v>0</v>
      </c>
      <c r="AB1131" s="183" t="str">
        <f t="shared" si="206"/>
        <v/>
      </c>
      <c r="AC1131" s="183" t="str">
        <f t="shared" si="207"/>
        <v/>
      </c>
      <c r="AD1131" s="183" t="str">
        <f t="shared" si="208"/>
        <v/>
      </c>
      <c r="AE1131" s="183" t="str">
        <f t="shared" si="209"/>
        <v/>
      </c>
    </row>
    <row r="1132" spans="1:31" ht="33.950000000000003" customHeight="1" x14ac:dyDescent="0.25">
      <c r="A1132" s="184" t="s">
        <v>5046</v>
      </c>
      <c r="B1132" s="185">
        <v>63</v>
      </c>
      <c r="C1132" s="184" t="s">
        <v>4953</v>
      </c>
      <c r="D1132" s="184" t="s">
        <v>4378</v>
      </c>
      <c r="E1132" s="184" t="s">
        <v>18</v>
      </c>
      <c r="F1132" s="185">
        <v>7</v>
      </c>
      <c r="G1132" s="185">
        <v>0</v>
      </c>
      <c r="H1132" s="185">
        <v>1</v>
      </c>
      <c r="I1132" s="184"/>
      <c r="J1132" s="184" t="s">
        <v>4496</v>
      </c>
      <c r="K1132" s="183"/>
      <c r="L1132" s="183" t="s">
        <v>4497</v>
      </c>
      <c r="M1132" s="183" t="s">
        <v>4496</v>
      </c>
      <c r="N1132" s="183" t="s">
        <v>4496</v>
      </c>
      <c r="O1132" s="183"/>
      <c r="P1132" s="183" t="s">
        <v>4222</v>
      </c>
      <c r="Q1132" s="183" t="s">
        <v>4495</v>
      </c>
      <c r="R1132" s="183">
        <f t="shared" si="196"/>
        <v>0</v>
      </c>
      <c r="S1132" s="183">
        <f t="shared" si="197"/>
        <v>0</v>
      </c>
      <c r="T1132" s="183">
        <f t="shared" si="198"/>
        <v>0</v>
      </c>
      <c r="U1132" s="183">
        <f t="shared" si="199"/>
        <v>0</v>
      </c>
      <c r="V1132" s="183">
        <f t="shared" si="200"/>
        <v>0</v>
      </c>
      <c r="W1132" s="183">
        <f t="shared" si="201"/>
        <v>0</v>
      </c>
      <c r="X1132" s="183">
        <f t="shared" si="202"/>
        <v>0</v>
      </c>
      <c r="Y1132" s="183">
        <f t="shared" si="203"/>
        <v>0</v>
      </c>
      <c r="Z1132" s="183">
        <f t="shared" si="204"/>
        <v>0</v>
      </c>
      <c r="AA1132" s="183">
        <f t="shared" si="205"/>
        <v>0</v>
      </c>
      <c r="AB1132" s="183" t="str">
        <f t="shared" si="206"/>
        <v/>
      </c>
      <c r="AC1132" s="183" t="str">
        <f t="shared" si="207"/>
        <v/>
      </c>
      <c r="AD1132" s="183" t="str">
        <f t="shared" si="208"/>
        <v/>
      </c>
      <c r="AE1132" s="183" t="str">
        <f t="shared" si="209"/>
        <v/>
      </c>
    </row>
    <row r="1133" spans="1:31" ht="33.950000000000003" customHeight="1" x14ac:dyDescent="0.25">
      <c r="A1133" s="184" t="s">
        <v>5036</v>
      </c>
      <c r="B1133" s="185">
        <v>64</v>
      </c>
      <c r="C1133" s="184" t="s">
        <v>4953</v>
      </c>
      <c r="D1133" s="184" t="s">
        <v>4381</v>
      </c>
      <c r="E1133" s="184" t="s">
        <v>18</v>
      </c>
      <c r="F1133" s="185">
        <v>1</v>
      </c>
      <c r="G1133" s="185">
        <v>1</v>
      </c>
      <c r="H1133" s="185">
        <v>0</v>
      </c>
      <c r="I1133" s="184" t="s">
        <v>5040</v>
      </c>
      <c r="J1133" s="184"/>
      <c r="K1133" s="183" t="s">
        <v>5045</v>
      </c>
      <c r="L1133" s="183"/>
      <c r="M1133" s="183" t="s">
        <v>5040</v>
      </c>
      <c r="N1133" s="183" t="s">
        <v>4990</v>
      </c>
      <c r="O1133" s="183"/>
      <c r="P1133" s="183" t="s">
        <v>4222</v>
      </c>
      <c r="Q1133" s="183" t="s">
        <v>4509</v>
      </c>
      <c r="R1133" s="183">
        <f t="shared" si="196"/>
        <v>0</v>
      </c>
      <c r="S1133" s="183">
        <f t="shared" si="197"/>
        <v>0</v>
      </c>
      <c r="T1133" s="183">
        <f t="shared" si="198"/>
        <v>0</v>
      </c>
      <c r="U1133" s="183">
        <f t="shared" si="199"/>
        <v>0</v>
      </c>
      <c r="V1133" s="183">
        <f t="shared" si="200"/>
        <v>0</v>
      </c>
      <c r="W1133" s="183">
        <f t="shared" si="201"/>
        <v>0</v>
      </c>
      <c r="X1133" s="183">
        <f t="shared" si="202"/>
        <v>0</v>
      </c>
      <c r="Y1133" s="183">
        <f t="shared" si="203"/>
        <v>0</v>
      </c>
      <c r="Z1133" s="183">
        <f t="shared" si="204"/>
        <v>0</v>
      </c>
      <c r="AA1133" s="183">
        <f t="shared" si="205"/>
        <v>0</v>
      </c>
      <c r="AB1133" s="183" t="str">
        <f t="shared" si="206"/>
        <v/>
      </c>
      <c r="AC1133" s="183" t="str">
        <f t="shared" si="207"/>
        <v/>
      </c>
      <c r="AD1133" s="183" t="str">
        <f t="shared" si="208"/>
        <v/>
      </c>
      <c r="AE1133" s="183" t="str">
        <f t="shared" si="209"/>
        <v/>
      </c>
    </row>
    <row r="1134" spans="1:31" ht="33.950000000000003" customHeight="1" x14ac:dyDescent="0.25">
      <c r="A1134" s="184" t="s">
        <v>5036</v>
      </c>
      <c r="B1134" s="185">
        <v>64</v>
      </c>
      <c r="C1134" s="184" t="s">
        <v>4953</v>
      </c>
      <c r="D1134" s="184" t="s">
        <v>4381</v>
      </c>
      <c r="E1134" s="184" t="s">
        <v>18</v>
      </c>
      <c r="F1134" s="185">
        <v>2</v>
      </c>
      <c r="G1134" s="185">
        <v>1</v>
      </c>
      <c r="H1134" s="185">
        <v>0</v>
      </c>
      <c r="I1134" s="184" t="s">
        <v>5038</v>
      </c>
      <c r="J1134" s="184"/>
      <c r="K1134" s="183" t="s">
        <v>5044</v>
      </c>
      <c r="L1134" s="183"/>
      <c r="M1134" s="183" t="s">
        <v>5038</v>
      </c>
      <c r="N1134" s="183"/>
      <c r="O1134" s="183"/>
      <c r="P1134" s="183" t="s">
        <v>4222</v>
      </c>
      <c r="Q1134" s="183" t="s">
        <v>4509</v>
      </c>
      <c r="R1134" s="183">
        <f t="shared" si="196"/>
        <v>0</v>
      </c>
      <c r="S1134" s="183">
        <f t="shared" si="197"/>
        <v>0</v>
      </c>
      <c r="T1134" s="183">
        <f t="shared" si="198"/>
        <v>0</v>
      </c>
      <c r="U1134" s="183">
        <f t="shared" si="199"/>
        <v>0</v>
      </c>
      <c r="V1134" s="183">
        <f t="shared" si="200"/>
        <v>0</v>
      </c>
      <c r="W1134" s="183">
        <f t="shared" si="201"/>
        <v>0</v>
      </c>
      <c r="X1134" s="183">
        <f t="shared" si="202"/>
        <v>0</v>
      </c>
      <c r="Y1134" s="183">
        <f t="shared" si="203"/>
        <v>0</v>
      </c>
      <c r="Z1134" s="183">
        <f t="shared" si="204"/>
        <v>0</v>
      </c>
      <c r="AA1134" s="183">
        <f t="shared" si="205"/>
        <v>0</v>
      </c>
      <c r="AB1134" s="183" t="str">
        <f t="shared" si="206"/>
        <v/>
      </c>
      <c r="AC1134" s="183" t="str">
        <f t="shared" si="207"/>
        <v/>
      </c>
      <c r="AD1134" s="183" t="str">
        <f t="shared" si="208"/>
        <v/>
      </c>
      <c r="AE1134" s="183" t="str">
        <f t="shared" si="209"/>
        <v/>
      </c>
    </row>
    <row r="1135" spans="1:31" ht="33.950000000000003" customHeight="1" x14ac:dyDescent="0.25">
      <c r="A1135" s="184" t="s">
        <v>5036</v>
      </c>
      <c r="B1135" s="185">
        <v>64</v>
      </c>
      <c r="C1135" s="184" t="s">
        <v>4953</v>
      </c>
      <c r="D1135" s="184" t="s">
        <v>4381</v>
      </c>
      <c r="E1135" s="184" t="s">
        <v>18</v>
      </c>
      <c r="F1135" s="185">
        <v>3</v>
      </c>
      <c r="G1135" s="185">
        <v>1</v>
      </c>
      <c r="H1135" s="185">
        <v>0</v>
      </c>
      <c r="I1135" s="184" t="s">
        <v>3478</v>
      </c>
      <c r="J1135" s="184"/>
      <c r="K1135" s="183" t="s">
        <v>4898</v>
      </c>
      <c r="L1135" s="183"/>
      <c r="M1135" s="183" t="s">
        <v>3478</v>
      </c>
      <c r="N1135" s="183" t="s">
        <v>3478</v>
      </c>
      <c r="O1135" s="183"/>
      <c r="P1135" s="183" t="s">
        <v>4222</v>
      </c>
      <c r="Q1135" s="183" t="s">
        <v>4509</v>
      </c>
      <c r="R1135" s="183">
        <f t="shared" si="196"/>
        <v>0</v>
      </c>
      <c r="S1135" s="183">
        <f t="shared" si="197"/>
        <v>0</v>
      </c>
      <c r="T1135" s="183">
        <f t="shared" si="198"/>
        <v>0</v>
      </c>
      <c r="U1135" s="183">
        <f t="shared" si="199"/>
        <v>0</v>
      </c>
      <c r="V1135" s="183">
        <f t="shared" si="200"/>
        <v>0</v>
      </c>
      <c r="W1135" s="183">
        <f t="shared" si="201"/>
        <v>0</v>
      </c>
      <c r="X1135" s="183">
        <f t="shared" si="202"/>
        <v>0</v>
      </c>
      <c r="Y1135" s="183">
        <f t="shared" si="203"/>
        <v>0</v>
      </c>
      <c r="Z1135" s="183">
        <f t="shared" si="204"/>
        <v>0</v>
      </c>
      <c r="AA1135" s="183">
        <f t="shared" si="205"/>
        <v>0</v>
      </c>
      <c r="AB1135" s="183" t="str">
        <f t="shared" si="206"/>
        <v/>
      </c>
      <c r="AC1135" s="183" t="str">
        <f t="shared" si="207"/>
        <v/>
      </c>
      <c r="AD1135" s="183" t="str">
        <f t="shared" si="208"/>
        <v/>
      </c>
      <c r="AE1135" s="183" t="str">
        <f t="shared" si="209"/>
        <v/>
      </c>
    </row>
    <row r="1136" spans="1:31" ht="33.950000000000003" customHeight="1" x14ac:dyDescent="0.25">
      <c r="A1136" s="184" t="s">
        <v>5036</v>
      </c>
      <c r="B1136" s="185">
        <v>64</v>
      </c>
      <c r="C1136" s="184" t="s">
        <v>4953</v>
      </c>
      <c r="D1136" s="184" t="s">
        <v>4381</v>
      </c>
      <c r="E1136" s="184" t="s">
        <v>18</v>
      </c>
      <c r="F1136" s="185">
        <v>4</v>
      </c>
      <c r="G1136" s="185">
        <v>1</v>
      </c>
      <c r="H1136" s="185">
        <v>0</v>
      </c>
      <c r="I1136" s="184" t="s">
        <v>3422</v>
      </c>
      <c r="J1136" s="184"/>
      <c r="K1136" s="183" t="s">
        <v>5043</v>
      </c>
      <c r="L1136" s="183"/>
      <c r="M1136" s="183" t="s">
        <v>3422</v>
      </c>
      <c r="N1136" s="183"/>
      <c r="O1136" s="183"/>
      <c r="P1136" s="183" t="s">
        <v>4222</v>
      </c>
      <c r="Q1136" s="183" t="s">
        <v>4509</v>
      </c>
      <c r="R1136" s="183">
        <f t="shared" si="196"/>
        <v>0</v>
      </c>
      <c r="S1136" s="183">
        <f t="shared" si="197"/>
        <v>0</v>
      </c>
      <c r="T1136" s="183">
        <f t="shared" si="198"/>
        <v>0</v>
      </c>
      <c r="U1136" s="183">
        <f t="shared" si="199"/>
        <v>0</v>
      </c>
      <c r="V1136" s="183">
        <f t="shared" si="200"/>
        <v>0</v>
      </c>
      <c r="W1136" s="183">
        <f t="shared" si="201"/>
        <v>0</v>
      </c>
      <c r="X1136" s="183">
        <f t="shared" si="202"/>
        <v>0</v>
      </c>
      <c r="Y1136" s="183">
        <f t="shared" si="203"/>
        <v>0</v>
      </c>
      <c r="Z1136" s="183">
        <f t="shared" si="204"/>
        <v>0</v>
      </c>
      <c r="AA1136" s="183">
        <f t="shared" si="205"/>
        <v>0</v>
      </c>
      <c r="AB1136" s="183" t="str">
        <f t="shared" si="206"/>
        <v/>
      </c>
      <c r="AC1136" s="183" t="str">
        <f t="shared" si="207"/>
        <v/>
      </c>
      <c r="AD1136" s="183" t="str">
        <f t="shared" si="208"/>
        <v/>
      </c>
      <c r="AE1136" s="183" t="str">
        <f t="shared" si="209"/>
        <v/>
      </c>
    </row>
    <row r="1137" spans="1:31" ht="33.950000000000003" customHeight="1" x14ac:dyDescent="0.25">
      <c r="A1137" s="184" t="s">
        <v>5036</v>
      </c>
      <c r="B1137" s="185">
        <v>64</v>
      </c>
      <c r="C1137" s="184" t="s">
        <v>4953</v>
      </c>
      <c r="D1137" s="184" t="s">
        <v>4381</v>
      </c>
      <c r="E1137" s="184" t="s">
        <v>18</v>
      </c>
      <c r="F1137" s="185">
        <v>5</v>
      </c>
      <c r="G1137" s="185">
        <v>1</v>
      </c>
      <c r="H1137" s="185">
        <v>0</v>
      </c>
      <c r="I1137" s="184" t="s">
        <v>3207</v>
      </c>
      <c r="J1137" s="184"/>
      <c r="K1137" s="183" t="s">
        <v>4590</v>
      </c>
      <c r="L1137" s="183"/>
      <c r="M1137" s="183" t="s">
        <v>3207</v>
      </c>
      <c r="N1137" s="183" t="s">
        <v>3207</v>
      </c>
      <c r="O1137" s="183"/>
      <c r="P1137" s="183" t="s">
        <v>4222</v>
      </c>
      <c r="Q1137" s="183" t="s">
        <v>4509</v>
      </c>
      <c r="R1137" s="183">
        <f t="shared" si="196"/>
        <v>0</v>
      </c>
      <c r="S1137" s="183">
        <f t="shared" si="197"/>
        <v>0</v>
      </c>
      <c r="T1137" s="183">
        <f t="shared" si="198"/>
        <v>0</v>
      </c>
      <c r="U1137" s="183">
        <f t="shared" si="199"/>
        <v>0</v>
      </c>
      <c r="V1137" s="183">
        <f t="shared" si="200"/>
        <v>0</v>
      </c>
      <c r="W1137" s="183">
        <f t="shared" si="201"/>
        <v>0</v>
      </c>
      <c r="X1137" s="183">
        <f t="shared" si="202"/>
        <v>0</v>
      </c>
      <c r="Y1137" s="183">
        <f t="shared" si="203"/>
        <v>0</v>
      </c>
      <c r="Z1137" s="183">
        <f t="shared" si="204"/>
        <v>0</v>
      </c>
      <c r="AA1137" s="183">
        <f t="shared" si="205"/>
        <v>0</v>
      </c>
      <c r="AB1137" s="183" t="str">
        <f t="shared" si="206"/>
        <v/>
      </c>
      <c r="AC1137" s="183" t="str">
        <f t="shared" si="207"/>
        <v/>
      </c>
      <c r="AD1137" s="183" t="str">
        <f t="shared" si="208"/>
        <v/>
      </c>
      <c r="AE1137" s="183" t="str">
        <f t="shared" si="209"/>
        <v/>
      </c>
    </row>
    <row r="1138" spans="1:31" ht="33.950000000000003" customHeight="1" x14ac:dyDescent="0.25">
      <c r="A1138" s="184" t="s">
        <v>5036</v>
      </c>
      <c r="B1138" s="185">
        <v>64</v>
      </c>
      <c r="C1138" s="184" t="s">
        <v>4953</v>
      </c>
      <c r="D1138" s="184" t="s">
        <v>4381</v>
      </c>
      <c r="E1138" s="184" t="s">
        <v>18</v>
      </c>
      <c r="F1138" s="185">
        <v>6</v>
      </c>
      <c r="G1138" s="185">
        <v>1</v>
      </c>
      <c r="H1138" s="185">
        <v>0</v>
      </c>
      <c r="I1138" s="184" t="s">
        <v>3594</v>
      </c>
      <c r="J1138" s="184"/>
      <c r="K1138" s="183" t="s">
        <v>5042</v>
      </c>
      <c r="L1138" s="183"/>
      <c r="M1138" s="183" t="s">
        <v>3594</v>
      </c>
      <c r="N1138" s="183" t="s">
        <v>3594</v>
      </c>
      <c r="O1138" s="183"/>
      <c r="P1138" s="183" t="s">
        <v>4222</v>
      </c>
      <c r="Q1138" s="183" t="s">
        <v>4509</v>
      </c>
      <c r="R1138" s="183">
        <f t="shared" si="196"/>
        <v>0</v>
      </c>
      <c r="S1138" s="183">
        <f t="shared" si="197"/>
        <v>0</v>
      </c>
      <c r="T1138" s="183">
        <f t="shared" si="198"/>
        <v>0</v>
      </c>
      <c r="U1138" s="183">
        <f t="shared" si="199"/>
        <v>0</v>
      </c>
      <c r="V1138" s="183">
        <f t="shared" si="200"/>
        <v>0</v>
      </c>
      <c r="W1138" s="183">
        <f t="shared" si="201"/>
        <v>0</v>
      </c>
      <c r="X1138" s="183">
        <f t="shared" si="202"/>
        <v>0</v>
      </c>
      <c r="Y1138" s="183">
        <f t="shared" si="203"/>
        <v>0</v>
      </c>
      <c r="Z1138" s="183">
        <f t="shared" si="204"/>
        <v>0</v>
      </c>
      <c r="AA1138" s="183">
        <f t="shared" si="205"/>
        <v>0</v>
      </c>
      <c r="AB1138" s="183" t="str">
        <f t="shared" si="206"/>
        <v/>
      </c>
      <c r="AC1138" s="183" t="str">
        <f t="shared" si="207"/>
        <v/>
      </c>
      <c r="AD1138" s="183" t="str">
        <f t="shared" si="208"/>
        <v/>
      </c>
      <c r="AE1138" s="183" t="str">
        <f t="shared" si="209"/>
        <v/>
      </c>
    </row>
    <row r="1139" spans="1:31" ht="33.950000000000003" customHeight="1" x14ac:dyDescent="0.25">
      <c r="A1139" s="184" t="s">
        <v>5036</v>
      </c>
      <c r="B1139" s="185">
        <v>64</v>
      </c>
      <c r="C1139" s="184" t="s">
        <v>4953</v>
      </c>
      <c r="D1139" s="184" t="s">
        <v>4381</v>
      </c>
      <c r="E1139" s="184" t="s">
        <v>18</v>
      </c>
      <c r="F1139" s="185">
        <v>7</v>
      </c>
      <c r="G1139" s="185">
        <v>1</v>
      </c>
      <c r="H1139" s="185">
        <v>0</v>
      </c>
      <c r="I1139" s="184" t="s">
        <v>3102</v>
      </c>
      <c r="J1139" s="184"/>
      <c r="K1139" s="183" t="s">
        <v>4511</v>
      </c>
      <c r="L1139" s="183"/>
      <c r="M1139" s="183" t="s">
        <v>3102</v>
      </c>
      <c r="N1139" s="183" t="s">
        <v>3102</v>
      </c>
      <c r="O1139" s="183"/>
      <c r="P1139" s="183" t="s">
        <v>4222</v>
      </c>
      <c r="Q1139" s="183" t="s">
        <v>4509</v>
      </c>
      <c r="R1139" s="183">
        <f t="shared" si="196"/>
        <v>0</v>
      </c>
      <c r="S1139" s="183">
        <f t="shared" si="197"/>
        <v>0</v>
      </c>
      <c r="T1139" s="183">
        <f t="shared" si="198"/>
        <v>0</v>
      </c>
      <c r="U1139" s="183">
        <f t="shared" si="199"/>
        <v>0</v>
      </c>
      <c r="V1139" s="183">
        <f t="shared" si="200"/>
        <v>0</v>
      </c>
      <c r="W1139" s="183">
        <f t="shared" si="201"/>
        <v>0</v>
      </c>
      <c r="X1139" s="183">
        <f t="shared" si="202"/>
        <v>0</v>
      </c>
      <c r="Y1139" s="183">
        <f t="shared" si="203"/>
        <v>0</v>
      </c>
      <c r="Z1139" s="183">
        <f t="shared" si="204"/>
        <v>0</v>
      </c>
      <c r="AA1139" s="183">
        <f t="shared" si="205"/>
        <v>0</v>
      </c>
      <c r="AB1139" s="183" t="str">
        <f t="shared" si="206"/>
        <v/>
      </c>
      <c r="AC1139" s="183" t="str">
        <f t="shared" si="207"/>
        <v/>
      </c>
      <c r="AD1139" s="183" t="str">
        <f t="shared" si="208"/>
        <v/>
      </c>
      <c r="AE1139" s="183" t="str">
        <f t="shared" si="209"/>
        <v/>
      </c>
    </row>
    <row r="1140" spans="1:31" ht="33.950000000000003" customHeight="1" x14ac:dyDescent="0.25">
      <c r="A1140" s="184" t="s">
        <v>5036</v>
      </c>
      <c r="B1140" s="185">
        <v>64</v>
      </c>
      <c r="C1140" s="184" t="s">
        <v>4953</v>
      </c>
      <c r="D1140" s="184" t="s">
        <v>4381</v>
      </c>
      <c r="E1140" s="184" t="s">
        <v>18</v>
      </c>
      <c r="F1140" s="185">
        <v>8</v>
      </c>
      <c r="G1140" s="185">
        <v>1</v>
      </c>
      <c r="H1140" s="185">
        <v>0</v>
      </c>
      <c r="I1140" s="184" t="s">
        <v>3123</v>
      </c>
      <c r="J1140" s="184"/>
      <c r="K1140" s="183" t="s">
        <v>4510</v>
      </c>
      <c r="L1140" s="183"/>
      <c r="M1140" s="183" t="s">
        <v>3123</v>
      </c>
      <c r="N1140" s="183" t="s">
        <v>3123</v>
      </c>
      <c r="O1140" s="183"/>
      <c r="P1140" s="183" t="s">
        <v>4222</v>
      </c>
      <c r="Q1140" s="183" t="s">
        <v>4509</v>
      </c>
      <c r="R1140" s="183">
        <f t="shared" si="196"/>
        <v>0</v>
      </c>
      <c r="S1140" s="183">
        <f t="shared" si="197"/>
        <v>0</v>
      </c>
      <c r="T1140" s="183">
        <f t="shared" si="198"/>
        <v>0</v>
      </c>
      <c r="U1140" s="183">
        <f t="shared" si="199"/>
        <v>0</v>
      </c>
      <c r="V1140" s="183">
        <f t="shared" si="200"/>
        <v>0</v>
      </c>
      <c r="W1140" s="183">
        <f t="shared" si="201"/>
        <v>0</v>
      </c>
      <c r="X1140" s="183">
        <f t="shared" si="202"/>
        <v>0</v>
      </c>
      <c r="Y1140" s="183">
        <f t="shared" si="203"/>
        <v>0</v>
      </c>
      <c r="Z1140" s="183">
        <f t="shared" si="204"/>
        <v>0</v>
      </c>
      <c r="AA1140" s="183">
        <f t="shared" si="205"/>
        <v>0</v>
      </c>
      <c r="AB1140" s="183" t="str">
        <f t="shared" si="206"/>
        <v/>
      </c>
      <c r="AC1140" s="183" t="str">
        <f t="shared" si="207"/>
        <v/>
      </c>
      <c r="AD1140" s="183" t="str">
        <f t="shared" si="208"/>
        <v/>
      </c>
      <c r="AE1140" s="183" t="str">
        <f t="shared" si="209"/>
        <v/>
      </c>
    </row>
    <row r="1141" spans="1:31" ht="33.950000000000003" customHeight="1" x14ac:dyDescent="0.25">
      <c r="A1141" s="184" t="s">
        <v>5036</v>
      </c>
      <c r="B1141" s="185">
        <v>64</v>
      </c>
      <c r="C1141" s="184" t="s">
        <v>4953</v>
      </c>
      <c r="D1141" s="184" t="s">
        <v>4378</v>
      </c>
      <c r="E1141" s="184" t="s">
        <v>18</v>
      </c>
      <c r="F1141" s="185">
        <v>1</v>
      </c>
      <c r="G1141" s="185">
        <v>0</v>
      </c>
      <c r="H1141" s="185">
        <v>1</v>
      </c>
      <c r="I1141" s="184"/>
      <c r="J1141" s="184" t="s">
        <v>5040</v>
      </c>
      <c r="K1141" s="183"/>
      <c r="L1141" s="183" t="s">
        <v>5041</v>
      </c>
      <c r="M1141" s="183" t="s">
        <v>5040</v>
      </c>
      <c r="N1141" s="183" t="s">
        <v>4990</v>
      </c>
      <c r="O1141" s="183"/>
      <c r="P1141" s="183" t="s">
        <v>4222</v>
      </c>
      <c r="Q1141" s="183" t="s">
        <v>4495</v>
      </c>
      <c r="R1141" s="183">
        <f t="shared" si="196"/>
        <v>0</v>
      </c>
      <c r="S1141" s="183">
        <f t="shared" si="197"/>
        <v>0</v>
      </c>
      <c r="T1141" s="183">
        <f t="shared" si="198"/>
        <v>0</v>
      </c>
      <c r="U1141" s="183">
        <f t="shared" si="199"/>
        <v>0</v>
      </c>
      <c r="V1141" s="183">
        <f t="shared" si="200"/>
        <v>0</v>
      </c>
      <c r="W1141" s="183">
        <f t="shared" si="201"/>
        <v>0</v>
      </c>
      <c r="X1141" s="183">
        <f t="shared" si="202"/>
        <v>0</v>
      </c>
      <c r="Y1141" s="183">
        <f t="shared" si="203"/>
        <v>0</v>
      </c>
      <c r="Z1141" s="183">
        <f t="shared" si="204"/>
        <v>0</v>
      </c>
      <c r="AA1141" s="183">
        <f t="shared" si="205"/>
        <v>0</v>
      </c>
      <c r="AB1141" s="183" t="str">
        <f t="shared" si="206"/>
        <v/>
      </c>
      <c r="AC1141" s="183" t="str">
        <f t="shared" si="207"/>
        <v/>
      </c>
      <c r="AD1141" s="183" t="str">
        <f t="shared" si="208"/>
        <v/>
      </c>
      <c r="AE1141" s="183" t="str">
        <f t="shared" si="209"/>
        <v/>
      </c>
    </row>
    <row r="1142" spans="1:31" ht="33.950000000000003" customHeight="1" x14ac:dyDescent="0.25">
      <c r="A1142" s="184" t="s">
        <v>5036</v>
      </c>
      <c r="B1142" s="185">
        <v>64</v>
      </c>
      <c r="C1142" s="184" t="s">
        <v>4953</v>
      </c>
      <c r="D1142" s="184" t="s">
        <v>4378</v>
      </c>
      <c r="E1142" s="184" t="s">
        <v>18</v>
      </c>
      <c r="F1142" s="185">
        <v>2</v>
      </c>
      <c r="G1142" s="185">
        <v>0</v>
      </c>
      <c r="H1142" s="185">
        <v>1</v>
      </c>
      <c r="I1142" s="184"/>
      <c r="J1142" s="184" t="s">
        <v>5038</v>
      </c>
      <c r="K1142" s="183"/>
      <c r="L1142" s="183" t="s">
        <v>5039</v>
      </c>
      <c r="M1142" s="183" t="s">
        <v>5038</v>
      </c>
      <c r="N1142" s="183"/>
      <c r="O1142" s="183"/>
      <c r="P1142" s="183" t="s">
        <v>4222</v>
      </c>
      <c r="Q1142" s="183" t="s">
        <v>4495</v>
      </c>
      <c r="R1142" s="183">
        <f t="shared" si="196"/>
        <v>0</v>
      </c>
      <c r="S1142" s="183">
        <f t="shared" si="197"/>
        <v>0</v>
      </c>
      <c r="T1142" s="183">
        <f t="shared" si="198"/>
        <v>0</v>
      </c>
      <c r="U1142" s="183">
        <f t="shared" si="199"/>
        <v>0</v>
      </c>
      <c r="V1142" s="183">
        <f t="shared" si="200"/>
        <v>0</v>
      </c>
      <c r="W1142" s="183">
        <f t="shared" si="201"/>
        <v>0</v>
      </c>
      <c r="X1142" s="183">
        <f t="shared" si="202"/>
        <v>0</v>
      </c>
      <c r="Y1142" s="183">
        <f t="shared" si="203"/>
        <v>0</v>
      </c>
      <c r="Z1142" s="183">
        <f t="shared" si="204"/>
        <v>0</v>
      </c>
      <c r="AA1142" s="183">
        <f t="shared" si="205"/>
        <v>0</v>
      </c>
      <c r="AB1142" s="183" t="str">
        <f t="shared" si="206"/>
        <v/>
      </c>
      <c r="AC1142" s="183" t="str">
        <f t="shared" si="207"/>
        <v/>
      </c>
      <c r="AD1142" s="183" t="str">
        <f t="shared" si="208"/>
        <v/>
      </c>
      <c r="AE1142" s="183" t="str">
        <f t="shared" si="209"/>
        <v/>
      </c>
    </row>
    <row r="1143" spans="1:31" ht="33.950000000000003" customHeight="1" x14ac:dyDescent="0.25">
      <c r="A1143" s="184" t="s">
        <v>5036</v>
      </c>
      <c r="B1143" s="185">
        <v>64</v>
      </c>
      <c r="C1143" s="184" t="s">
        <v>4953</v>
      </c>
      <c r="D1143" s="184" t="s">
        <v>4378</v>
      </c>
      <c r="E1143" s="184" t="s">
        <v>18</v>
      </c>
      <c r="F1143" s="185">
        <v>3</v>
      </c>
      <c r="G1143" s="185">
        <v>0</v>
      </c>
      <c r="H1143" s="185">
        <v>1</v>
      </c>
      <c r="I1143" s="184"/>
      <c r="J1143" s="184" t="s">
        <v>3478</v>
      </c>
      <c r="K1143" s="183"/>
      <c r="L1143" s="183" t="s">
        <v>4891</v>
      </c>
      <c r="M1143" s="183" t="s">
        <v>3478</v>
      </c>
      <c r="N1143" s="183" t="s">
        <v>3478</v>
      </c>
      <c r="O1143" s="183"/>
      <c r="P1143" s="183" t="s">
        <v>4222</v>
      </c>
      <c r="Q1143" s="183" t="s">
        <v>4495</v>
      </c>
      <c r="R1143" s="183">
        <f t="shared" si="196"/>
        <v>0</v>
      </c>
      <c r="S1143" s="183">
        <f t="shared" si="197"/>
        <v>0</v>
      </c>
      <c r="T1143" s="183">
        <f t="shared" si="198"/>
        <v>0</v>
      </c>
      <c r="U1143" s="183">
        <f t="shared" si="199"/>
        <v>0</v>
      </c>
      <c r="V1143" s="183">
        <f t="shared" si="200"/>
        <v>0</v>
      </c>
      <c r="W1143" s="183">
        <f t="shared" si="201"/>
        <v>0</v>
      </c>
      <c r="X1143" s="183">
        <f t="shared" si="202"/>
        <v>0</v>
      </c>
      <c r="Y1143" s="183">
        <f t="shared" si="203"/>
        <v>0</v>
      </c>
      <c r="Z1143" s="183">
        <f t="shared" si="204"/>
        <v>0</v>
      </c>
      <c r="AA1143" s="183">
        <f t="shared" si="205"/>
        <v>0</v>
      </c>
      <c r="AB1143" s="183" t="str">
        <f t="shared" si="206"/>
        <v/>
      </c>
      <c r="AC1143" s="183" t="str">
        <f t="shared" si="207"/>
        <v/>
      </c>
      <c r="AD1143" s="183" t="str">
        <f t="shared" si="208"/>
        <v/>
      </c>
      <c r="AE1143" s="183" t="str">
        <f t="shared" si="209"/>
        <v/>
      </c>
    </row>
    <row r="1144" spans="1:31" ht="33.950000000000003" customHeight="1" x14ac:dyDescent="0.25">
      <c r="A1144" s="184" t="s">
        <v>5036</v>
      </c>
      <c r="B1144" s="185">
        <v>64</v>
      </c>
      <c r="C1144" s="184" t="s">
        <v>4953</v>
      </c>
      <c r="D1144" s="184" t="s">
        <v>4378</v>
      </c>
      <c r="E1144" s="184" t="s">
        <v>18</v>
      </c>
      <c r="F1144" s="185">
        <v>4</v>
      </c>
      <c r="G1144" s="185">
        <v>0</v>
      </c>
      <c r="H1144" s="185">
        <v>1</v>
      </c>
      <c r="I1144" s="184"/>
      <c r="J1144" s="184" t="s">
        <v>3422</v>
      </c>
      <c r="K1144" s="183"/>
      <c r="L1144" s="183" t="s">
        <v>5037</v>
      </c>
      <c r="M1144" s="183" t="s">
        <v>3422</v>
      </c>
      <c r="N1144" s="183"/>
      <c r="O1144" s="183"/>
      <c r="P1144" s="183" t="s">
        <v>4222</v>
      </c>
      <c r="Q1144" s="183" t="s">
        <v>4495</v>
      </c>
      <c r="R1144" s="183">
        <f t="shared" si="196"/>
        <v>0</v>
      </c>
      <c r="S1144" s="183">
        <f t="shared" si="197"/>
        <v>0</v>
      </c>
      <c r="T1144" s="183">
        <f t="shared" si="198"/>
        <v>0</v>
      </c>
      <c r="U1144" s="183">
        <f t="shared" si="199"/>
        <v>0</v>
      </c>
      <c r="V1144" s="183">
        <f t="shared" si="200"/>
        <v>0</v>
      </c>
      <c r="W1144" s="183">
        <f t="shared" si="201"/>
        <v>0</v>
      </c>
      <c r="X1144" s="183">
        <f t="shared" si="202"/>
        <v>0</v>
      </c>
      <c r="Y1144" s="183">
        <f t="shared" si="203"/>
        <v>0</v>
      </c>
      <c r="Z1144" s="183">
        <f t="shared" si="204"/>
        <v>0</v>
      </c>
      <c r="AA1144" s="183">
        <f t="shared" si="205"/>
        <v>0</v>
      </c>
      <c r="AB1144" s="183" t="str">
        <f t="shared" si="206"/>
        <v/>
      </c>
      <c r="AC1144" s="183" t="str">
        <f t="shared" si="207"/>
        <v/>
      </c>
      <c r="AD1144" s="183" t="str">
        <f t="shared" si="208"/>
        <v/>
      </c>
      <c r="AE1144" s="183" t="str">
        <f t="shared" si="209"/>
        <v/>
      </c>
    </row>
    <row r="1145" spans="1:31" ht="33.950000000000003" customHeight="1" x14ac:dyDescent="0.25">
      <c r="A1145" s="184" t="s">
        <v>5036</v>
      </c>
      <c r="B1145" s="185">
        <v>64</v>
      </c>
      <c r="C1145" s="184" t="s">
        <v>4953</v>
      </c>
      <c r="D1145" s="184" t="s">
        <v>4378</v>
      </c>
      <c r="E1145" s="184" t="s">
        <v>18</v>
      </c>
      <c r="F1145" s="185">
        <v>5</v>
      </c>
      <c r="G1145" s="185">
        <v>0</v>
      </c>
      <c r="H1145" s="185">
        <v>1</v>
      </c>
      <c r="I1145" s="184"/>
      <c r="J1145" s="184" t="s">
        <v>3207</v>
      </c>
      <c r="K1145" s="183"/>
      <c r="L1145" s="183" t="s">
        <v>4973</v>
      </c>
      <c r="M1145" s="183" t="s">
        <v>3207</v>
      </c>
      <c r="N1145" s="183" t="s">
        <v>3207</v>
      </c>
      <c r="O1145" s="183"/>
      <c r="P1145" s="183" t="s">
        <v>4222</v>
      </c>
      <c r="Q1145" s="183" t="s">
        <v>4495</v>
      </c>
      <c r="R1145" s="183">
        <f t="shared" si="196"/>
        <v>0</v>
      </c>
      <c r="S1145" s="183">
        <f t="shared" si="197"/>
        <v>0</v>
      </c>
      <c r="T1145" s="183">
        <f t="shared" si="198"/>
        <v>0</v>
      </c>
      <c r="U1145" s="183">
        <f t="shared" si="199"/>
        <v>0</v>
      </c>
      <c r="V1145" s="183">
        <f t="shared" si="200"/>
        <v>0</v>
      </c>
      <c r="W1145" s="183">
        <f t="shared" si="201"/>
        <v>0</v>
      </c>
      <c r="X1145" s="183">
        <f t="shared" si="202"/>
        <v>0</v>
      </c>
      <c r="Y1145" s="183">
        <f t="shared" si="203"/>
        <v>0</v>
      </c>
      <c r="Z1145" s="183">
        <f t="shared" si="204"/>
        <v>0</v>
      </c>
      <c r="AA1145" s="183">
        <f t="shared" si="205"/>
        <v>0</v>
      </c>
      <c r="AB1145" s="183" t="str">
        <f t="shared" si="206"/>
        <v/>
      </c>
      <c r="AC1145" s="183" t="str">
        <f t="shared" si="207"/>
        <v/>
      </c>
      <c r="AD1145" s="183" t="str">
        <f t="shared" si="208"/>
        <v/>
      </c>
      <c r="AE1145" s="183" t="str">
        <f t="shared" si="209"/>
        <v/>
      </c>
    </row>
    <row r="1146" spans="1:31" ht="33.950000000000003" customHeight="1" x14ac:dyDescent="0.25">
      <c r="A1146" s="184" t="s">
        <v>5036</v>
      </c>
      <c r="B1146" s="185">
        <v>64</v>
      </c>
      <c r="C1146" s="184" t="s">
        <v>4953</v>
      </c>
      <c r="D1146" s="184" t="s">
        <v>4378</v>
      </c>
      <c r="E1146" s="184" t="s">
        <v>18</v>
      </c>
      <c r="F1146" s="185">
        <v>6</v>
      </c>
      <c r="G1146" s="185">
        <v>0</v>
      </c>
      <c r="H1146" s="185">
        <v>1</v>
      </c>
      <c r="I1146" s="184"/>
      <c r="J1146" s="184" t="s">
        <v>3587</v>
      </c>
      <c r="K1146" s="183"/>
      <c r="L1146" s="183" t="s">
        <v>4500</v>
      </c>
      <c r="M1146" s="183" t="s">
        <v>3587</v>
      </c>
      <c r="N1146" s="183" t="s">
        <v>3587</v>
      </c>
      <c r="O1146" s="183"/>
      <c r="P1146" s="183" t="s">
        <v>4222</v>
      </c>
      <c r="Q1146" s="183" t="s">
        <v>4495</v>
      </c>
      <c r="R1146" s="183">
        <f t="shared" si="196"/>
        <v>0</v>
      </c>
      <c r="S1146" s="183">
        <f t="shared" si="197"/>
        <v>0</v>
      </c>
      <c r="T1146" s="183">
        <f t="shared" si="198"/>
        <v>0</v>
      </c>
      <c r="U1146" s="183">
        <f t="shared" si="199"/>
        <v>0</v>
      </c>
      <c r="V1146" s="183">
        <f t="shared" si="200"/>
        <v>0</v>
      </c>
      <c r="W1146" s="183">
        <f t="shared" si="201"/>
        <v>0</v>
      </c>
      <c r="X1146" s="183">
        <f t="shared" si="202"/>
        <v>0</v>
      </c>
      <c r="Y1146" s="183">
        <f t="shared" si="203"/>
        <v>0</v>
      </c>
      <c r="Z1146" s="183">
        <f t="shared" si="204"/>
        <v>0</v>
      </c>
      <c r="AA1146" s="183">
        <f t="shared" si="205"/>
        <v>0</v>
      </c>
      <c r="AB1146" s="183" t="str">
        <f t="shared" si="206"/>
        <v/>
      </c>
      <c r="AC1146" s="183" t="str">
        <f t="shared" si="207"/>
        <v/>
      </c>
      <c r="AD1146" s="183" t="str">
        <f t="shared" si="208"/>
        <v/>
      </c>
      <c r="AE1146" s="183" t="str">
        <f t="shared" si="209"/>
        <v/>
      </c>
    </row>
    <row r="1147" spans="1:31" ht="33.950000000000003" customHeight="1" x14ac:dyDescent="0.25">
      <c r="A1147" s="184" t="s">
        <v>5036</v>
      </c>
      <c r="B1147" s="185">
        <v>64</v>
      </c>
      <c r="C1147" s="184" t="s">
        <v>4953</v>
      </c>
      <c r="D1147" s="184" t="s">
        <v>4378</v>
      </c>
      <c r="E1147" s="184" t="s">
        <v>18</v>
      </c>
      <c r="F1147" s="185">
        <v>7</v>
      </c>
      <c r="G1147" s="185">
        <v>0</v>
      </c>
      <c r="H1147" s="185">
        <v>1</v>
      </c>
      <c r="I1147" s="184"/>
      <c r="J1147" s="184" t="s">
        <v>4496</v>
      </c>
      <c r="K1147" s="183"/>
      <c r="L1147" s="183" t="s">
        <v>4497</v>
      </c>
      <c r="M1147" s="183" t="s">
        <v>4496</v>
      </c>
      <c r="N1147" s="183" t="s">
        <v>4496</v>
      </c>
      <c r="O1147" s="183"/>
      <c r="P1147" s="183" t="s">
        <v>4222</v>
      </c>
      <c r="Q1147" s="183" t="s">
        <v>4495</v>
      </c>
      <c r="R1147" s="183">
        <f t="shared" si="196"/>
        <v>0</v>
      </c>
      <c r="S1147" s="183">
        <f t="shared" si="197"/>
        <v>0</v>
      </c>
      <c r="T1147" s="183">
        <f t="shared" si="198"/>
        <v>0</v>
      </c>
      <c r="U1147" s="183">
        <f t="shared" si="199"/>
        <v>0</v>
      </c>
      <c r="V1147" s="183">
        <f t="shared" si="200"/>
        <v>0</v>
      </c>
      <c r="W1147" s="183">
        <f t="shared" si="201"/>
        <v>0</v>
      </c>
      <c r="X1147" s="183">
        <f t="shared" si="202"/>
        <v>0</v>
      </c>
      <c r="Y1147" s="183">
        <f t="shared" si="203"/>
        <v>0</v>
      </c>
      <c r="Z1147" s="183">
        <f t="shared" si="204"/>
        <v>0</v>
      </c>
      <c r="AA1147" s="183">
        <f t="shared" si="205"/>
        <v>0</v>
      </c>
      <c r="AB1147" s="183" t="str">
        <f t="shared" si="206"/>
        <v/>
      </c>
      <c r="AC1147" s="183" t="str">
        <f t="shared" si="207"/>
        <v/>
      </c>
      <c r="AD1147" s="183" t="str">
        <f t="shared" si="208"/>
        <v/>
      </c>
      <c r="AE1147" s="183" t="str">
        <f t="shared" si="209"/>
        <v/>
      </c>
    </row>
    <row r="1148" spans="1:31" ht="33.950000000000003" customHeight="1" x14ac:dyDescent="0.25">
      <c r="A1148" s="184" t="s">
        <v>5026</v>
      </c>
      <c r="B1148" s="185">
        <v>65</v>
      </c>
      <c r="C1148" s="184" t="s">
        <v>4953</v>
      </c>
      <c r="D1148" s="184" t="s">
        <v>4381</v>
      </c>
      <c r="E1148" s="184" t="s">
        <v>18</v>
      </c>
      <c r="F1148" s="185">
        <v>1</v>
      </c>
      <c r="G1148" s="185">
        <v>1</v>
      </c>
      <c r="H1148" s="185">
        <v>0</v>
      </c>
      <c r="I1148" s="184" t="s">
        <v>5031</v>
      </c>
      <c r="J1148" s="184"/>
      <c r="K1148" s="183" t="s">
        <v>5035</v>
      </c>
      <c r="L1148" s="183"/>
      <c r="M1148" s="183" t="s">
        <v>5031</v>
      </c>
      <c r="N1148" s="183" t="s">
        <v>5030</v>
      </c>
      <c r="O1148" s="183"/>
      <c r="P1148" s="183" t="s">
        <v>4222</v>
      </c>
      <c r="Q1148" s="183" t="s">
        <v>4509</v>
      </c>
      <c r="R1148" s="183">
        <f t="shared" ref="R1148:R1211" si="210">IF(AND($A1148=$B$20,$D1148="PRO",$E1148="POS"),1,0)</f>
        <v>0</v>
      </c>
      <c r="S1148" s="183">
        <f t="shared" ref="S1148:S1211" si="211">IF(AND($A1148=$B$20,$D1148="CFA",$E1148="POS"),1,0)</f>
        <v>0</v>
      </c>
      <c r="T1148" s="183">
        <f t="shared" ref="T1148:T1211" si="212">IF($R1148=0,0,IF(OR(AND($M1148&lt;&gt;"",ISNUMBER(SEARCH($M1148,$B$5))),AND($N1148&lt;&gt;"",ISNUMBER(SEARCH($N1148,$B$5))),AND($O1148&lt;&gt;"",ISNUMBER(SEARCH($O1148,$B$5)))),1,0))</f>
        <v>0</v>
      </c>
      <c r="U1148" s="183">
        <f t="shared" ref="U1148:U1211" si="213">IF($R1148=0,0,IF(OR(AND($M1148&lt;&gt;"",ISNUMBER(SEARCH($M1148,$B$5&amp;" "&amp;$B$10))),AND($N1148&lt;&gt;"",ISNUMBER(SEARCH($N1148,$B$5&amp;" "&amp;$B$10))),AND($O1148&lt;&gt;"",ISNUMBER(SEARCH($O1148,$B$5&amp;" "&amp;$B$10)))),1,0))</f>
        <v>0</v>
      </c>
      <c r="V1148" s="183">
        <f t="shared" ref="V1148:V1211" si="214">IF($S1148=0,0,IF(OR(AND($M1148&lt;&gt;"",ISNUMBER(SEARCH($M1148,$D$5))),AND($N1148&lt;&gt;"",ISNUMBER(SEARCH($N1148,$D$5))),AND($O1148&lt;&gt;"",ISNUMBER(SEARCH($O1148,$D$5)))),1,0))</f>
        <v>0</v>
      </c>
      <c r="W1148" s="183">
        <f t="shared" ref="W1148:W1211" si="215">IF($S1148=0,0,IF(OR(AND($M1148&lt;&gt;"",ISNUMBER(SEARCH($M1148,$D$5&amp;" "&amp;$D$10))),AND($N1148&lt;&gt;"",ISNUMBER(SEARCH($N1148,$D$5&amp;" "&amp;$D$10))),AND($O1148&lt;&gt;"",ISNUMBER(SEARCH($O1148,$D$5&amp;" "&amp;$D$10)))),1,0))</f>
        <v>0</v>
      </c>
      <c r="X1148" s="183">
        <f t="shared" ref="X1148:X1211" si="216">IF($T1148=1,$G1148,0)</f>
        <v>0</v>
      </c>
      <c r="Y1148" s="183">
        <f t="shared" ref="Y1148:Y1211" si="217">IF($U1148=1,$G1148,0)</f>
        <v>0</v>
      </c>
      <c r="Z1148" s="183">
        <f t="shared" ref="Z1148:Z1211" si="218">IF($V1148=1,$H1148,0)</f>
        <v>0</v>
      </c>
      <c r="AA1148" s="183">
        <f t="shared" ref="AA1148:AA1211" si="219">IF($W1148=1,$H1148,0)</f>
        <v>0</v>
      </c>
      <c r="AB1148" s="183" t="str">
        <f t="shared" ref="AB1148:AB1211" si="220">IF(AND($R1148=1,$T1148=0),$F1148+ROW()/100000,"")</f>
        <v/>
      </c>
      <c r="AC1148" s="183" t="str">
        <f t="shared" ref="AC1148:AC1211" si="221">IF(AND($R1148=1,$U1148=0),$F1148+ROW()/100000,"")</f>
        <v/>
      </c>
      <c r="AD1148" s="183" t="str">
        <f t="shared" ref="AD1148:AD1211" si="222">IF(AND($S1148=1,$V1148=0),$F1148+ROW()/100000,"")</f>
        <v/>
      </c>
      <c r="AE1148" s="183" t="str">
        <f t="shared" ref="AE1148:AE1211" si="223">IF(AND($S1148=1,$W1148=0),$F1148+ROW()/100000,"")</f>
        <v/>
      </c>
    </row>
    <row r="1149" spans="1:31" ht="33.950000000000003" customHeight="1" x14ac:dyDescent="0.25">
      <c r="A1149" s="184" t="s">
        <v>5026</v>
      </c>
      <c r="B1149" s="185">
        <v>65</v>
      </c>
      <c r="C1149" s="184" t="s">
        <v>4953</v>
      </c>
      <c r="D1149" s="184" t="s">
        <v>4381</v>
      </c>
      <c r="E1149" s="184" t="s">
        <v>18</v>
      </c>
      <c r="F1149" s="185">
        <v>2</v>
      </c>
      <c r="G1149" s="185">
        <v>1</v>
      </c>
      <c r="H1149" s="185">
        <v>0</v>
      </c>
      <c r="I1149" s="184" t="s">
        <v>5028</v>
      </c>
      <c r="J1149" s="184"/>
      <c r="K1149" s="183" t="s">
        <v>5034</v>
      </c>
      <c r="L1149" s="183"/>
      <c r="M1149" s="183" t="s">
        <v>5028</v>
      </c>
      <c r="N1149" s="183" t="s">
        <v>5028</v>
      </c>
      <c r="O1149" s="183"/>
      <c r="P1149" s="183" t="s">
        <v>4222</v>
      </c>
      <c r="Q1149" s="183" t="s">
        <v>4509</v>
      </c>
      <c r="R1149" s="183">
        <f t="shared" si="210"/>
        <v>0</v>
      </c>
      <c r="S1149" s="183">
        <f t="shared" si="211"/>
        <v>0</v>
      </c>
      <c r="T1149" s="183">
        <f t="shared" si="212"/>
        <v>0</v>
      </c>
      <c r="U1149" s="183">
        <f t="shared" si="213"/>
        <v>0</v>
      </c>
      <c r="V1149" s="183">
        <f t="shared" si="214"/>
        <v>0</v>
      </c>
      <c r="W1149" s="183">
        <f t="shared" si="215"/>
        <v>0</v>
      </c>
      <c r="X1149" s="183">
        <f t="shared" si="216"/>
        <v>0</v>
      </c>
      <c r="Y1149" s="183">
        <f t="shared" si="217"/>
        <v>0</v>
      </c>
      <c r="Z1149" s="183">
        <f t="shared" si="218"/>
        <v>0</v>
      </c>
      <c r="AA1149" s="183">
        <f t="shared" si="219"/>
        <v>0</v>
      </c>
      <c r="AB1149" s="183" t="str">
        <f t="shared" si="220"/>
        <v/>
      </c>
      <c r="AC1149" s="183" t="str">
        <f t="shared" si="221"/>
        <v/>
      </c>
      <c r="AD1149" s="183" t="str">
        <f t="shared" si="222"/>
        <v/>
      </c>
      <c r="AE1149" s="183" t="str">
        <f t="shared" si="223"/>
        <v/>
      </c>
    </row>
    <row r="1150" spans="1:31" ht="33.950000000000003" customHeight="1" x14ac:dyDescent="0.25">
      <c r="A1150" s="184" t="s">
        <v>5026</v>
      </c>
      <c r="B1150" s="185">
        <v>65</v>
      </c>
      <c r="C1150" s="184" t="s">
        <v>4953</v>
      </c>
      <c r="D1150" s="184" t="s">
        <v>4381</v>
      </c>
      <c r="E1150" s="184" t="s">
        <v>18</v>
      </c>
      <c r="F1150" s="185">
        <v>3</v>
      </c>
      <c r="G1150" s="185">
        <v>1</v>
      </c>
      <c r="H1150" s="185">
        <v>0</v>
      </c>
      <c r="I1150" s="184" t="s">
        <v>3150</v>
      </c>
      <c r="J1150" s="184"/>
      <c r="K1150" s="183" t="s">
        <v>5033</v>
      </c>
      <c r="L1150" s="183"/>
      <c r="M1150" s="183" t="s">
        <v>3150</v>
      </c>
      <c r="N1150" s="183" t="s">
        <v>3150</v>
      </c>
      <c r="O1150" s="183"/>
      <c r="P1150" s="183" t="s">
        <v>4222</v>
      </c>
      <c r="Q1150" s="183" t="s">
        <v>4509</v>
      </c>
      <c r="R1150" s="183">
        <f t="shared" si="210"/>
        <v>0</v>
      </c>
      <c r="S1150" s="183">
        <f t="shared" si="211"/>
        <v>0</v>
      </c>
      <c r="T1150" s="183">
        <f t="shared" si="212"/>
        <v>0</v>
      </c>
      <c r="U1150" s="183">
        <f t="shared" si="213"/>
        <v>0</v>
      </c>
      <c r="V1150" s="183">
        <f t="shared" si="214"/>
        <v>0</v>
      </c>
      <c r="W1150" s="183">
        <f t="shared" si="215"/>
        <v>0</v>
      </c>
      <c r="X1150" s="183">
        <f t="shared" si="216"/>
        <v>0</v>
      </c>
      <c r="Y1150" s="183">
        <f t="shared" si="217"/>
        <v>0</v>
      </c>
      <c r="Z1150" s="183">
        <f t="shared" si="218"/>
        <v>0</v>
      </c>
      <c r="AA1150" s="183">
        <f t="shared" si="219"/>
        <v>0</v>
      </c>
      <c r="AB1150" s="183" t="str">
        <f t="shared" si="220"/>
        <v/>
      </c>
      <c r="AC1150" s="183" t="str">
        <f t="shared" si="221"/>
        <v/>
      </c>
      <c r="AD1150" s="183" t="str">
        <f t="shared" si="222"/>
        <v/>
      </c>
      <c r="AE1150" s="183" t="str">
        <f t="shared" si="223"/>
        <v/>
      </c>
    </row>
    <row r="1151" spans="1:31" ht="33.950000000000003" customHeight="1" x14ac:dyDescent="0.25">
      <c r="A1151" s="184" t="s">
        <v>5026</v>
      </c>
      <c r="B1151" s="185">
        <v>65</v>
      </c>
      <c r="C1151" s="184" t="s">
        <v>4953</v>
      </c>
      <c r="D1151" s="184" t="s">
        <v>4381</v>
      </c>
      <c r="E1151" s="184" t="s">
        <v>18</v>
      </c>
      <c r="F1151" s="185">
        <v>4</v>
      </c>
      <c r="G1151" s="185">
        <v>1</v>
      </c>
      <c r="H1151" s="185">
        <v>0</v>
      </c>
      <c r="I1151" s="184" t="s">
        <v>4974</v>
      </c>
      <c r="J1151" s="184"/>
      <c r="K1151" s="183" t="s">
        <v>4982</v>
      </c>
      <c r="L1151" s="183"/>
      <c r="M1151" s="183" t="s">
        <v>4974</v>
      </c>
      <c r="N1151" s="183" t="s">
        <v>4974</v>
      </c>
      <c r="O1151" s="183"/>
      <c r="P1151" s="183" t="s">
        <v>4222</v>
      </c>
      <c r="Q1151" s="183" t="s">
        <v>4509</v>
      </c>
      <c r="R1151" s="183">
        <f t="shared" si="210"/>
        <v>0</v>
      </c>
      <c r="S1151" s="183">
        <f t="shared" si="211"/>
        <v>0</v>
      </c>
      <c r="T1151" s="183">
        <f t="shared" si="212"/>
        <v>0</v>
      </c>
      <c r="U1151" s="183">
        <f t="shared" si="213"/>
        <v>0</v>
      </c>
      <c r="V1151" s="183">
        <f t="shared" si="214"/>
        <v>0</v>
      </c>
      <c r="W1151" s="183">
        <f t="shared" si="215"/>
        <v>0</v>
      </c>
      <c r="X1151" s="183">
        <f t="shared" si="216"/>
        <v>0</v>
      </c>
      <c r="Y1151" s="183">
        <f t="shared" si="217"/>
        <v>0</v>
      </c>
      <c r="Z1151" s="183">
        <f t="shared" si="218"/>
        <v>0</v>
      </c>
      <c r="AA1151" s="183">
        <f t="shared" si="219"/>
        <v>0</v>
      </c>
      <c r="AB1151" s="183" t="str">
        <f t="shared" si="220"/>
        <v/>
      </c>
      <c r="AC1151" s="183" t="str">
        <f t="shared" si="221"/>
        <v/>
      </c>
      <c r="AD1151" s="183" t="str">
        <f t="shared" si="222"/>
        <v/>
      </c>
      <c r="AE1151" s="183" t="str">
        <f t="shared" si="223"/>
        <v/>
      </c>
    </row>
    <row r="1152" spans="1:31" ht="33.950000000000003" customHeight="1" x14ac:dyDescent="0.25">
      <c r="A1152" s="184" t="s">
        <v>5026</v>
      </c>
      <c r="B1152" s="185">
        <v>65</v>
      </c>
      <c r="C1152" s="184" t="s">
        <v>4953</v>
      </c>
      <c r="D1152" s="184" t="s">
        <v>4381</v>
      </c>
      <c r="E1152" s="184" t="s">
        <v>18</v>
      </c>
      <c r="F1152" s="185">
        <v>5</v>
      </c>
      <c r="G1152" s="185">
        <v>1</v>
      </c>
      <c r="H1152" s="185">
        <v>0</v>
      </c>
      <c r="I1152" s="184" t="s">
        <v>4735</v>
      </c>
      <c r="J1152" s="184"/>
      <c r="K1152" s="183" t="s">
        <v>4746</v>
      </c>
      <c r="L1152" s="183"/>
      <c r="M1152" s="183" t="s">
        <v>4735</v>
      </c>
      <c r="N1152" s="183" t="s">
        <v>4734</v>
      </c>
      <c r="O1152" s="183"/>
      <c r="P1152" s="183" t="s">
        <v>4222</v>
      </c>
      <c r="Q1152" s="183" t="s">
        <v>4509</v>
      </c>
      <c r="R1152" s="183">
        <f t="shared" si="210"/>
        <v>0</v>
      </c>
      <c r="S1152" s="183">
        <f t="shared" si="211"/>
        <v>0</v>
      </c>
      <c r="T1152" s="183">
        <f t="shared" si="212"/>
        <v>0</v>
      </c>
      <c r="U1152" s="183">
        <f t="shared" si="213"/>
        <v>0</v>
      </c>
      <c r="V1152" s="183">
        <f t="shared" si="214"/>
        <v>0</v>
      </c>
      <c r="W1152" s="183">
        <f t="shared" si="215"/>
        <v>0</v>
      </c>
      <c r="X1152" s="183">
        <f t="shared" si="216"/>
        <v>0</v>
      </c>
      <c r="Y1152" s="183">
        <f t="shared" si="217"/>
        <v>0</v>
      </c>
      <c r="Z1152" s="183">
        <f t="shared" si="218"/>
        <v>0</v>
      </c>
      <c r="AA1152" s="183">
        <f t="shared" si="219"/>
        <v>0</v>
      </c>
      <c r="AB1152" s="183" t="str">
        <f t="shared" si="220"/>
        <v/>
      </c>
      <c r="AC1152" s="183" t="str">
        <f t="shared" si="221"/>
        <v/>
      </c>
      <c r="AD1152" s="183" t="str">
        <f t="shared" si="222"/>
        <v/>
      </c>
      <c r="AE1152" s="183" t="str">
        <f t="shared" si="223"/>
        <v/>
      </c>
    </row>
    <row r="1153" spans="1:31" ht="33.950000000000003" customHeight="1" x14ac:dyDescent="0.25">
      <c r="A1153" s="184" t="s">
        <v>5026</v>
      </c>
      <c r="B1153" s="185">
        <v>65</v>
      </c>
      <c r="C1153" s="184" t="s">
        <v>4953</v>
      </c>
      <c r="D1153" s="184" t="s">
        <v>4381</v>
      </c>
      <c r="E1153" s="184" t="s">
        <v>18</v>
      </c>
      <c r="F1153" s="185">
        <v>6</v>
      </c>
      <c r="G1153" s="185">
        <v>1</v>
      </c>
      <c r="H1153" s="185">
        <v>0</v>
      </c>
      <c r="I1153" s="184" t="s">
        <v>4501</v>
      </c>
      <c r="J1153" s="184"/>
      <c r="K1153" s="183" t="s">
        <v>4513</v>
      </c>
      <c r="L1153" s="183"/>
      <c r="M1153" s="183" t="s">
        <v>4501</v>
      </c>
      <c r="N1153" s="183" t="s">
        <v>4501</v>
      </c>
      <c r="O1153" s="183"/>
      <c r="P1153" s="183" t="s">
        <v>4222</v>
      </c>
      <c r="Q1153" s="183" t="s">
        <v>4509</v>
      </c>
      <c r="R1153" s="183">
        <f t="shared" si="210"/>
        <v>0</v>
      </c>
      <c r="S1153" s="183">
        <f t="shared" si="211"/>
        <v>0</v>
      </c>
      <c r="T1153" s="183">
        <f t="shared" si="212"/>
        <v>0</v>
      </c>
      <c r="U1153" s="183">
        <f t="shared" si="213"/>
        <v>0</v>
      </c>
      <c r="V1153" s="183">
        <f t="shared" si="214"/>
        <v>0</v>
      </c>
      <c r="W1153" s="183">
        <f t="shared" si="215"/>
        <v>0</v>
      </c>
      <c r="X1153" s="183">
        <f t="shared" si="216"/>
        <v>0</v>
      </c>
      <c r="Y1153" s="183">
        <f t="shared" si="217"/>
        <v>0</v>
      </c>
      <c r="Z1153" s="183">
        <f t="shared" si="218"/>
        <v>0</v>
      </c>
      <c r="AA1153" s="183">
        <f t="shared" si="219"/>
        <v>0</v>
      </c>
      <c r="AB1153" s="183" t="str">
        <f t="shared" si="220"/>
        <v/>
      </c>
      <c r="AC1153" s="183" t="str">
        <f t="shared" si="221"/>
        <v/>
      </c>
      <c r="AD1153" s="183" t="str">
        <f t="shared" si="222"/>
        <v/>
      </c>
      <c r="AE1153" s="183" t="str">
        <f t="shared" si="223"/>
        <v/>
      </c>
    </row>
    <row r="1154" spans="1:31" ht="33.950000000000003" customHeight="1" x14ac:dyDescent="0.25">
      <c r="A1154" s="184" t="s">
        <v>5026</v>
      </c>
      <c r="B1154" s="185">
        <v>65</v>
      </c>
      <c r="C1154" s="184" t="s">
        <v>4953</v>
      </c>
      <c r="D1154" s="184" t="s">
        <v>4381</v>
      </c>
      <c r="E1154" s="184" t="s">
        <v>18</v>
      </c>
      <c r="F1154" s="185">
        <v>7</v>
      </c>
      <c r="G1154" s="185">
        <v>1</v>
      </c>
      <c r="H1154" s="185">
        <v>0</v>
      </c>
      <c r="I1154" s="184" t="s">
        <v>3102</v>
      </c>
      <c r="J1154" s="184"/>
      <c r="K1154" s="183" t="s">
        <v>4511</v>
      </c>
      <c r="L1154" s="183"/>
      <c r="M1154" s="183" t="s">
        <v>3102</v>
      </c>
      <c r="N1154" s="183" t="s">
        <v>3102</v>
      </c>
      <c r="O1154" s="183"/>
      <c r="P1154" s="183" t="s">
        <v>4222</v>
      </c>
      <c r="Q1154" s="183" t="s">
        <v>4509</v>
      </c>
      <c r="R1154" s="183">
        <f t="shared" si="210"/>
        <v>0</v>
      </c>
      <c r="S1154" s="183">
        <f t="shared" si="211"/>
        <v>0</v>
      </c>
      <c r="T1154" s="183">
        <f t="shared" si="212"/>
        <v>0</v>
      </c>
      <c r="U1154" s="183">
        <f t="shared" si="213"/>
        <v>0</v>
      </c>
      <c r="V1154" s="183">
        <f t="shared" si="214"/>
        <v>0</v>
      </c>
      <c r="W1154" s="183">
        <f t="shared" si="215"/>
        <v>0</v>
      </c>
      <c r="X1154" s="183">
        <f t="shared" si="216"/>
        <v>0</v>
      </c>
      <c r="Y1154" s="183">
        <f t="shared" si="217"/>
        <v>0</v>
      </c>
      <c r="Z1154" s="183">
        <f t="shared" si="218"/>
        <v>0</v>
      </c>
      <c r="AA1154" s="183">
        <f t="shared" si="219"/>
        <v>0</v>
      </c>
      <c r="AB1154" s="183" t="str">
        <f t="shared" si="220"/>
        <v/>
      </c>
      <c r="AC1154" s="183" t="str">
        <f t="shared" si="221"/>
        <v/>
      </c>
      <c r="AD1154" s="183" t="str">
        <f t="shared" si="222"/>
        <v/>
      </c>
      <c r="AE1154" s="183" t="str">
        <f t="shared" si="223"/>
        <v/>
      </c>
    </row>
    <row r="1155" spans="1:31" ht="33.950000000000003" customHeight="1" x14ac:dyDescent="0.25">
      <c r="A1155" s="184" t="s">
        <v>5026</v>
      </c>
      <c r="B1155" s="185">
        <v>65</v>
      </c>
      <c r="C1155" s="184" t="s">
        <v>4953</v>
      </c>
      <c r="D1155" s="184" t="s">
        <v>4381</v>
      </c>
      <c r="E1155" s="184" t="s">
        <v>18</v>
      </c>
      <c r="F1155" s="185">
        <v>8</v>
      </c>
      <c r="G1155" s="185">
        <v>1</v>
      </c>
      <c r="H1155" s="185">
        <v>0</v>
      </c>
      <c r="I1155" s="184" t="s">
        <v>3123</v>
      </c>
      <c r="J1155" s="184"/>
      <c r="K1155" s="183" t="s">
        <v>4510</v>
      </c>
      <c r="L1155" s="183"/>
      <c r="M1155" s="183" t="s">
        <v>3123</v>
      </c>
      <c r="N1155" s="183" t="s">
        <v>3123</v>
      </c>
      <c r="O1155" s="183"/>
      <c r="P1155" s="183" t="s">
        <v>4222</v>
      </c>
      <c r="Q1155" s="183" t="s">
        <v>4509</v>
      </c>
      <c r="R1155" s="183">
        <f t="shared" si="210"/>
        <v>0</v>
      </c>
      <c r="S1155" s="183">
        <f t="shared" si="211"/>
        <v>0</v>
      </c>
      <c r="T1155" s="183">
        <f t="shared" si="212"/>
        <v>0</v>
      </c>
      <c r="U1155" s="183">
        <f t="shared" si="213"/>
        <v>0</v>
      </c>
      <c r="V1155" s="183">
        <f t="shared" si="214"/>
        <v>0</v>
      </c>
      <c r="W1155" s="183">
        <f t="shared" si="215"/>
        <v>0</v>
      </c>
      <c r="X1155" s="183">
        <f t="shared" si="216"/>
        <v>0</v>
      </c>
      <c r="Y1155" s="183">
        <f t="shared" si="217"/>
        <v>0</v>
      </c>
      <c r="Z1155" s="183">
        <f t="shared" si="218"/>
        <v>0</v>
      </c>
      <c r="AA1155" s="183">
        <f t="shared" si="219"/>
        <v>0</v>
      </c>
      <c r="AB1155" s="183" t="str">
        <f t="shared" si="220"/>
        <v/>
      </c>
      <c r="AC1155" s="183" t="str">
        <f t="shared" si="221"/>
        <v/>
      </c>
      <c r="AD1155" s="183" t="str">
        <f t="shared" si="222"/>
        <v/>
      </c>
      <c r="AE1155" s="183" t="str">
        <f t="shared" si="223"/>
        <v/>
      </c>
    </row>
    <row r="1156" spans="1:31" ht="33.950000000000003" customHeight="1" x14ac:dyDescent="0.25">
      <c r="A1156" s="184" t="s">
        <v>5026</v>
      </c>
      <c r="B1156" s="185">
        <v>65</v>
      </c>
      <c r="C1156" s="184" t="s">
        <v>4953</v>
      </c>
      <c r="D1156" s="184" t="s">
        <v>4378</v>
      </c>
      <c r="E1156" s="184" t="s">
        <v>18</v>
      </c>
      <c r="F1156" s="185">
        <v>1</v>
      </c>
      <c r="G1156" s="185">
        <v>0</v>
      </c>
      <c r="H1156" s="185">
        <v>1</v>
      </c>
      <c r="I1156" s="184"/>
      <c r="J1156" s="184" t="s">
        <v>5031</v>
      </c>
      <c r="K1156" s="183"/>
      <c r="L1156" s="183" t="s">
        <v>5032</v>
      </c>
      <c r="M1156" s="183" t="s">
        <v>5031</v>
      </c>
      <c r="N1156" s="183" t="s">
        <v>5030</v>
      </c>
      <c r="O1156" s="183"/>
      <c r="P1156" s="183" t="s">
        <v>4222</v>
      </c>
      <c r="Q1156" s="183" t="s">
        <v>4495</v>
      </c>
      <c r="R1156" s="183">
        <f t="shared" si="210"/>
        <v>0</v>
      </c>
      <c r="S1156" s="183">
        <f t="shared" si="211"/>
        <v>0</v>
      </c>
      <c r="T1156" s="183">
        <f t="shared" si="212"/>
        <v>0</v>
      </c>
      <c r="U1156" s="183">
        <f t="shared" si="213"/>
        <v>0</v>
      </c>
      <c r="V1156" s="183">
        <f t="shared" si="214"/>
        <v>0</v>
      </c>
      <c r="W1156" s="183">
        <f t="shared" si="215"/>
        <v>0</v>
      </c>
      <c r="X1156" s="183">
        <f t="shared" si="216"/>
        <v>0</v>
      </c>
      <c r="Y1156" s="183">
        <f t="shared" si="217"/>
        <v>0</v>
      </c>
      <c r="Z1156" s="183">
        <f t="shared" si="218"/>
        <v>0</v>
      </c>
      <c r="AA1156" s="183">
        <f t="shared" si="219"/>
        <v>0</v>
      </c>
      <c r="AB1156" s="183" t="str">
        <f t="shared" si="220"/>
        <v/>
      </c>
      <c r="AC1156" s="183" t="str">
        <f t="shared" si="221"/>
        <v/>
      </c>
      <c r="AD1156" s="183" t="str">
        <f t="shared" si="222"/>
        <v/>
      </c>
      <c r="AE1156" s="183" t="str">
        <f t="shared" si="223"/>
        <v/>
      </c>
    </row>
    <row r="1157" spans="1:31" ht="33.950000000000003" customHeight="1" x14ac:dyDescent="0.25">
      <c r="A1157" s="184" t="s">
        <v>5026</v>
      </c>
      <c r="B1157" s="185">
        <v>65</v>
      </c>
      <c r="C1157" s="184" t="s">
        <v>4953</v>
      </c>
      <c r="D1157" s="184" t="s">
        <v>4378</v>
      </c>
      <c r="E1157" s="184" t="s">
        <v>18</v>
      </c>
      <c r="F1157" s="185">
        <v>2</v>
      </c>
      <c r="G1157" s="185">
        <v>0</v>
      </c>
      <c r="H1157" s="185">
        <v>1</v>
      </c>
      <c r="I1157" s="184"/>
      <c r="J1157" s="184" t="s">
        <v>5028</v>
      </c>
      <c r="K1157" s="183"/>
      <c r="L1157" s="183" t="s">
        <v>5029</v>
      </c>
      <c r="M1157" s="183" t="s">
        <v>5028</v>
      </c>
      <c r="N1157" s="183" t="s">
        <v>5028</v>
      </c>
      <c r="O1157" s="183"/>
      <c r="P1157" s="183" t="s">
        <v>4222</v>
      </c>
      <c r="Q1157" s="183" t="s">
        <v>4495</v>
      </c>
      <c r="R1157" s="183">
        <f t="shared" si="210"/>
        <v>0</v>
      </c>
      <c r="S1157" s="183">
        <f t="shared" si="211"/>
        <v>0</v>
      </c>
      <c r="T1157" s="183">
        <f t="shared" si="212"/>
        <v>0</v>
      </c>
      <c r="U1157" s="183">
        <f t="shared" si="213"/>
        <v>0</v>
      </c>
      <c r="V1157" s="183">
        <f t="shared" si="214"/>
        <v>0</v>
      </c>
      <c r="W1157" s="183">
        <f t="shared" si="215"/>
        <v>0</v>
      </c>
      <c r="X1157" s="183">
        <f t="shared" si="216"/>
        <v>0</v>
      </c>
      <c r="Y1157" s="183">
        <f t="shared" si="217"/>
        <v>0</v>
      </c>
      <c r="Z1157" s="183">
        <f t="shared" si="218"/>
        <v>0</v>
      </c>
      <c r="AA1157" s="183">
        <f t="shared" si="219"/>
        <v>0</v>
      </c>
      <c r="AB1157" s="183" t="str">
        <f t="shared" si="220"/>
        <v/>
      </c>
      <c r="AC1157" s="183" t="str">
        <f t="shared" si="221"/>
        <v/>
      </c>
      <c r="AD1157" s="183" t="str">
        <f t="shared" si="222"/>
        <v/>
      </c>
      <c r="AE1157" s="183" t="str">
        <f t="shared" si="223"/>
        <v/>
      </c>
    </row>
    <row r="1158" spans="1:31" ht="33.950000000000003" customHeight="1" x14ac:dyDescent="0.25">
      <c r="A1158" s="184" t="s">
        <v>5026</v>
      </c>
      <c r="B1158" s="185">
        <v>65</v>
      </c>
      <c r="C1158" s="184" t="s">
        <v>4953</v>
      </c>
      <c r="D1158" s="184" t="s">
        <v>4378</v>
      </c>
      <c r="E1158" s="184" t="s">
        <v>18</v>
      </c>
      <c r="F1158" s="185">
        <v>3</v>
      </c>
      <c r="G1158" s="185">
        <v>0</v>
      </c>
      <c r="H1158" s="185">
        <v>1</v>
      </c>
      <c r="I1158" s="184"/>
      <c r="J1158" s="184" t="s">
        <v>3150</v>
      </c>
      <c r="K1158" s="183"/>
      <c r="L1158" s="183" t="s">
        <v>5027</v>
      </c>
      <c r="M1158" s="183" t="s">
        <v>3150</v>
      </c>
      <c r="N1158" s="183" t="s">
        <v>3150</v>
      </c>
      <c r="O1158" s="183"/>
      <c r="P1158" s="183" t="s">
        <v>4222</v>
      </c>
      <c r="Q1158" s="183" t="s">
        <v>4495</v>
      </c>
      <c r="R1158" s="183">
        <f t="shared" si="210"/>
        <v>0</v>
      </c>
      <c r="S1158" s="183">
        <f t="shared" si="211"/>
        <v>0</v>
      </c>
      <c r="T1158" s="183">
        <f t="shared" si="212"/>
        <v>0</v>
      </c>
      <c r="U1158" s="183">
        <f t="shared" si="213"/>
        <v>0</v>
      </c>
      <c r="V1158" s="183">
        <f t="shared" si="214"/>
        <v>0</v>
      </c>
      <c r="W1158" s="183">
        <f t="shared" si="215"/>
        <v>0</v>
      </c>
      <c r="X1158" s="183">
        <f t="shared" si="216"/>
        <v>0</v>
      </c>
      <c r="Y1158" s="183">
        <f t="shared" si="217"/>
        <v>0</v>
      </c>
      <c r="Z1158" s="183">
        <f t="shared" si="218"/>
        <v>0</v>
      </c>
      <c r="AA1158" s="183">
        <f t="shared" si="219"/>
        <v>0</v>
      </c>
      <c r="AB1158" s="183" t="str">
        <f t="shared" si="220"/>
        <v/>
      </c>
      <c r="AC1158" s="183" t="str">
        <f t="shared" si="221"/>
        <v/>
      </c>
      <c r="AD1158" s="183" t="str">
        <f t="shared" si="222"/>
        <v/>
      </c>
      <c r="AE1158" s="183" t="str">
        <f t="shared" si="223"/>
        <v/>
      </c>
    </row>
    <row r="1159" spans="1:31" ht="33.950000000000003" customHeight="1" x14ac:dyDescent="0.25">
      <c r="A1159" s="184" t="s">
        <v>5026</v>
      </c>
      <c r="B1159" s="185">
        <v>65</v>
      </c>
      <c r="C1159" s="184" t="s">
        <v>4953</v>
      </c>
      <c r="D1159" s="184" t="s">
        <v>4378</v>
      </c>
      <c r="E1159" s="184" t="s">
        <v>18</v>
      </c>
      <c r="F1159" s="185">
        <v>4</v>
      </c>
      <c r="G1159" s="185">
        <v>0</v>
      </c>
      <c r="H1159" s="185">
        <v>1</v>
      </c>
      <c r="I1159" s="184"/>
      <c r="J1159" s="184" t="s">
        <v>4974</v>
      </c>
      <c r="K1159" s="183"/>
      <c r="L1159" s="183" t="s">
        <v>4975</v>
      </c>
      <c r="M1159" s="183" t="s">
        <v>4974</v>
      </c>
      <c r="N1159" s="183" t="s">
        <v>4974</v>
      </c>
      <c r="O1159" s="183"/>
      <c r="P1159" s="183" t="s">
        <v>4222</v>
      </c>
      <c r="Q1159" s="183" t="s">
        <v>4495</v>
      </c>
      <c r="R1159" s="183">
        <f t="shared" si="210"/>
        <v>0</v>
      </c>
      <c r="S1159" s="183">
        <f t="shared" si="211"/>
        <v>0</v>
      </c>
      <c r="T1159" s="183">
        <f t="shared" si="212"/>
        <v>0</v>
      </c>
      <c r="U1159" s="183">
        <f t="shared" si="213"/>
        <v>0</v>
      </c>
      <c r="V1159" s="183">
        <f t="shared" si="214"/>
        <v>0</v>
      </c>
      <c r="W1159" s="183">
        <f t="shared" si="215"/>
        <v>0</v>
      </c>
      <c r="X1159" s="183">
        <f t="shared" si="216"/>
        <v>0</v>
      </c>
      <c r="Y1159" s="183">
        <f t="shared" si="217"/>
        <v>0</v>
      </c>
      <c r="Z1159" s="183">
        <f t="shared" si="218"/>
        <v>0</v>
      </c>
      <c r="AA1159" s="183">
        <f t="shared" si="219"/>
        <v>0</v>
      </c>
      <c r="AB1159" s="183" t="str">
        <f t="shared" si="220"/>
        <v/>
      </c>
      <c r="AC1159" s="183" t="str">
        <f t="shared" si="221"/>
        <v/>
      </c>
      <c r="AD1159" s="183" t="str">
        <f t="shared" si="222"/>
        <v/>
      </c>
      <c r="AE1159" s="183" t="str">
        <f t="shared" si="223"/>
        <v/>
      </c>
    </row>
    <row r="1160" spans="1:31" ht="33.950000000000003" customHeight="1" x14ac:dyDescent="0.25">
      <c r="A1160" s="184" t="s">
        <v>5026</v>
      </c>
      <c r="B1160" s="185">
        <v>65</v>
      </c>
      <c r="C1160" s="184" t="s">
        <v>4953</v>
      </c>
      <c r="D1160" s="184" t="s">
        <v>4378</v>
      </c>
      <c r="E1160" s="184" t="s">
        <v>18</v>
      </c>
      <c r="F1160" s="185">
        <v>5</v>
      </c>
      <c r="G1160" s="185">
        <v>0</v>
      </c>
      <c r="H1160" s="185">
        <v>1</v>
      </c>
      <c r="I1160" s="184"/>
      <c r="J1160" s="184" t="s">
        <v>4735</v>
      </c>
      <c r="K1160" s="183"/>
      <c r="L1160" s="183" t="s">
        <v>4736</v>
      </c>
      <c r="M1160" s="183" t="s">
        <v>4735</v>
      </c>
      <c r="N1160" s="183" t="s">
        <v>4734</v>
      </c>
      <c r="O1160" s="183"/>
      <c r="P1160" s="183" t="s">
        <v>4222</v>
      </c>
      <c r="Q1160" s="183" t="s">
        <v>4495</v>
      </c>
      <c r="R1160" s="183">
        <f t="shared" si="210"/>
        <v>0</v>
      </c>
      <c r="S1160" s="183">
        <f t="shared" si="211"/>
        <v>0</v>
      </c>
      <c r="T1160" s="183">
        <f t="shared" si="212"/>
        <v>0</v>
      </c>
      <c r="U1160" s="183">
        <f t="shared" si="213"/>
        <v>0</v>
      </c>
      <c r="V1160" s="183">
        <f t="shared" si="214"/>
        <v>0</v>
      </c>
      <c r="W1160" s="183">
        <f t="shared" si="215"/>
        <v>0</v>
      </c>
      <c r="X1160" s="183">
        <f t="shared" si="216"/>
        <v>0</v>
      </c>
      <c r="Y1160" s="183">
        <f t="shared" si="217"/>
        <v>0</v>
      </c>
      <c r="Z1160" s="183">
        <f t="shared" si="218"/>
        <v>0</v>
      </c>
      <c r="AA1160" s="183">
        <f t="shared" si="219"/>
        <v>0</v>
      </c>
      <c r="AB1160" s="183" t="str">
        <f t="shared" si="220"/>
        <v/>
      </c>
      <c r="AC1160" s="183" t="str">
        <f t="shared" si="221"/>
        <v/>
      </c>
      <c r="AD1160" s="183" t="str">
        <f t="shared" si="222"/>
        <v/>
      </c>
      <c r="AE1160" s="183" t="str">
        <f t="shared" si="223"/>
        <v/>
      </c>
    </row>
    <row r="1161" spans="1:31" ht="33.950000000000003" customHeight="1" x14ac:dyDescent="0.25">
      <c r="A1161" s="184" t="s">
        <v>5026</v>
      </c>
      <c r="B1161" s="185">
        <v>65</v>
      </c>
      <c r="C1161" s="184" t="s">
        <v>4953</v>
      </c>
      <c r="D1161" s="184" t="s">
        <v>4378</v>
      </c>
      <c r="E1161" s="184" t="s">
        <v>18</v>
      </c>
      <c r="F1161" s="185">
        <v>6</v>
      </c>
      <c r="G1161" s="185">
        <v>0</v>
      </c>
      <c r="H1161" s="185">
        <v>1</v>
      </c>
      <c r="I1161" s="184"/>
      <c r="J1161" s="184" t="s">
        <v>3587</v>
      </c>
      <c r="K1161" s="183"/>
      <c r="L1161" s="183" t="s">
        <v>4500</v>
      </c>
      <c r="M1161" s="183" t="s">
        <v>3587</v>
      </c>
      <c r="N1161" s="183" t="s">
        <v>3587</v>
      </c>
      <c r="O1161" s="183"/>
      <c r="P1161" s="183" t="s">
        <v>4222</v>
      </c>
      <c r="Q1161" s="183" t="s">
        <v>4495</v>
      </c>
      <c r="R1161" s="183">
        <f t="shared" si="210"/>
        <v>0</v>
      </c>
      <c r="S1161" s="183">
        <f t="shared" si="211"/>
        <v>0</v>
      </c>
      <c r="T1161" s="183">
        <f t="shared" si="212"/>
        <v>0</v>
      </c>
      <c r="U1161" s="183">
        <f t="shared" si="213"/>
        <v>0</v>
      </c>
      <c r="V1161" s="183">
        <f t="shared" si="214"/>
        <v>0</v>
      </c>
      <c r="W1161" s="183">
        <f t="shared" si="215"/>
        <v>0</v>
      </c>
      <c r="X1161" s="183">
        <f t="shared" si="216"/>
        <v>0</v>
      </c>
      <c r="Y1161" s="183">
        <f t="shared" si="217"/>
        <v>0</v>
      </c>
      <c r="Z1161" s="183">
        <f t="shared" si="218"/>
        <v>0</v>
      </c>
      <c r="AA1161" s="183">
        <f t="shared" si="219"/>
        <v>0</v>
      </c>
      <c r="AB1161" s="183" t="str">
        <f t="shared" si="220"/>
        <v/>
      </c>
      <c r="AC1161" s="183" t="str">
        <f t="shared" si="221"/>
        <v/>
      </c>
      <c r="AD1161" s="183" t="str">
        <f t="shared" si="222"/>
        <v/>
      </c>
      <c r="AE1161" s="183" t="str">
        <f t="shared" si="223"/>
        <v/>
      </c>
    </row>
    <row r="1162" spans="1:31" ht="33.950000000000003" customHeight="1" x14ac:dyDescent="0.25">
      <c r="A1162" s="184" t="s">
        <v>5026</v>
      </c>
      <c r="B1162" s="185">
        <v>65</v>
      </c>
      <c r="C1162" s="184" t="s">
        <v>4953</v>
      </c>
      <c r="D1162" s="184" t="s">
        <v>4378</v>
      </c>
      <c r="E1162" s="184" t="s">
        <v>18</v>
      </c>
      <c r="F1162" s="185">
        <v>7</v>
      </c>
      <c r="G1162" s="185">
        <v>0</v>
      </c>
      <c r="H1162" s="185">
        <v>1</v>
      </c>
      <c r="I1162" s="184"/>
      <c r="J1162" s="184" t="s">
        <v>4496</v>
      </c>
      <c r="K1162" s="183"/>
      <c r="L1162" s="183" t="s">
        <v>4497</v>
      </c>
      <c r="M1162" s="183" t="s">
        <v>4496</v>
      </c>
      <c r="N1162" s="183" t="s">
        <v>4496</v>
      </c>
      <c r="O1162" s="183"/>
      <c r="P1162" s="183" t="s">
        <v>4222</v>
      </c>
      <c r="Q1162" s="183" t="s">
        <v>4495</v>
      </c>
      <c r="R1162" s="183">
        <f t="shared" si="210"/>
        <v>0</v>
      </c>
      <c r="S1162" s="183">
        <f t="shared" si="211"/>
        <v>0</v>
      </c>
      <c r="T1162" s="183">
        <f t="shared" si="212"/>
        <v>0</v>
      </c>
      <c r="U1162" s="183">
        <f t="shared" si="213"/>
        <v>0</v>
      </c>
      <c r="V1162" s="183">
        <f t="shared" si="214"/>
        <v>0</v>
      </c>
      <c r="W1162" s="183">
        <f t="shared" si="215"/>
        <v>0</v>
      </c>
      <c r="X1162" s="183">
        <f t="shared" si="216"/>
        <v>0</v>
      </c>
      <c r="Y1162" s="183">
        <f t="shared" si="217"/>
        <v>0</v>
      </c>
      <c r="Z1162" s="183">
        <f t="shared" si="218"/>
        <v>0</v>
      </c>
      <c r="AA1162" s="183">
        <f t="shared" si="219"/>
        <v>0</v>
      </c>
      <c r="AB1162" s="183" t="str">
        <f t="shared" si="220"/>
        <v/>
      </c>
      <c r="AC1162" s="183" t="str">
        <f t="shared" si="221"/>
        <v/>
      </c>
      <c r="AD1162" s="183" t="str">
        <f t="shared" si="222"/>
        <v/>
      </c>
      <c r="AE1162" s="183" t="str">
        <f t="shared" si="223"/>
        <v/>
      </c>
    </row>
    <row r="1163" spans="1:31" ht="33.950000000000003" customHeight="1" x14ac:dyDescent="0.25">
      <c r="A1163" s="184" t="s">
        <v>5011</v>
      </c>
      <c r="B1163" s="185">
        <v>66</v>
      </c>
      <c r="C1163" s="184" t="s">
        <v>4953</v>
      </c>
      <c r="D1163" s="184" t="s">
        <v>4381</v>
      </c>
      <c r="E1163" s="184" t="s">
        <v>18</v>
      </c>
      <c r="F1163" s="185">
        <v>1</v>
      </c>
      <c r="G1163" s="185">
        <v>1</v>
      </c>
      <c r="H1163" s="185">
        <v>0</v>
      </c>
      <c r="I1163" s="184" t="s">
        <v>5020</v>
      </c>
      <c r="J1163" s="184"/>
      <c r="K1163" s="183" t="s">
        <v>5025</v>
      </c>
      <c r="L1163" s="183"/>
      <c r="M1163" s="183" t="s">
        <v>5020</v>
      </c>
      <c r="N1163" s="183" t="s">
        <v>5020</v>
      </c>
      <c r="O1163" s="183"/>
      <c r="P1163" s="183" t="s">
        <v>4222</v>
      </c>
      <c r="Q1163" s="183" t="s">
        <v>4509</v>
      </c>
      <c r="R1163" s="183">
        <f t="shared" si="210"/>
        <v>0</v>
      </c>
      <c r="S1163" s="183">
        <f t="shared" si="211"/>
        <v>0</v>
      </c>
      <c r="T1163" s="183">
        <f t="shared" si="212"/>
        <v>0</v>
      </c>
      <c r="U1163" s="183">
        <f t="shared" si="213"/>
        <v>0</v>
      </c>
      <c r="V1163" s="183">
        <f t="shared" si="214"/>
        <v>0</v>
      </c>
      <c r="W1163" s="183">
        <f t="shared" si="215"/>
        <v>0</v>
      </c>
      <c r="X1163" s="183">
        <f t="shared" si="216"/>
        <v>0</v>
      </c>
      <c r="Y1163" s="183">
        <f t="shared" si="217"/>
        <v>0</v>
      </c>
      <c r="Z1163" s="183">
        <f t="shared" si="218"/>
        <v>0</v>
      </c>
      <c r="AA1163" s="183">
        <f t="shared" si="219"/>
        <v>0</v>
      </c>
      <c r="AB1163" s="183" t="str">
        <f t="shared" si="220"/>
        <v/>
      </c>
      <c r="AC1163" s="183" t="str">
        <f t="shared" si="221"/>
        <v/>
      </c>
      <c r="AD1163" s="183" t="str">
        <f t="shared" si="222"/>
        <v/>
      </c>
      <c r="AE1163" s="183" t="str">
        <f t="shared" si="223"/>
        <v/>
      </c>
    </row>
    <row r="1164" spans="1:31" ht="33.950000000000003" customHeight="1" x14ac:dyDescent="0.25">
      <c r="A1164" s="184" t="s">
        <v>5011</v>
      </c>
      <c r="B1164" s="185">
        <v>66</v>
      </c>
      <c r="C1164" s="184" t="s">
        <v>4953</v>
      </c>
      <c r="D1164" s="184" t="s">
        <v>4381</v>
      </c>
      <c r="E1164" s="184" t="s">
        <v>18</v>
      </c>
      <c r="F1164" s="185">
        <v>2</v>
      </c>
      <c r="G1164" s="185">
        <v>1</v>
      </c>
      <c r="H1164" s="185">
        <v>0</v>
      </c>
      <c r="I1164" s="184" t="s">
        <v>5018</v>
      </c>
      <c r="J1164" s="184"/>
      <c r="K1164" s="183" t="s">
        <v>5024</v>
      </c>
      <c r="L1164" s="183"/>
      <c r="M1164" s="183" t="s">
        <v>5018</v>
      </c>
      <c r="N1164" s="183" t="s">
        <v>5017</v>
      </c>
      <c r="O1164" s="183"/>
      <c r="P1164" s="183" t="s">
        <v>4222</v>
      </c>
      <c r="Q1164" s="183" t="s">
        <v>4509</v>
      </c>
      <c r="R1164" s="183">
        <f t="shared" si="210"/>
        <v>0</v>
      </c>
      <c r="S1164" s="183">
        <f t="shared" si="211"/>
        <v>0</v>
      </c>
      <c r="T1164" s="183">
        <f t="shared" si="212"/>
        <v>0</v>
      </c>
      <c r="U1164" s="183">
        <f t="shared" si="213"/>
        <v>0</v>
      </c>
      <c r="V1164" s="183">
        <f t="shared" si="214"/>
        <v>0</v>
      </c>
      <c r="W1164" s="183">
        <f t="shared" si="215"/>
        <v>0</v>
      </c>
      <c r="X1164" s="183">
        <f t="shared" si="216"/>
        <v>0</v>
      </c>
      <c r="Y1164" s="183">
        <f t="shared" si="217"/>
        <v>0</v>
      </c>
      <c r="Z1164" s="183">
        <f t="shared" si="218"/>
        <v>0</v>
      </c>
      <c r="AA1164" s="183">
        <f t="shared" si="219"/>
        <v>0</v>
      </c>
      <c r="AB1164" s="183" t="str">
        <f t="shared" si="220"/>
        <v/>
      </c>
      <c r="AC1164" s="183" t="str">
        <f t="shared" si="221"/>
        <v/>
      </c>
      <c r="AD1164" s="183" t="str">
        <f t="shared" si="222"/>
        <v/>
      </c>
      <c r="AE1164" s="183" t="str">
        <f t="shared" si="223"/>
        <v/>
      </c>
    </row>
    <row r="1165" spans="1:31" ht="33.950000000000003" customHeight="1" x14ac:dyDescent="0.25">
      <c r="A1165" s="184" t="s">
        <v>5011</v>
      </c>
      <c r="B1165" s="185">
        <v>66</v>
      </c>
      <c r="C1165" s="184" t="s">
        <v>4953</v>
      </c>
      <c r="D1165" s="184" t="s">
        <v>4381</v>
      </c>
      <c r="E1165" s="184" t="s">
        <v>18</v>
      </c>
      <c r="F1165" s="185">
        <v>3</v>
      </c>
      <c r="G1165" s="185">
        <v>1</v>
      </c>
      <c r="H1165" s="185">
        <v>0</v>
      </c>
      <c r="I1165" s="184" t="s">
        <v>5015</v>
      </c>
      <c r="J1165" s="184"/>
      <c r="K1165" s="183" t="s">
        <v>5023</v>
      </c>
      <c r="L1165" s="183"/>
      <c r="M1165" s="183" t="s">
        <v>5015</v>
      </c>
      <c r="N1165" s="183" t="s">
        <v>5014</v>
      </c>
      <c r="O1165" s="183"/>
      <c r="P1165" s="183" t="s">
        <v>4222</v>
      </c>
      <c r="Q1165" s="183" t="s">
        <v>4509</v>
      </c>
      <c r="R1165" s="183">
        <f t="shared" si="210"/>
        <v>0</v>
      </c>
      <c r="S1165" s="183">
        <f t="shared" si="211"/>
        <v>0</v>
      </c>
      <c r="T1165" s="183">
        <f t="shared" si="212"/>
        <v>0</v>
      </c>
      <c r="U1165" s="183">
        <f t="shared" si="213"/>
        <v>0</v>
      </c>
      <c r="V1165" s="183">
        <f t="shared" si="214"/>
        <v>0</v>
      </c>
      <c r="W1165" s="183">
        <f t="shared" si="215"/>
        <v>0</v>
      </c>
      <c r="X1165" s="183">
        <f t="shared" si="216"/>
        <v>0</v>
      </c>
      <c r="Y1165" s="183">
        <f t="shared" si="217"/>
        <v>0</v>
      </c>
      <c r="Z1165" s="183">
        <f t="shared" si="218"/>
        <v>0</v>
      </c>
      <c r="AA1165" s="183">
        <f t="shared" si="219"/>
        <v>0</v>
      </c>
      <c r="AB1165" s="183" t="str">
        <f t="shared" si="220"/>
        <v/>
      </c>
      <c r="AC1165" s="183" t="str">
        <f t="shared" si="221"/>
        <v/>
      </c>
      <c r="AD1165" s="183" t="str">
        <f t="shared" si="222"/>
        <v/>
      </c>
      <c r="AE1165" s="183" t="str">
        <f t="shared" si="223"/>
        <v/>
      </c>
    </row>
    <row r="1166" spans="1:31" ht="33.950000000000003" customHeight="1" x14ac:dyDescent="0.25">
      <c r="A1166" s="184" t="s">
        <v>5011</v>
      </c>
      <c r="B1166" s="185">
        <v>66</v>
      </c>
      <c r="C1166" s="184" t="s">
        <v>4953</v>
      </c>
      <c r="D1166" s="184" t="s">
        <v>4381</v>
      </c>
      <c r="E1166" s="184" t="s">
        <v>18</v>
      </c>
      <c r="F1166" s="185">
        <v>4</v>
      </c>
      <c r="G1166" s="185">
        <v>1</v>
      </c>
      <c r="H1166" s="185">
        <v>0</v>
      </c>
      <c r="I1166" s="184" t="s">
        <v>5012</v>
      </c>
      <c r="J1166" s="184"/>
      <c r="K1166" s="183" t="s">
        <v>5022</v>
      </c>
      <c r="L1166" s="183"/>
      <c r="M1166" s="183" t="s">
        <v>5012</v>
      </c>
      <c r="N1166" s="183" t="s">
        <v>5012</v>
      </c>
      <c r="O1166" s="183"/>
      <c r="P1166" s="183" t="s">
        <v>4222</v>
      </c>
      <c r="Q1166" s="183" t="s">
        <v>4509</v>
      </c>
      <c r="R1166" s="183">
        <f t="shared" si="210"/>
        <v>0</v>
      </c>
      <c r="S1166" s="183">
        <f t="shared" si="211"/>
        <v>0</v>
      </c>
      <c r="T1166" s="183">
        <f t="shared" si="212"/>
        <v>0</v>
      </c>
      <c r="U1166" s="183">
        <f t="shared" si="213"/>
        <v>0</v>
      </c>
      <c r="V1166" s="183">
        <f t="shared" si="214"/>
        <v>0</v>
      </c>
      <c r="W1166" s="183">
        <f t="shared" si="215"/>
        <v>0</v>
      </c>
      <c r="X1166" s="183">
        <f t="shared" si="216"/>
        <v>0</v>
      </c>
      <c r="Y1166" s="183">
        <f t="shared" si="217"/>
        <v>0</v>
      </c>
      <c r="Z1166" s="183">
        <f t="shared" si="218"/>
        <v>0</v>
      </c>
      <c r="AA1166" s="183">
        <f t="shared" si="219"/>
        <v>0</v>
      </c>
      <c r="AB1166" s="183" t="str">
        <f t="shared" si="220"/>
        <v/>
      </c>
      <c r="AC1166" s="183" t="str">
        <f t="shared" si="221"/>
        <v/>
      </c>
      <c r="AD1166" s="183" t="str">
        <f t="shared" si="222"/>
        <v/>
      </c>
      <c r="AE1166" s="183" t="str">
        <f t="shared" si="223"/>
        <v/>
      </c>
    </row>
    <row r="1167" spans="1:31" ht="33.950000000000003" customHeight="1" x14ac:dyDescent="0.25">
      <c r="A1167" s="184" t="s">
        <v>5011</v>
      </c>
      <c r="B1167" s="185">
        <v>66</v>
      </c>
      <c r="C1167" s="184" t="s">
        <v>4953</v>
      </c>
      <c r="D1167" s="184" t="s">
        <v>4381</v>
      </c>
      <c r="E1167" s="184" t="s">
        <v>18</v>
      </c>
      <c r="F1167" s="185">
        <v>5</v>
      </c>
      <c r="G1167" s="185">
        <v>1</v>
      </c>
      <c r="H1167" s="185">
        <v>0</v>
      </c>
      <c r="I1167" s="184" t="s">
        <v>3489</v>
      </c>
      <c r="J1167" s="184"/>
      <c r="K1167" s="183" t="s">
        <v>4881</v>
      </c>
      <c r="L1167" s="183"/>
      <c r="M1167" s="183" t="s">
        <v>3489</v>
      </c>
      <c r="N1167" s="183" t="s">
        <v>3489</v>
      </c>
      <c r="O1167" s="183"/>
      <c r="P1167" s="183" t="s">
        <v>4222</v>
      </c>
      <c r="Q1167" s="183" t="s">
        <v>4509</v>
      </c>
      <c r="R1167" s="183">
        <f t="shared" si="210"/>
        <v>0</v>
      </c>
      <c r="S1167" s="183">
        <f t="shared" si="211"/>
        <v>0</v>
      </c>
      <c r="T1167" s="183">
        <f t="shared" si="212"/>
        <v>0</v>
      </c>
      <c r="U1167" s="183">
        <f t="shared" si="213"/>
        <v>0</v>
      </c>
      <c r="V1167" s="183">
        <f t="shared" si="214"/>
        <v>0</v>
      </c>
      <c r="W1167" s="183">
        <f t="shared" si="215"/>
        <v>0</v>
      </c>
      <c r="X1167" s="183">
        <f t="shared" si="216"/>
        <v>0</v>
      </c>
      <c r="Y1167" s="183">
        <f t="shared" si="217"/>
        <v>0</v>
      </c>
      <c r="Z1167" s="183">
        <f t="shared" si="218"/>
        <v>0</v>
      </c>
      <c r="AA1167" s="183">
        <f t="shared" si="219"/>
        <v>0</v>
      </c>
      <c r="AB1167" s="183" t="str">
        <f t="shared" si="220"/>
        <v/>
      </c>
      <c r="AC1167" s="183" t="str">
        <f t="shared" si="221"/>
        <v/>
      </c>
      <c r="AD1167" s="183" t="str">
        <f t="shared" si="222"/>
        <v/>
      </c>
      <c r="AE1167" s="183" t="str">
        <f t="shared" si="223"/>
        <v/>
      </c>
    </row>
    <row r="1168" spans="1:31" ht="33.950000000000003" customHeight="1" x14ac:dyDescent="0.25">
      <c r="A1168" s="184" t="s">
        <v>5011</v>
      </c>
      <c r="B1168" s="185">
        <v>66</v>
      </c>
      <c r="C1168" s="184" t="s">
        <v>4953</v>
      </c>
      <c r="D1168" s="184" t="s">
        <v>4381</v>
      </c>
      <c r="E1168" s="184" t="s">
        <v>18</v>
      </c>
      <c r="F1168" s="185">
        <v>6</v>
      </c>
      <c r="G1168" s="185">
        <v>1</v>
      </c>
      <c r="H1168" s="185">
        <v>0</v>
      </c>
      <c r="I1168" s="184" t="s">
        <v>3572</v>
      </c>
      <c r="J1168" s="184"/>
      <c r="K1168" s="183" t="s">
        <v>4968</v>
      </c>
      <c r="L1168" s="183"/>
      <c r="M1168" s="183" t="s">
        <v>3572</v>
      </c>
      <c r="N1168" s="183" t="s">
        <v>3572</v>
      </c>
      <c r="O1168" s="183"/>
      <c r="P1168" s="183" t="s">
        <v>4222</v>
      </c>
      <c r="Q1168" s="183" t="s">
        <v>4509</v>
      </c>
      <c r="R1168" s="183">
        <f t="shared" si="210"/>
        <v>0</v>
      </c>
      <c r="S1168" s="183">
        <f t="shared" si="211"/>
        <v>0</v>
      </c>
      <c r="T1168" s="183">
        <f t="shared" si="212"/>
        <v>0</v>
      </c>
      <c r="U1168" s="183">
        <f t="shared" si="213"/>
        <v>0</v>
      </c>
      <c r="V1168" s="183">
        <f t="shared" si="214"/>
        <v>0</v>
      </c>
      <c r="W1168" s="183">
        <f t="shared" si="215"/>
        <v>0</v>
      </c>
      <c r="X1168" s="183">
        <f t="shared" si="216"/>
        <v>0</v>
      </c>
      <c r="Y1168" s="183">
        <f t="shared" si="217"/>
        <v>0</v>
      </c>
      <c r="Z1168" s="183">
        <f t="shared" si="218"/>
        <v>0</v>
      </c>
      <c r="AA1168" s="183">
        <f t="shared" si="219"/>
        <v>0</v>
      </c>
      <c r="AB1168" s="183" t="str">
        <f t="shared" si="220"/>
        <v/>
      </c>
      <c r="AC1168" s="183" t="str">
        <f t="shared" si="221"/>
        <v/>
      </c>
      <c r="AD1168" s="183" t="str">
        <f t="shared" si="222"/>
        <v/>
      </c>
      <c r="AE1168" s="183" t="str">
        <f t="shared" si="223"/>
        <v/>
      </c>
    </row>
    <row r="1169" spans="1:31" ht="33.950000000000003" customHeight="1" x14ac:dyDescent="0.25">
      <c r="A1169" s="184" t="s">
        <v>5011</v>
      </c>
      <c r="B1169" s="185">
        <v>66</v>
      </c>
      <c r="C1169" s="184" t="s">
        <v>4953</v>
      </c>
      <c r="D1169" s="184" t="s">
        <v>4381</v>
      </c>
      <c r="E1169" s="184" t="s">
        <v>18</v>
      </c>
      <c r="F1169" s="185">
        <v>7</v>
      </c>
      <c r="G1169" s="185">
        <v>1</v>
      </c>
      <c r="H1169" s="185">
        <v>0</v>
      </c>
      <c r="I1169" s="184" t="s">
        <v>3102</v>
      </c>
      <c r="J1169" s="184"/>
      <c r="K1169" s="183" t="s">
        <v>4511</v>
      </c>
      <c r="L1169" s="183"/>
      <c r="M1169" s="183" t="s">
        <v>3102</v>
      </c>
      <c r="N1169" s="183" t="s">
        <v>3102</v>
      </c>
      <c r="O1169" s="183"/>
      <c r="P1169" s="183" t="s">
        <v>4222</v>
      </c>
      <c r="Q1169" s="183" t="s">
        <v>4509</v>
      </c>
      <c r="R1169" s="183">
        <f t="shared" si="210"/>
        <v>0</v>
      </c>
      <c r="S1169" s="183">
        <f t="shared" si="211"/>
        <v>0</v>
      </c>
      <c r="T1169" s="183">
        <f t="shared" si="212"/>
        <v>0</v>
      </c>
      <c r="U1169" s="183">
        <f t="shared" si="213"/>
        <v>0</v>
      </c>
      <c r="V1169" s="183">
        <f t="shared" si="214"/>
        <v>0</v>
      </c>
      <c r="W1169" s="183">
        <f t="shared" si="215"/>
        <v>0</v>
      </c>
      <c r="X1169" s="183">
        <f t="shared" si="216"/>
        <v>0</v>
      </c>
      <c r="Y1169" s="183">
        <f t="shared" si="217"/>
        <v>0</v>
      </c>
      <c r="Z1169" s="183">
        <f t="shared" si="218"/>
        <v>0</v>
      </c>
      <c r="AA1169" s="183">
        <f t="shared" si="219"/>
        <v>0</v>
      </c>
      <c r="AB1169" s="183" t="str">
        <f t="shared" si="220"/>
        <v/>
      </c>
      <c r="AC1169" s="183" t="str">
        <f t="shared" si="221"/>
        <v/>
      </c>
      <c r="AD1169" s="183" t="str">
        <f t="shared" si="222"/>
        <v/>
      </c>
      <c r="AE1169" s="183" t="str">
        <f t="shared" si="223"/>
        <v/>
      </c>
    </row>
    <row r="1170" spans="1:31" ht="33.950000000000003" customHeight="1" x14ac:dyDescent="0.25">
      <c r="A1170" s="184" t="s">
        <v>5011</v>
      </c>
      <c r="B1170" s="185">
        <v>66</v>
      </c>
      <c r="C1170" s="184" t="s">
        <v>4953</v>
      </c>
      <c r="D1170" s="184" t="s">
        <v>4381</v>
      </c>
      <c r="E1170" s="184" t="s">
        <v>18</v>
      </c>
      <c r="F1170" s="185">
        <v>8</v>
      </c>
      <c r="G1170" s="185">
        <v>1</v>
      </c>
      <c r="H1170" s="185">
        <v>0</v>
      </c>
      <c r="I1170" s="184" t="s">
        <v>3123</v>
      </c>
      <c r="J1170" s="184"/>
      <c r="K1170" s="183" t="s">
        <v>4510</v>
      </c>
      <c r="L1170" s="183"/>
      <c r="M1170" s="183" t="s">
        <v>3123</v>
      </c>
      <c r="N1170" s="183" t="s">
        <v>3123</v>
      </c>
      <c r="O1170" s="183"/>
      <c r="P1170" s="183" t="s">
        <v>4222</v>
      </c>
      <c r="Q1170" s="183" t="s">
        <v>4509</v>
      </c>
      <c r="R1170" s="183">
        <f t="shared" si="210"/>
        <v>0</v>
      </c>
      <c r="S1170" s="183">
        <f t="shared" si="211"/>
        <v>0</v>
      </c>
      <c r="T1170" s="183">
        <f t="shared" si="212"/>
        <v>0</v>
      </c>
      <c r="U1170" s="183">
        <f t="shared" si="213"/>
        <v>0</v>
      </c>
      <c r="V1170" s="183">
        <f t="shared" si="214"/>
        <v>0</v>
      </c>
      <c r="W1170" s="183">
        <f t="shared" si="215"/>
        <v>0</v>
      </c>
      <c r="X1170" s="183">
        <f t="shared" si="216"/>
        <v>0</v>
      </c>
      <c r="Y1170" s="183">
        <f t="shared" si="217"/>
        <v>0</v>
      </c>
      <c r="Z1170" s="183">
        <f t="shared" si="218"/>
        <v>0</v>
      </c>
      <c r="AA1170" s="183">
        <f t="shared" si="219"/>
        <v>0</v>
      </c>
      <c r="AB1170" s="183" t="str">
        <f t="shared" si="220"/>
        <v/>
      </c>
      <c r="AC1170" s="183" t="str">
        <f t="shared" si="221"/>
        <v/>
      </c>
      <c r="AD1170" s="183" t="str">
        <f t="shared" si="222"/>
        <v/>
      </c>
      <c r="AE1170" s="183" t="str">
        <f t="shared" si="223"/>
        <v/>
      </c>
    </row>
    <row r="1171" spans="1:31" ht="33.950000000000003" customHeight="1" x14ac:dyDescent="0.25">
      <c r="A1171" s="184" t="s">
        <v>5011</v>
      </c>
      <c r="B1171" s="185">
        <v>66</v>
      </c>
      <c r="C1171" s="184" t="s">
        <v>4953</v>
      </c>
      <c r="D1171" s="184" t="s">
        <v>4378</v>
      </c>
      <c r="E1171" s="184" t="s">
        <v>18</v>
      </c>
      <c r="F1171" s="185">
        <v>1</v>
      </c>
      <c r="G1171" s="185">
        <v>0</v>
      </c>
      <c r="H1171" s="185">
        <v>1</v>
      </c>
      <c r="I1171" s="184"/>
      <c r="J1171" s="184" t="s">
        <v>5020</v>
      </c>
      <c r="K1171" s="183"/>
      <c r="L1171" s="183" t="s">
        <v>5021</v>
      </c>
      <c r="M1171" s="183" t="s">
        <v>5020</v>
      </c>
      <c r="N1171" s="183" t="s">
        <v>5020</v>
      </c>
      <c r="O1171" s="183"/>
      <c r="P1171" s="183" t="s">
        <v>4222</v>
      </c>
      <c r="Q1171" s="183" t="s">
        <v>4495</v>
      </c>
      <c r="R1171" s="183">
        <f t="shared" si="210"/>
        <v>0</v>
      </c>
      <c r="S1171" s="183">
        <f t="shared" si="211"/>
        <v>0</v>
      </c>
      <c r="T1171" s="183">
        <f t="shared" si="212"/>
        <v>0</v>
      </c>
      <c r="U1171" s="183">
        <f t="shared" si="213"/>
        <v>0</v>
      </c>
      <c r="V1171" s="183">
        <f t="shared" si="214"/>
        <v>0</v>
      </c>
      <c r="W1171" s="183">
        <f t="shared" si="215"/>
        <v>0</v>
      </c>
      <c r="X1171" s="183">
        <f t="shared" si="216"/>
        <v>0</v>
      </c>
      <c r="Y1171" s="183">
        <f t="shared" si="217"/>
        <v>0</v>
      </c>
      <c r="Z1171" s="183">
        <f t="shared" si="218"/>
        <v>0</v>
      </c>
      <c r="AA1171" s="183">
        <f t="shared" si="219"/>
        <v>0</v>
      </c>
      <c r="AB1171" s="183" t="str">
        <f t="shared" si="220"/>
        <v/>
      </c>
      <c r="AC1171" s="183" t="str">
        <f t="shared" si="221"/>
        <v/>
      </c>
      <c r="AD1171" s="183" t="str">
        <f t="shared" si="222"/>
        <v/>
      </c>
      <c r="AE1171" s="183" t="str">
        <f t="shared" si="223"/>
        <v/>
      </c>
    </row>
    <row r="1172" spans="1:31" ht="33.950000000000003" customHeight="1" x14ac:dyDescent="0.25">
      <c r="A1172" s="184" t="s">
        <v>5011</v>
      </c>
      <c r="B1172" s="185">
        <v>66</v>
      </c>
      <c r="C1172" s="184" t="s">
        <v>4953</v>
      </c>
      <c r="D1172" s="184" t="s">
        <v>4378</v>
      </c>
      <c r="E1172" s="184" t="s">
        <v>18</v>
      </c>
      <c r="F1172" s="185">
        <v>2</v>
      </c>
      <c r="G1172" s="185">
        <v>0</v>
      </c>
      <c r="H1172" s="185">
        <v>1</v>
      </c>
      <c r="I1172" s="184"/>
      <c r="J1172" s="184" t="s">
        <v>5018</v>
      </c>
      <c r="K1172" s="183"/>
      <c r="L1172" s="183" t="s">
        <v>5019</v>
      </c>
      <c r="M1172" s="183" t="s">
        <v>5018</v>
      </c>
      <c r="N1172" s="183" t="s">
        <v>5017</v>
      </c>
      <c r="O1172" s="183"/>
      <c r="P1172" s="183" t="s">
        <v>4222</v>
      </c>
      <c r="Q1172" s="183" t="s">
        <v>4495</v>
      </c>
      <c r="R1172" s="183">
        <f t="shared" si="210"/>
        <v>0</v>
      </c>
      <c r="S1172" s="183">
        <f t="shared" si="211"/>
        <v>0</v>
      </c>
      <c r="T1172" s="183">
        <f t="shared" si="212"/>
        <v>0</v>
      </c>
      <c r="U1172" s="183">
        <f t="shared" si="213"/>
        <v>0</v>
      </c>
      <c r="V1172" s="183">
        <f t="shared" si="214"/>
        <v>0</v>
      </c>
      <c r="W1172" s="183">
        <f t="shared" si="215"/>
        <v>0</v>
      </c>
      <c r="X1172" s="183">
        <f t="shared" si="216"/>
        <v>0</v>
      </c>
      <c r="Y1172" s="183">
        <f t="shared" si="217"/>
        <v>0</v>
      </c>
      <c r="Z1172" s="183">
        <f t="shared" si="218"/>
        <v>0</v>
      </c>
      <c r="AA1172" s="183">
        <f t="shared" si="219"/>
        <v>0</v>
      </c>
      <c r="AB1172" s="183" t="str">
        <f t="shared" si="220"/>
        <v/>
      </c>
      <c r="AC1172" s="183" t="str">
        <f t="shared" si="221"/>
        <v/>
      </c>
      <c r="AD1172" s="183" t="str">
        <f t="shared" si="222"/>
        <v/>
      </c>
      <c r="AE1172" s="183" t="str">
        <f t="shared" si="223"/>
        <v/>
      </c>
    </row>
    <row r="1173" spans="1:31" ht="33.950000000000003" customHeight="1" x14ac:dyDescent="0.25">
      <c r="A1173" s="184" t="s">
        <v>5011</v>
      </c>
      <c r="B1173" s="185">
        <v>66</v>
      </c>
      <c r="C1173" s="184" t="s">
        <v>4953</v>
      </c>
      <c r="D1173" s="184" t="s">
        <v>4378</v>
      </c>
      <c r="E1173" s="184" t="s">
        <v>18</v>
      </c>
      <c r="F1173" s="185">
        <v>3</v>
      </c>
      <c r="G1173" s="185">
        <v>0</v>
      </c>
      <c r="H1173" s="185">
        <v>1</v>
      </c>
      <c r="I1173" s="184"/>
      <c r="J1173" s="184" t="s">
        <v>5015</v>
      </c>
      <c r="K1173" s="183"/>
      <c r="L1173" s="183" t="s">
        <v>5016</v>
      </c>
      <c r="M1173" s="183" t="s">
        <v>5015</v>
      </c>
      <c r="N1173" s="183" t="s">
        <v>5014</v>
      </c>
      <c r="O1173" s="183"/>
      <c r="P1173" s="183" t="s">
        <v>4222</v>
      </c>
      <c r="Q1173" s="183" t="s">
        <v>4495</v>
      </c>
      <c r="R1173" s="183">
        <f t="shared" si="210"/>
        <v>0</v>
      </c>
      <c r="S1173" s="183">
        <f t="shared" si="211"/>
        <v>0</v>
      </c>
      <c r="T1173" s="183">
        <f t="shared" si="212"/>
        <v>0</v>
      </c>
      <c r="U1173" s="183">
        <f t="shared" si="213"/>
        <v>0</v>
      </c>
      <c r="V1173" s="183">
        <f t="shared" si="214"/>
        <v>0</v>
      </c>
      <c r="W1173" s="183">
        <f t="shared" si="215"/>
        <v>0</v>
      </c>
      <c r="X1173" s="183">
        <f t="shared" si="216"/>
        <v>0</v>
      </c>
      <c r="Y1173" s="183">
        <f t="shared" si="217"/>
        <v>0</v>
      </c>
      <c r="Z1173" s="183">
        <f t="shared" si="218"/>
        <v>0</v>
      </c>
      <c r="AA1173" s="183">
        <f t="shared" si="219"/>
        <v>0</v>
      </c>
      <c r="AB1173" s="183" t="str">
        <f t="shared" si="220"/>
        <v/>
      </c>
      <c r="AC1173" s="183" t="str">
        <f t="shared" si="221"/>
        <v/>
      </c>
      <c r="AD1173" s="183" t="str">
        <f t="shared" si="222"/>
        <v/>
      </c>
      <c r="AE1173" s="183" t="str">
        <f t="shared" si="223"/>
        <v/>
      </c>
    </row>
    <row r="1174" spans="1:31" ht="33.950000000000003" customHeight="1" x14ac:dyDescent="0.25">
      <c r="A1174" s="184" t="s">
        <v>5011</v>
      </c>
      <c r="B1174" s="185">
        <v>66</v>
      </c>
      <c r="C1174" s="184" t="s">
        <v>4953</v>
      </c>
      <c r="D1174" s="184" t="s">
        <v>4378</v>
      </c>
      <c r="E1174" s="184" t="s">
        <v>18</v>
      </c>
      <c r="F1174" s="185">
        <v>4</v>
      </c>
      <c r="G1174" s="185">
        <v>0</v>
      </c>
      <c r="H1174" s="185">
        <v>1</v>
      </c>
      <c r="I1174" s="184"/>
      <c r="J1174" s="184" t="s">
        <v>5012</v>
      </c>
      <c r="K1174" s="183"/>
      <c r="L1174" s="183" t="s">
        <v>5013</v>
      </c>
      <c r="M1174" s="183" t="s">
        <v>5012</v>
      </c>
      <c r="N1174" s="183" t="s">
        <v>5012</v>
      </c>
      <c r="O1174" s="183"/>
      <c r="P1174" s="183" t="s">
        <v>4222</v>
      </c>
      <c r="Q1174" s="183" t="s">
        <v>4495</v>
      </c>
      <c r="R1174" s="183">
        <f t="shared" si="210"/>
        <v>0</v>
      </c>
      <c r="S1174" s="183">
        <f t="shared" si="211"/>
        <v>0</v>
      </c>
      <c r="T1174" s="183">
        <f t="shared" si="212"/>
        <v>0</v>
      </c>
      <c r="U1174" s="183">
        <f t="shared" si="213"/>
        <v>0</v>
      </c>
      <c r="V1174" s="183">
        <f t="shared" si="214"/>
        <v>0</v>
      </c>
      <c r="W1174" s="183">
        <f t="shared" si="215"/>
        <v>0</v>
      </c>
      <c r="X1174" s="183">
        <f t="shared" si="216"/>
        <v>0</v>
      </c>
      <c r="Y1174" s="183">
        <f t="shared" si="217"/>
        <v>0</v>
      </c>
      <c r="Z1174" s="183">
        <f t="shared" si="218"/>
        <v>0</v>
      </c>
      <c r="AA1174" s="183">
        <f t="shared" si="219"/>
        <v>0</v>
      </c>
      <c r="AB1174" s="183" t="str">
        <f t="shared" si="220"/>
        <v/>
      </c>
      <c r="AC1174" s="183" t="str">
        <f t="shared" si="221"/>
        <v/>
      </c>
      <c r="AD1174" s="183" t="str">
        <f t="shared" si="222"/>
        <v/>
      </c>
      <c r="AE1174" s="183" t="str">
        <f t="shared" si="223"/>
        <v/>
      </c>
    </row>
    <row r="1175" spans="1:31" ht="33.950000000000003" customHeight="1" x14ac:dyDescent="0.25">
      <c r="A1175" s="184" t="s">
        <v>5011</v>
      </c>
      <c r="B1175" s="185">
        <v>66</v>
      </c>
      <c r="C1175" s="184" t="s">
        <v>4953</v>
      </c>
      <c r="D1175" s="184" t="s">
        <v>4378</v>
      </c>
      <c r="E1175" s="184" t="s">
        <v>18</v>
      </c>
      <c r="F1175" s="185">
        <v>5</v>
      </c>
      <c r="G1175" s="185">
        <v>0</v>
      </c>
      <c r="H1175" s="185">
        <v>1</v>
      </c>
      <c r="I1175" s="184"/>
      <c r="J1175" s="184" t="s">
        <v>3489</v>
      </c>
      <c r="K1175" s="183"/>
      <c r="L1175" s="183" t="s">
        <v>4870</v>
      </c>
      <c r="M1175" s="183" t="s">
        <v>3489</v>
      </c>
      <c r="N1175" s="183" t="s">
        <v>3489</v>
      </c>
      <c r="O1175" s="183"/>
      <c r="P1175" s="183" t="s">
        <v>4222</v>
      </c>
      <c r="Q1175" s="183" t="s">
        <v>4495</v>
      </c>
      <c r="R1175" s="183">
        <f t="shared" si="210"/>
        <v>0</v>
      </c>
      <c r="S1175" s="183">
        <f t="shared" si="211"/>
        <v>0</v>
      </c>
      <c r="T1175" s="183">
        <f t="shared" si="212"/>
        <v>0</v>
      </c>
      <c r="U1175" s="183">
        <f t="shared" si="213"/>
        <v>0</v>
      </c>
      <c r="V1175" s="183">
        <f t="shared" si="214"/>
        <v>0</v>
      </c>
      <c r="W1175" s="183">
        <f t="shared" si="215"/>
        <v>0</v>
      </c>
      <c r="X1175" s="183">
        <f t="shared" si="216"/>
        <v>0</v>
      </c>
      <c r="Y1175" s="183">
        <f t="shared" si="217"/>
        <v>0</v>
      </c>
      <c r="Z1175" s="183">
        <f t="shared" si="218"/>
        <v>0</v>
      </c>
      <c r="AA1175" s="183">
        <f t="shared" si="219"/>
        <v>0</v>
      </c>
      <c r="AB1175" s="183" t="str">
        <f t="shared" si="220"/>
        <v/>
      </c>
      <c r="AC1175" s="183" t="str">
        <f t="shared" si="221"/>
        <v/>
      </c>
      <c r="AD1175" s="183" t="str">
        <f t="shared" si="222"/>
        <v/>
      </c>
      <c r="AE1175" s="183" t="str">
        <f t="shared" si="223"/>
        <v/>
      </c>
    </row>
    <row r="1176" spans="1:31" ht="33.950000000000003" customHeight="1" x14ac:dyDescent="0.25">
      <c r="A1176" s="184" t="s">
        <v>5011</v>
      </c>
      <c r="B1176" s="185">
        <v>66</v>
      </c>
      <c r="C1176" s="184" t="s">
        <v>4953</v>
      </c>
      <c r="D1176" s="184" t="s">
        <v>4378</v>
      </c>
      <c r="E1176" s="184" t="s">
        <v>18</v>
      </c>
      <c r="F1176" s="185">
        <v>6</v>
      </c>
      <c r="G1176" s="185">
        <v>0</v>
      </c>
      <c r="H1176" s="185">
        <v>1</v>
      </c>
      <c r="I1176" s="184"/>
      <c r="J1176" s="184" t="s">
        <v>3587</v>
      </c>
      <c r="K1176" s="183"/>
      <c r="L1176" s="183" t="s">
        <v>4500</v>
      </c>
      <c r="M1176" s="183" t="s">
        <v>3587</v>
      </c>
      <c r="N1176" s="183" t="s">
        <v>3587</v>
      </c>
      <c r="O1176" s="183"/>
      <c r="P1176" s="183" t="s">
        <v>4222</v>
      </c>
      <c r="Q1176" s="183" t="s">
        <v>4495</v>
      </c>
      <c r="R1176" s="183">
        <f t="shared" si="210"/>
        <v>0</v>
      </c>
      <c r="S1176" s="183">
        <f t="shared" si="211"/>
        <v>0</v>
      </c>
      <c r="T1176" s="183">
        <f t="shared" si="212"/>
        <v>0</v>
      </c>
      <c r="U1176" s="183">
        <f t="shared" si="213"/>
        <v>0</v>
      </c>
      <c r="V1176" s="183">
        <f t="shared" si="214"/>
        <v>0</v>
      </c>
      <c r="W1176" s="183">
        <f t="shared" si="215"/>
        <v>0</v>
      </c>
      <c r="X1176" s="183">
        <f t="shared" si="216"/>
        <v>0</v>
      </c>
      <c r="Y1176" s="183">
        <f t="shared" si="217"/>
        <v>0</v>
      </c>
      <c r="Z1176" s="183">
        <f t="shared" si="218"/>
        <v>0</v>
      </c>
      <c r="AA1176" s="183">
        <f t="shared" si="219"/>
        <v>0</v>
      </c>
      <c r="AB1176" s="183" t="str">
        <f t="shared" si="220"/>
        <v/>
      </c>
      <c r="AC1176" s="183" t="str">
        <f t="shared" si="221"/>
        <v/>
      </c>
      <c r="AD1176" s="183" t="str">
        <f t="shared" si="222"/>
        <v/>
      </c>
      <c r="AE1176" s="183" t="str">
        <f t="shared" si="223"/>
        <v/>
      </c>
    </row>
    <row r="1177" spans="1:31" ht="33.950000000000003" customHeight="1" x14ac:dyDescent="0.25">
      <c r="A1177" s="184" t="s">
        <v>5011</v>
      </c>
      <c r="B1177" s="185">
        <v>66</v>
      </c>
      <c r="C1177" s="184" t="s">
        <v>4953</v>
      </c>
      <c r="D1177" s="184" t="s">
        <v>4378</v>
      </c>
      <c r="E1177" s="184" t="s">
        <v>18</v>
      </c>
      <c r="F1177" s="185">
        <v>7</v>
      </c>
      <c r="G1177" s="185">
        <v>0</v>
      </c>
      <c r="H1177" s="185">
        <v>1</v>
      </c>
      <c r="I1177" s="184"/>
      <c r="J1177" s="184" t="s">
        <v>4496</v>
      </c>
      <c r="K1177" s="183"/>
      <c r="L1177" s="183" t="s">
        <v>4497</v>
      </c>
      <c r="M1177" s="183" t="s">
        <v>4496</v>
      </c>
      <c r="N1177" s="183" t="s">
        <v>4496</v>
      </c>
      <c r="O1177" s="183"/>
      <c r="P1177" s="183" t="s">
        <v>4222</v>
      </c>
      <c r="Q1177" s="183" t="s">
        <v>4495</v>
      </c>
      <c r="R1177" s="183">
        <f t="shared" si="210"/>
        <v>0</v>
      </c>
      <c r="S1177" s="183">
        <f t="shared" si="211"/>
        <v>0</v>
      </c>
      <c r="T1177" s="183">
        <f t="shared" si="212"/>
        <v>0</v>
      </c>
      <c r="U1177" s="183">
        <f t="shared" si="213"/>
        <v>0</v>
      </c>
      <c r="V1177" s="183">
        <f t="shared" si="214"/>
        <v>0</v>
      </c>
      <c r="W1177" s="183">
        <f t="shared" si="215"/>
        <v>0</v>
      </c>
      <c r="X1177" s="183">
        <f t="shared" si="216"/>
        <v>0</v>
      </c>
      <c r="Y1177" s="183">
        <f t="shared" si="217"/>
        <v>0</v>
      </c>
      <c r="Z1177" s="183">
        <f t="shared" si="218"/>
        <v>0</v>
      </c>
      <c r="AA1177" s="183">
        <f t="shared" si="219"/>
        <v>0</v>
      </c>
      <c r="AB1177" s="183" t="str">
        <f t="shared" si="220"/>
        <v/>
      </c>
      <c r="AC1177" s="183" t="str">
        <f t="shared" si="221"/>
        <v/>
      </c>
      <c r="AD1177" s="183" t="str">
        <f t="shared" si="222"/>
        <v/>
      </c>
      <c r="AE1177" s="183" t="str">
        <f t="shared" si="223"/>
        <v/>
      </c>
    </row>
    <row r="1178" spans="1:31" ht="33.950000000000003" customHeight="1" x14ac:dyDescent="0.25">
      <c r="A1178" s="184" t="s">
        <v>4997</v>
      </c>
      <c r="B1178" s="185">
        <v>67</v>
      </c>
      <c r="C1178" s="184" t="s">
        <v>4953</v>
      </c>
      <c r="D1178" s="184" t="s">
        <v>4381</v>
      </c>
      <c r="E1178" s="184" t="s">
        <v>18</v>
      </c>
      <c r="F1178" s="185">
        <v>1</v>
      </c>
      <c r="G1178" s="185">
        <v>1</v>
      </c>
      <c r="H1178" s="185">
        <v>0</v>
      </c>
      <c r="I1178" s="184" t="s">
        <v>5006</v>
      </c>
      <c r="J1178" s="184"/>
      <c r="K1178" s="183" t="s">
        <v>5010</v>
      </c>
      <c r="L1178" s="183"/>
      <c r="M1178" s="183" t="s">
        <v>5006</v>
      </c>
      <c r="N1178" s="183" t="s">
        <v>5005</v>
      </c>
      <c r="O1178" s="183"/>
      <c r="P1178" s="183" t="s">
        <v>4222</v>
      </c>
      <c r="Q1178" s="183" t="s">
        <v>4509</v>
      </c>
      <c r="R1178" s="183">
        <f t="shared" si="210"/>
        <v>0</v>
      </c>
      <c r="S1178" s="183">
        <f t="shared" si="211"/>
        <v>0</v>
      </c>
      <c r="T1178" s="183">
        <f t="shared" si="212"/>
        <v>0</v>
      </c>
      <c r="U1178" s="183">
        <f t="shared" si="213"/>
        <v>0</v>
      </c>
      <c r="V1178" s="183">
        <f t="shared" si="214"/>
        <v>0</v>
      </c>
      <c r="W1178" s="183">
        <f t="shared" si="215"/>
        <v>0</v>
      </c>
      <c r="X1178" s="183">
        <f t="shared" si="216"/>
        <v>0</v>
      </c>
      <c r="Y1178" s="183">
        <f t="shared" si="217"/>
        <v>0</v>
      </c>
      <c r="Z1178" s="183">
        <f t="shared" si="218"/>
        <v>0</v>
      </c>
      <c r="AA1178" s="183">
        <f t="shared" si="219"/>
        <v>0</v>
      </c>
      <c r="AB1178" s="183" t="str">
        <f t="shared" si="220"/>
        <v/>
      </c>
      <c r="AC1178" s="183" t="str">
        <f t="shared" si="221"/>
        <v/>
      </c>
      <c r="AD1178" s="183" t="str">
        <f t="shared" si="222"/>
        <v/>
      </c>
      <c r="AE1178" s="183" t="str">
        <f t="shared" si="223"/>
        <v/>
      </c>
    </row>
    <row r="1179" spans="1:31" ht="33.950000000000003" customHeight="1" x14ac:dyDescent="0.25">
      <c r="A1179" s="184" t="s">
        <v>4997</v>
      </c>
      <c r="B1179" s="185">
        <v>67</v>
      </c>
      <c r="C1179" s="184" t="s">
        <v>4953</v>
      </c>
      <c r="D1179" s="184" t="s">
        <v>4381</v>
      </c>
      <c r="E1179" s="184" t="s">
        <v>18</v>
      </c>
      <c r="F1179" s="185">
        <v>2</v>
      </c>
      <c r="G1179" s="185">
        <v>1</v>
      </c>
      <c r="H1179" s="185">
        <v>0</v>
      </c>
      <c r="I1179" s="184" t="s">
        <v>5003</v>
      </c>
      <c r="J1179" s="184"/>
      <c r="K1179" s="183" t="s">
        <v>5009</v>
      </c>
      <c r="L1179" s="183"/>
      <c r="M1179" s="183" t="s">
        <v>5003</v>
      </c>
      <c r="N1179" s="183" t="s">
        <v>5002</v>
      </c>
      <c r="O1179" s="183"/>
      <c r="P1179" s="183" t="s">
        <v>4222</v>
      </c>
      <c r="Q1179" s="183" t="s">
        <v>4509</v>
      </c>
      <c r="R1179" s="183">
        <f t="shared" si="210"/>
        <v>0</v>
      </c>
      <c r="S1179" s="183">
        <f t="shared" si="211"/>
        <v>0</v>
      </c>
      <c r="T1179" s="183">
        <f t="shared" si="212"/>
        <v>0</v>
      </c>
      <c r="U1179" s="183">
        <f t="shared" si="213"/>
        <v>0</v>
      </c>
      <c r="V1179" s="183">
        <f t="shared" si="214"/>
        <v>0</v>
      </c>
      <c r="W1179" s="183">
        <f t="shared" si="215"/>
        <v>0</v>
      </c>
      <c r="X1179" s="183">
        <f t="shared" si="216"/>
        <v>0</v>
      </c>
      <c r="Y1179" s="183">
        <f t="shared" si="217"/>
        <v>0</v>
      </c>
      <c r="Z1179" s="183">
        <f t="shared" si="218"/>
        <v>0</v>
      </c>
      <c r="AA1179" s="183">
        <f t="shared" si="219"/>
        <v>0</v>
      </c>
      <c r="AB1179" s="183" t="str">
        <f t="shared" si="220"/>
        <v/>
      </c>
      <c r="AC1179" s="183" t="str">
        <f t="shared" si="221"/>
        <v/>
      </c>
      <c r="AD1179" s="183" t="str">
        <f t="shared" si="222"/>
        <v/>
      </c>
      <c r="AE1179" s="183" t="str">
        <f t="shared" si="223"/>
        <v/>
      </c>
    </row>
    <row r="1180" spans="1:31" ht="33.950000000000003" customHeight="1" x14ac:dyDescent="0.25">
      <c r="A1180" s="184" t="s">
        <v>4997</v>
      </c>
      <c r="B1180" s="185">
        <v>67</v>
      </c>
      <c r="C1180" s="184" t="s">
        <v>4953</v>
      </c>
      <c r="D1180" s="184" t="s">
        <v>4381</v>
      </c>
      <c r="E1180" s="184" t="s">
        <v>18</v>
      </c>
      <c r="F1180" s="185">
        <v>3</v>
      </c>
      <c r="G1180" s="185">
        <v>1</v>
      </c>
      <c r="H1180" s="185">
        <v>0</v>
      </c>
      <c r="I1180" s="184" t="s">
        <v>5000</v>
      </c>
      <c r="J1180" s="184"/>
      <c r="K1180" s="183" t="s">
        <v>5008</v>
      </c>
      <c r="L1180" s="183"/>
      <c r="M1180" s="183" t="s">
        <v>5000</v>
      </c>
      <c r="N1180" s="183" t="s">
        <v>4999</v>
      </c>
      <c r="O1180" s="183"/>
      <c r="P1180" s="183" t="s">
        <v>4222</v>
      </c>
      <c r="Q1180" s="183" t="s">
        <v>4509</v>
      </c>
      <c r="R1180" s="183">
        <f t="shared" si="210"/>
        <v>0</v>
      </c>
      <c r="S1180" s="183">
        <f t="shared" si="211"/>
        <v>0</v>
      </c>
      <c r="T1180" s="183">
        <f t="shared" si="212"/>
        <v>0</v>
      </c>
      <c r="U1180" s="183">
        <f t="shared" si="213"/>
        <v>0</v>
      </c>
      <c r="V1180" s="183">
        <f t="shared" si="214"/>
        <v>0</v>
      </c>
      <c r="W1180" s="183">
        <f t="shared" si="215"/>
        <v>0</v>
      </c>
      <c r="X1180" s="183">
        <f t="shared" si="216"/>
        <v>0</v>
      </c>
      <c r="Y1180" s="183">
        <f t="shared" si="217"/>
        <v>0</v>
      </c>
      <c r="Z1180" s="183">
        <f t="shared" si="218"/>
        <v>0</v>
      </c>
      <c r="AA1180" s="183">
        <f t="shared" si="219"/>
        <v>0</v>
      </c>
      <c r="AB1180" s="183" t="str">
        <f t="shared" si="220"/>
        <v/>
      </c>
      <c r="AC1180" s="183" t="str">
        <f t="shared" si="221"/>
        <v/>
      </c>
      <c r="AD1180" s="183" t="str">
        <f t="shared" si="222"/>
        <v/>
      </c>
      <c r="AE1180" s="183" t="str">
        <f t="shared" si="223"/>
        <v/>
      </c>
    </row>
    <row r="1181" spans="1:31" ht="33.950000000000003" customHeight="1" x14ac:dyDescent="0.25">
      <c r="A1181" s="184" t="s">
        <v>4997</v>
      </c>
      <c r="B1181" s="185">
        <v>67</v>
      </c>
      <c r="C1181" s="184" t="s">
        <v>4953</v>
      </c>
      <c r="D1181" s="184" t="s">
        <v>4381</v>
      </c>
      <c r="E1181" s="184" t="s">
        <v>18</v>
      </c>
      <c r="F1181" s="185">
        <v>4</v>
      </c>
      <c r="G1181" s="185">
        <v>1</v>
      </c>
      <c r="H1181" s="185">
        <v>0</v>
      </c>
      <c r="I1181" s="184" t="s">
        <v>3250</v>
      </c>
      <c r="J1181" s="184"/>
      <c r="K1181" s="183" t="s">
        <v>4694</v>
      </c>
      <c r="L1181" s="183"/>
      <c r="M1181" s="183" t="s">
        <v>3250</v>
      </c>
      <c r="N1181" s="183" t="s">
        <v>3250</v>
      </c>
      <c r="O1181" s="183"/>
      <c r="P1181" s="183" t="s">
        <v>4222</v>
      </c>
      <c r="Q1181" s="183" t="s">
        <v>4509</v>
      </c>
      <c r="R1181" s="183">
        <f t="shared" si="210"/>
        <v>0</v>
      </c>
      <c r="S1181" s="183">
        <f t="shared" si="211"/>
        <v>0</v>
      </c>
      <c r="T1181" s="183">
        <f t="shared" si="212"/>
        <v>0</v>
      </c>
      <c r="U1181" s="183">
        <f t="shared" si="213"/>
        <v>0</v>
      </c>
      <c r="V1181" s="183">
        <f t="shared" si="214"/>
        <v>0</v>
      </c>
      <c r="W1181" s="183">
        <f t="shared" si="215"/>
        <v>0</v>
      </c>
      <c r="X1181" s="183">
        <f t="shared" si="216"/>
        <v>0</v>
      </c>
      <c r="Y1181" s="183">
        <f t="shared" si="217"/>
        <v>0</v>
      </c>
      <c r="Z1181" s="183">
        <f t="shared" si="218"/>
        <v>0</v>
      </c>
      <c r="AA1181" s="183">
        <f t="shared" si="219"/>
        <v>0</v>
      </c>
      <c r="AB1181" s="183" t="str">
        <f t="shared" si="220"/>
        <v/>
      </c>
      <c r="AC1181" s="183" t="str">
        <f t="shared" si="221"/>
        <v/>
      </c>
      <c r="AD1181" s="183" t="str">
        <f t="shared" si="222"/>
        <v/>
      </c>
      <c r="AE1181" s="183" t="str">
        <f t="shared" si="223"/>
        <v/>
      </c>
    </row>
    <row r="1182" spans="1:31" ht="33.950000000000003" customHeight="1" x14ac:dyDescent="0.25">
      <c r="A1182" s="184" t="s">
        <v>4997</v>
      </c>
      <c r="B1182" s="185">
        <v>67</v>
      </c>
      <c r="C1182" s="184" t="s">
        <v>4953</v>
      </c>
      <c r="D1182" s="184" t="s">
        <v>4381</v>
      </c>
      <c r="E1182" s="184" t="s">
        <v>18</v>
      </c>
      <c r="F1182" s="185">
        <v>5</v>
      </c>
      <c r="G1182" s="185">
        <v>1</v>
      </c>
      <c r="H1182" s="185">
        <v>0</v>
      </c>
      <c r="I1182" s="184" t="s">
        <v>3572</v>
      </c>
      <c r="J1182" s="184"/>
      <c r="K1182" s="183" t="s">
        <v>4968</v>
      </c>
      <c r="L1182" s="183"/>
      <c r="M1182" s="183" t="s">
        <v>3572</v>
      </c>
      <c r="N1182" s="183" t="s">
        <v>3572</v>
      </c>
      <c r="O1182" s="183"/>
      <c r="P1182" s="183" t="s">
        <v>4222</v>
      </c>
      <c r="Q1182" s="183" t="s">
        <v>4509</v>
      </c>
      <c r="R1182" s="183">
        <f t="shared" si="210"/>
        <v>0</v>
      </c>
      <c r="S1182" s="183">
        <f t="shared" si="211"/>
        <v>0</v>
      </c>
      <c r="T1182" s="183">
        <f t="shared" si="212"/>
        <v>0</v>
      </c>
      <c r="U1182" s="183">
        <f t="shared" si="213"/>
        <v>0</v>
      </c>
      <c r="V1182" s="183">
        <f t="shared" si="214"/>
        <v>0</v>
      </c>
      <c r="W1182" s="183">
        <f t="shared" si="215"/>
        <v>0</v>
      </c>
      <c r="X1182" s="183">
        <f t="shared" si="216"/>
        <v>0</v>
      </c>
      <c r="Y1182" s="183">
        <f t="shared" si="217"/>
        <v>0</v>
      </c>
      <c r="Z1182" s="183">
        <f t="shared" si="218"/>
        <v>0</v>
      </c>
      <c r="AA1182" s="183">
        <f t="shared" si="219"/>
        <v>0</v>
      </c>
      <c r="AB1182" s="183" t="str">
        <f t="shared" si="220"/>
        <v/>
      </c>
      <c r="AC1182" s="183" t="str">
        <f t="shared" si="221"/>
        <v/>
      </c>
      <c r="AD1182" s="183" t="str">
        <f t="shared" si="222"/>
        <v/>
      </c>
      <c r="AE1182" s="183" t="str">
        <f t="shared" si="223"/>
        <v/>
      </c>
    </row>
    <row r="1183" spans="1:31" ht="33.950000000000003" customHeight="1" x14ac:dyDescent="0.25">
      <c r="A1183" s="184" t="s">
        <v>4997</v>
      </c>
      <c r="B1183" s="185">
        <v>67</v>
      </c>
      <c r="C1183" s="184" t="s">
        <v>4953</v>
      </c>
      <c r="D1183" s="184" t="s">
        <v>4381</v>
      </c>
      <c r="E1183" s="184" t="s">
        <v>18</v>
      </c>
      <c r="F1183" s="185">
        <v>6</v>
      </c>
      <c r="G1183" s="185">
        <v>1</v>
      </c>
      <c r="H1183" s="185">
        <v>0</v>
      </c>
      <c r="I1183" s="184" t="s">
        <v>2249</v>
      </c>
      <c r="J1183" s="184"/>
      <c r="K1183" s="183" t="s">
        <v>4835</v>
      </c>
      <c r="L1183" s="183"/>
      <c r="M1183" s="183" t="s">
        <v>2249</v>
      </c>
      <c r="N1183" s="183" t="s">
        <v>2249</v>
      </c>
      <c r="O1183" s="183"/>
      <c r="P1183" s="183" t="s">
        <v>4222</v>
      </c>
      <c r="Q1183" s="183" t="s">
        <v>4509</v>
      </c>
      <c r="R1183" s="183">
        <f t="shared" si="210"/>
        <v>0</v>
      </c>
      <c r="S1183" s="183">
        <f t="shared" si="211"/>
        <v>0</v>
      </c>
      <c r="T1183" s="183">
        <f t="shared" si="212"/>
        <v>0</v>
      </c>
      <c r="U1183" s="183">
        <f t="shared" si="213"/>
        <v>0</v>
      </c>
      <c r="V1183" s="183">
        <f t="shared" si="214"/>
        <v>0</v>
      </c>
      <c r="W1183" s="183">
        <f t="shared" si="215"/>
        <v>0</v>
      </c>
      <c r="X1183" s="183">
        <f t="shared" si="216"/>
        <v>0</v>
      </c>
      <c r="Y1183" s="183">
        <f t="shared" si="217"/>
        <v>0</v>
      </c>
      <c r="Z1183" s="183">
        <f t="shared" si="218"/>
        <v>0</v>
      </c>
      <c r="AA1183" s="183">
        <f t="shared" si="219"/>
        <v>0</v>
      </c>
      <c r="AB1183" s="183" t="str">
        <f t="shared" si="220"/>
        <v/>
      </c>
      <c r="AC1183" s="183" t="str">
        <f t="shared" si="221"/>
        <v/>
      </c>
      <c r="AD1183" s="183" t="str">
        <f t="shared" si="222"/>
        <v/>
      </c>
      <c r="AE1183" s="183" t="str">
        <f t="shared" si="223"/>
        <v/>
      </c>
    </row>
    <row r="1184" spans="1:31" ht="33.950000000000003" customHeight="1" x14ac:dyDescent="0.25">
      <c r="A1184" s="184" t="s">
        <v>4997</v>
      </c>
      <c r="B1184" s="185">
        <v>67</v>
      </c>
      <c r="C1184" s="184" t="s">
        <v>4953</v>
      </c>
      <c r="D1184" s="184" t="s">
        <v>4381</v>
      </c>
      <c r="E1184" s="184" t="s">
        <v>18</v>
      </c>
      <c r="F1184" s="185">
        <v>7</v>
      </c>
      <c r="G1184" s="185">
        <v>1</v>
      </c>
      <c r="H1184" s="185">
        <v>0</v>
      </c>
      <c r="I1184" s="184" t="s">
        <v>3102</v>
      </c>
      <c r="J1184" s="184"/>
      <c r="K1184" s="183" t="s">
        <v>4511</v>
      </c>
      <c r="L1184" s="183"/>
      <c r="M1184" s="183" t="s">
        <v>3102</v>
      </c>
      <c r="N1184" s="183" t="s">
        <v>3102</v>
      </c>
      <c r="O1184" s="183"/>
      <c r="P1184" s="183" t="s">
        <v>4222</v>
      </c>
      <c r="Q1184" s="183" t="s">
        <v>4509</v>
      </c>
      <c r="R1184" s="183">
        <f t="shared" si="210"/>
        <v>0</v>
      </c>
      <c r="S1184" s="183">
        <f t="shared" si="211"/>
        <v>0</v>
      </c>
      <c r="T1184" s="183">
        <f t="shared" si="212"/>
        <v>0</v>
      </c>
      <c r="U1184" s="183">
        <f t="shared" si="213"/>
        <v>0</v>
      </c>
      <c r="V1184" s="183">
        <f t="shared" si="214"/>
        <v>0</v>
      </c>
      <c r="W1184" s="183">
        <f t="shared" si="215"/>
        <v>0</v>
      </c>
      <c r="X1184" s="183">
        <f t="shared" si="216"/>
        <v>0</v>
      </c>
      <c r="Y1184" s="183">
        <f t="shared" si="217"/>
        <v>0</v>
      </c>
      <c r="Z1184" s="183">
        <f t="shared" si="218"/>
        <v>0</v>
      </c>
      <c r="AA1184" s="183">
        <f t="shared" si="219"/>
        <v>0</v>
      </c>
      <c r="AB1184" s="183" t="str">
        <f t="shared" si="220"/>
        <v/>
      </c>
      <c r="AC1184" s="183" t="str">
        <f t="shared" si="221"/>
        <v/>
      </c>
      <c r="AD1184" s="183" t="str">
        <f t="shared" si="222"/>
        <v/>
      </c>
      <c r="AE1184" s="183" t="str">
        <f t="shared" si="223"/>
        <v/>
      </c>
    </row>
    <row r="1185" spans="1:31" ht="33.950000000000003" customHeight="1" x14ac:dyDescent="0.25">
      <c r="A1185" s="184" t="s">
        <v>4997</v>
      </c>
      <c r="B1185" s="185">
        <v>67</v>
      </c>
      <c r="C1185" s="184" t="s">
        <v>4953</v>
      </c>
      <c r="D1185" s="184" t="s">
        <v>4381</v>
      </c>
      <c r="E1185" s="184" t="s">
        <v>18</v>
      </c>
      <c r="F1185" s="185">
        <v>8</v>
      </c>
      <c r="G1185" s="185">
        <v>1</v>
      </c>
      <c r="H1185" s="185">
        <v>0</v>
      </c>
      <c r="I1185" s="184" t="s">
        <v>3123</v>
      </c>
      <c r="J1185" s="184"/>
      <c r="K1185" s="183" t="s">
        <v>4510</v>
      </c>
      <c r="L1185" s="183"/>
      <c r="M1185" s="183" t="s">
        <v>3123</v>
      </c>
      <c r="N1185" s="183" t="s">
        <v>3123</v>
      </c>
      <c r="O1185" s="183"/>
      <c r="P1185" s="183" t="s">
        <v>4222</v>
      </c>
      <c r="Q1185" s="183" t="s">
        <v>4509</v>
      </c>
      <c r="R1185" s="183">
        <f t="shared" si="210"/>
        <v>0</v>
      </c>
      <c r="S1185" s="183">
        <f t="shared" si="211"/>
        <v>0</v>
      </c>
      <c r="T1185" s="183">
        <f t="shared" si="212"/>
        <v>0</v>
      </c>
      <c r="U1185" s="183">
        <f t="shared" si="213"/>
        <v>0</v>
      </c>
      <c r="V1185" s="183">
        <f t="shared" si="214"/>
        <v>0</v>
      </c>
      <c r="W1185" s="183">
        <f t="shared" si="215"/>
        <v>0</v>
      </c>
      <c r="X1185" s="183">
        <f t="shared" si="216"/>
        <v>0</v>
      </c>
      <c r="Y1185" s="183">
        <f t="shared" si="217"/>
        <v>0</v>
      </c>
      <c r="Z1185" s="183">
        <f t="shared" si="218"/>
        <v>0</v>
      </c>
      <c r="AA1185" s="183">
        <f t="shared" si="219"/>
        <v>0</v>
      </c>
      <c r="AB1185" s="183" t="str">
        <f t="shared" si="220"/>
        <v/>
      </c>
      <c r="AC1185" s="183" t="str">
        <f t="shared" si="221"/>
        <v/>
      </c>
      <c r="AD1185" s="183" t="str">
        <f t="shared" si="222"/>
        <v/>
      </c>
      <c r="AE1185" s="183" t="str">
        <f t="shared" si="223"/>
        <v/>
      </c>
    </row>
    <row r="1186" spans="1:31" ht="33.950000000000003" customHeight="1" x14ac:dyDescent="0.25">
      <c r="A1186" s="184" t="s">
        <v>4997</v>
      </c>
      <c r="B1186" s="185">
        <v>67</v>
      </c>
      <c r="C1186" s="184" t="s">
        <v>4953</v>
      </c>
      <c r="D1186" s="184" t="s">
        <v>4378</v>
      </c>
      <c r="E1186" s="184" t="s">
        <v>18</v>
      </c>
      <c r="F1186" s="185">
        <v>1</v>
      </c>
      <c r="G1186" s="185">
        <v>0</v>
      </c>
      <c r="H1186" s="185">
        <v>1</v>
      </c>
      <c r="I1186" s="184"/>
      <c r="J1186" s="184" t="s">
        <v>5006</v>
      </c>
      <c r="K1186" s="183"/>
      <c r="L1186" s="183" t="s">
        <v>5007</v>
      </c>
      <c r="M1186" s="183" t="s">
        <v>5006</v>
      </c>
      <c r="N1186" s="183" t="s">
        <v>5005</v>
      </c>
      <c r="O1186" s="183"/>
      <c r="P1186" s="183" t="s">
        <v>4222</v>
      </c>
      <c r="Q1186" s="183" t="s">
        <v>4495</v>
      </c>
      <c r="R1186" s="183">
        <f t="shared" si="210"/>
        <v>0</v>
      </c>
      <c r="S1186" s="183">
        <f t="shared" si="211"/>
        <v>0</v>
      </c>
      <c r="T1186" s="183">
        <f t="shared" si="212"/>
        <v>0</v>
      </c>
      <c r="U1186" s="183">
        <f t="shared" si="213"/>
        <v>0</v>
      </c>
      <c r="V1186" s="183">
        <f t="shared" si="214"/>
        <v>0</v>
      </c>
      <c r="W1186" s="183">
        <f t="shared" si="215"/>
        <v>0</v>
      </c>
      <c r="X1186" s="183">
        <f t="shared" si="216"/>
        <v>0</v>
      </c>
      <c r="Y1186" s="183">
        <f t="shared" si="217"/>
        <v>0</v>
      </c>
      <c r="Z1186" s="183">
        <f t="shared" si="218"/>
        <v>0</v>
      </c>
      <c r="AA1186" s="183">
        <f t="shared" si="219"/>
        <v>0</v>
      </c>
      <c r="AB1186" s="183" t="str">
        <f t="shared" si="220"/>
        <v/>
      </c>
      <c r="AC1186" s="183" t="str">
        <f t="shared" si="221"/>
        <v/>
      </c>
      <c r="AD1186" s="183" t="str">
        <f t="shared" si="222"/>
        <v/>
      </c>
      <c r="AE1186" s="183" t="str">
        <f t="shared" si="223"/>
        <v/>
      </c>
    </row>
    <row r="1187" spans="1:31" ht="33.950000000000003" customHeight="1" x14ac:dyDescent="0.25">
      <c r="A1187" s="184" t="s">
        <v>4997</v>
      </c>
      <c r="B1187" s="185">
        <v>67</v>
      </c>
      <c r="C1187" s="184" t="s">
        <v>4953</v>
      </c>
      <c r="D1187" s="184" t="s">
        <v>4378</v>
      </c>
      <c r="E1187" s="184" t="s">
        <v>18</v>
      </c>
      <c r="F1187" s="185">
        <v>2</v>
      </c>
      <c r="G1187" s="185">
        <v>0</v>
      </c>
      <c r="H1187" s="185">
        <v>1</v>
      </c>
      <c r="I1187" s="184"/>
      <c r="J1187" s="184" t="s">
        <v>5003</v>
      </c>
      <c r="K1187" s="183"/>
      <c r="L1187" s="183" t="s">
        <v>5004</v>
      </c>
      <c r="M1187" s="183" t="s">
        <v>5003</v>
      </c>
      <c r="N1187" s="183" t="s">
        <v>5002</v>
      </c>
      <c r="O1187" s="183"/>
      <c r="P1187" s="183" t="s">
        <v>4222</v>
      </c>
      <c r="Q1187" s="183" t="s">
        <v>4495</v>
      </c>
      <c r="R1187" s="183">
        <f t="shared" si="210"/>
        <v>0</v>
      </c>
      <c r="S1187" s="183">
        <f t="shared" si="211"/>
        <v>0</v>
      </c>
      <c r="T1187" s="183">
        <f t="shared" si="212"/>
        <v>0</v>
      </c>
      <c r="U1187" s="183">
        <f t="shared" si="213"/>
        <v>0</v>
      </c>
      <c r="V1187" s="183">
        <f t="shared" si="214"/>
        <v>0</v>
      </c>
      <c r="W1187" s="183">
        <f t="shared" si="215"/>
        <v>0</v>
      </c>
      <c r="X1187" s="183">
        <f t="shared" si="216"/>
        <v>0</v>
      </c>
      <c r="Y1187" s="183">
        <f t="shared" si="217"/>
        <v>0</v>
      </c>
      <c r="Z1187" s="183">
        <f t="shared" si="218"/>
        <v>0</v>
      </c>
      <c r="AA1187" s="183">
        <f t="shared" si="219"/>
        <v>0</v>
      </c>
      <c r="AB1187" s="183" t="str">
        <f t="shared" si="220"/>
        <v/>
      </c>
      <c r="AC1187" s="183" t="str">
        <f t="shared" si="221"/>
        <v/>
      </c>
      <c r="AD1187" s="183" t="str">
        <f t="shared" si="222"/>
        <v/>
      </c>
      <c r="AE1187" s="183" t="str">
        <f t="shared" si="223"/>
        <v/>
      </c>
    </row>
    <row r="1188" spans="1:31" ht="33.950000000000003" customHeight="1" x14ac:dyDescent="0.25">
      <c r="A1188" s="184" t="s">
        <v>4997</v>
      </c>
      <c r="B1188" s="185">
        <v>67</v>
      </c>
      <c r="C1188" s="184" t="s">
        <v>4953</v>
      </c>
      <c r="D1188" s="184" t="s">
        <v>4378</v>
      </c>
      <c r="E1188" s="184" t="s">
        <v>18</v>
      </c>
      <c r="F1188" s="185">
        <v>3</v>
      </c>
      <c r="G1188" s="185">
        <v>0</v>
      </c>
      <c r="H1188" s="185">
        <v>1</v>
      </c>
      <c r="I1188" s="184"/>
      <c r="J1188" s="184" t="s">
        <v>5000</v>
      </c>
      <c r="K1188" s="183"/>
      <c r="L1188" s="183" t="s">
        <v>5001</v>
      </c>
      <c r="M1188" s="183" t="s">
        <v>5000</v>
      </c>
      <c r="N1188" s="183" t="s">
        <v>4999</v>
      </c>
      <c r="O1188" s="183"/>
      <c r="P1188" s="183" t="s">
        <v>4222</v>
      </c>
      <c r="Q1188" s="183" t="s">
        <v>4495</v>
      </c>
      <c r="R1188" s="183">
        <f t="shared" si="210"/>
        <v>0</v>
      </c>
      <c r="S1188" s="183">
        <f t="shared" si="211"/>
        <v>0</v>
      </c>
      <c r="T1188" s="183">
        <f t="shared" si="212"/>
        <v>0</v>
      </c>
      <c r="U1188" s="183">
        <f t="shared" si="213"/>
        <v>0</v>
      </c>
      <c r="V1188" s="183">
        <f t="shared" si="214"/>
        <v>0</v>
      </c>
      <c r="W1188" s="183">
        <f t="shared" si="215"/>
        <v>0</v>
      </c>
      <c r="X1188" s="183">
        <f t="shared" si="216"/>
        <v>0</v>
      </c>
      <c r="Y1188" s="183">
        <f t="shared" si="217"/>
        <v>0</v>
      </c>
      <c r="Z1188" s="183">
        <f t="shared" si="218"/>
        <v>0</v>
      </c>
      <c r="AA1188" s="183">
        <f t="shared" si="219"/>
        <v>0</v>
      </c>
      <c r="AB1188" s="183" t="str">
        <f t="shared" si="220"/>
        <v/>
      </c>
      <c r="AC1188" s="183" t="str">
        <f t="shared" si="221"/>
        <v/>
      </c>
      <c r="AD1188" s="183" t="str">
        <f t="shared" si="222"/>
        <v/>
      </c>
      <c r="AE1188" s="183" t="str">
        <f t="shared" si="223"/>
        <v/>
      </c>
    </row>
    <row r="1189" spans="1:31" ht="33.950000000000003" customHeight="1" x14ac:dyDescent="0.25">
      <c r="A1189" s="184" t="s">
        <v>4997</v>
      </c>
      <c r="B1189" s="185">
        <v>67</v>
      </c>
      <c r="C1189" s="184" t="s">
        <v>4953</v>
      </c>
      <c r="D1189" s="184" t="s">
        <v>4378</v>
      </c>
      <c r="E1189" s="184" t="s">
        <v>18</v>
      </c>
      <c r="F1189" s="185">
        <v>4</v>
      </c>
      <c r="G1189" s="185">
        <v>0</v>
      </c>
      <c r="H1189" s="185">
        <v>1</v>
      </c>
      <c r="I1189" s="184"/>
      <c r="J1189" s="184" t="s">
        <v>3250</v>
      </c>
      <c r="K1189" s="183"/>
      <c r="L1189" s="183" t="s">
        <v>4998</v>
      </c>
      <c r="M1189" s="183" t="s">
        <v>3250</v>
      </c>
      <c r="N1189" s="183" t="s">
        <v>3250</v>
      </c>
      <c r="O1189" s="183"/>
      <c r="P1189" s="183" t="s">
        <v>4222</v>
      </c>
      <c r="Q1189" s="183" t="s">
        <v>4495</v>
      </c>
      <c r="R1189" s="183">
        <f t="shared" si="210"/>
        <v>0</v>
      </c>
      <c r="S1189" s="183">
        <f t="shared" si="211"/>
        <v>0</v>
      </c>
      <c r="T1189" s="183">
        <f t="shared" si="212"/>
        <v>0</v>
      </c>
      <c r="U1189" s="183">
        <f t="shared" si="213"/>
        <v>0</v>
      </c>
      <c r="V1189" s="183">
        <f t="shared" si="214"/>
        <v>0</v>
      </c>
      <c r="W1189" s="183">
        <f t="shared" si="215"/>
        <v>0</v>
      </c>
      <c r="X1189" s="183">
        <f t="shared" si="216"/>
        <v>0</v>
      </c>
      <c r="Y1189" s="183">
        <f t="shared" si="217"/>
        <v>0</v>
      </c>
      <c r="Z1189" s="183">
        <f t="shared" si="218"/>
        <v>0</v>
      </c>
      <c r="AA1189" s="183">
        <f t="shared" si="219"/>
        <v>0</v>
      </c>
      <c r="AB1189" s="183" t="str">
        <f t="shared" si="220"/>
        <v/>
      </c>
      <c r="AC1189" s="183" t="str">
        <f t="shared" si="221"/>
        <v/>
      </c>
      <c r="AD1189" s="183" t="str">
        <f t="shared" si="222"/>
        <v/>
      </c>
      <c r="AE1189" s="183" t="str">
        <f t="shared" si="223"/>
        <v/>
      </c>
    </row>
    <row r="1190" spans="1:31" ht="33.950000000000003" customHeight="1" x14ac:dyDescent="0.25">
      <c r="A1190" s="184" t="s">
        <v>4997</v>
      </c>
      <c r="B1190" s="185">
        <v>67</v>
      </c>
      <c r="C1190" s="184" t="s">
        <v>4953</v>
      </c>
      <c r="D1190" s="184" t="s">
        <v>4378</v>
      </c>
      <c r="E1190" s="184" t="s">
        <v>18</v>
      </c>
      <c r="F1190" s="185">
        <v>5</v>
      </c>
      <c r="G1190" s="185">
        <v>0</v>
      </c>
      <c r="H1190" s="185">
        <v>1</v>
      </c>
      <c r="I1190" s="184"/>
      <c r="J1190" s="184" t="s">
        <v>3572</v>
      </c>
      <c r="K1190" s="183"/>
      <c r="L1190" s="183" t="s">
        <v>4959</v>
      </c>
      <c r="M1190" s="183" t="s">
        <v>3572</v>
      </c>
      <c r="N1190" s="183" t="s">
        <v>3572</v>
      </c>
      <c r="O1190" s="183"/>
      <c r="P1190" s="183" t="s">
        <v>4222</v>
      </c>
      <c r="Q1190" s="183" t="s">
        <v>4495</v>
      </c>
      <c r="R1190" s="183">
        <f t="shared" si="210"/>
        <v>0</v>
      </c>
      <c r="S1190" s="183">
        <f t="shared" si="211"/>
        <v>0</v>
      </c>
      <c r="T1190" s="183">
        <f t="shared" si="212"/>
        <v>0</v>
      </c>
      <c r="U1190" s="183">
        <f t="shared" si="213"/>
        <v>0</v>
      </c>
      <c r="V1190" s="183">
        <f t="shared" si="214"/>
        <v>0</v>
      </c>
      <c r="W1190" s="183">
        <f t="shared" si="215"/>
        <v>0</v>
      </c>
      <c r="X1190" s="183">
        <f t="shared" si="216"/>
        <v>0</v>
      </c>
      <c r="Y1190" s="183">
        <f t="shared" si="217"/>
        <v>0</v>
      </c>
      <c r="Z1190" s="183">
        <f t="shared" si="218"/>
        <v>0</v>
      </c>
      <c r="AA1190" s="183">
        <f t="shared" si="219"/>
        <v>0</v>
      </c>
      <c r="AB1190" s="183" t="str">
        <f t="shared" si="220"/>
        <v/>
      </c>
      <c r="AC1190" s="183" t="str">
        <f t="shared" si="221"/>
        <v/>
      </c>
      <c r="AD1190" s="183" t="str">
        <f t="shared" si="222"/>
        <v/>
      </c>
      <c r="AE1190" s="183" t="str">
        <f t="shared" si="223"/>
        <v/>
      </c>
    </row>
    <row r="1191" spans="1:31" ht="33.950000000000003" customHeight="1" x14ac:dyDescent="0.25">
      <c r="A1191" s="184" t="s">
        <v>4997</v>
      </c>
      <c r="B1191" s="185">
        <v>67</v>
      </c>
      <c r="C1191" s="184" t="s">
        <v>4953</v>
      </c>
      <c r="D1191" s="184" t="s">
        <v>4378</v>
      </c>
      <c r="E1191" s="184" t="s">
        <v>18</v>
      </c>
      <c r="F1191" s="185">
        <v>6</v>
      </c>
      <c r="G1191" s="185">
        <v>0</v>
      </c>
      <c r="H1191" s="185">
        <v>1</v>
      </c>
      <c r="I1191" s="184"/>
      <c r="J1191" s="184" t="s">
        <v>3587</v>
      </c>
      <c r="K1191" s="183"/>
      <c r="L1191" s="183" t="s">
        <v>4500</v>
      </c>
      <c r="M1191" s="183" t="s">
        <v>3587</v>
      </c>
      <c r="N1191" s="183" t="s">
        <v>3587</v>
      </c>
      <c r="O1191" s="183"/>
      <c r="P1191" s="183" t="s">
        <v>4222</v>
      </c>
      <c r="Q1191" s="183" t="s">
        <v>4495</v>
      </c>
      <c r="R1191" s="183">
        <f t="shared" si="210"/>
        <v>0</v>
      </c>
      <c r="S1191" s="183">
        <f t="shared" si="211"/>
        <v>0</v>
      </c>
      <c r="T1191" s="183">
        <f t="shared" si="212"/>
        <v>0</v>
      </c>
      <c r="U1191" s="183">
        <f t="shared" si="213"/>
        <v>0</v>
      </c>
      <c r="V1191" s="183">
        <f t="shared" si="214"/>
        <v>0</v>
      </c>
      <c r="W1191" s="183">
        <f t="shared" si="215"/>
        <v>0</v>
      </c>
      <c r="X1191" s="183">
        <f t="shared" si="216"/>
        <v>0</v>
      </c>
      <c r="Y1191" s="183">
        <f t="shared" si="217"/>
        <v>0</v>
      </c>
      <c r="Z1191" s="183">
        <f t="shared" si="218"/>
        <v>0</v>
      </c>
      <c r="AA1191" s="183">
        <f t="shared" si="219"/>
        <v>0</v>
      </c>
      <c r="AB1191" s="183" t="str">
        <f t="shared" si="220"/>
        <v/>
      </c>
      <c r="AC1191" s="183" t="str">
        <f t="shared" si="221"/>
        <v/>
      </c>
      <c r="AD1191" s="183" t="str">
        <f t="shared" si="222"/>
        <v/>
      </c>
      <c r="AE1191" s="183" t="str">
        <f t="shared" si="223"/>
        <v/>
      </c>
    </row>
    <row r="1192" spans="1:31" ht="33.950000000000003" customHeight="1" x14ac:dyDescent="0.25">
      <c r="A1192" s="184" t="s">
        <v>4997</v>
      </c>
      <c r="B1192" s="185">
        <v>67</v>
      </c>
      <c r="C1192" s="184" t="s">
        <v>4953</v>
      </c>
      <c r="D1192" s="184" t="s">
        <v>4378</v>
      </c>
      <c r="E1192" s="184" t="s">
        <v>18</v>
      </c>
      <c r="F1192" s="185">
        <v>7</v>
      </c>
      <c r="G1192" s="185">
        <v>0</v>
      </c>
      <c r="H1192" s="185">
        <v>1</v>
      </c>
      <c r="I1192" s="184"/>
      <c r="J1192" s="184" t="s">
        <v>4496</v>
      </c>
      <c r="K1192" s="183"/>
      <c r="L1192" s="183" t="s">
        <v>4497</v>
      </c>
      <c r="M1192" s="183" t="s">
        <v>4496</v>
      </c>
      <c r="N1192" s="183" t="s">
        <v>4496</v>
      </c>
      <c r="O1192" s="183"/>
      <c r="P1192" s="183" t="s">
        <v>4222</v>
      </c>
      <c r="Q1192" s="183" t="s">
        <v>4495</v>
      </c>
      <c r="R1192" s="183">
        <f t="shared" si="210"/>
        <v>0</v>
      </c>
      <c r="S1192" s="183">
        <f t="shared" si="211"/>
        <v>0</v>
      </c>
      <c r="T1192" s="183">
        <f t="shared" si="212"/>
        <v>0</v>
      </c>
      <c r="U1192" s="183">
        <f t="shared" si="213"/>
        <v>0</v>
      </c>
      <c r="V1192" s="183">
        <f t="shared" si="214"/>
        <v>0</v>
      </c>
      <c r="W1192" s="183">
        <f t="shared" si="215"/>
        <v>0</v>
      </c>
      <c r="X1192" s="183">
        <f t="shared" si="216"/>
        <v>0</v>
      </c>
      <c r="Y1192" s="183">
        <f t="shared" si="217"/>
        <v>0</v>
      </c>
      <c r="Z1192" s="183">
        <f t="shared" si="218"/>
        <v>0</v>
      </c>
      <c r="AA1192" s="183">
        <f t="shared" si="219"/>
        <v>0</v>
      </c>
      <c r="AB1192" s="183" t="str">
        <f t="shared" si="220"/>
        <v/>
      </c>
      <c r="AC1192" s="183" t="str">
        <f t="shared" si="221"/>
        <v/>
      </c>
      <c r="AD1192" s="183" t="str">
        <f t="shared" si="222"/>
        <v/>
      </c>
      <c r="AE1192" s="183" t="str">
        <f t="shared" si="223"/>
        <v/>
      </c>
    </row>
    <row r="1193" spans="1:31" ht="33.950000000000003" customHeight="1" x14ac:dyDescent="0.25">
      <c r="A1193" s="184" t="s">
        <v>4985</v>
      </c>
      <c r="B1193" s="185">
        <v>68</v>
      </c>
      <c r="C1193" s="184" t="s">
        <v>4953</v>
      </c>
      <c r="D1193" s="184" t="s">
        <v>4381</v>
      </c>
      <c r="E1193" s="184" t="s">
        <v>18</v>
      </c>
      <c r="F1193" s="185">
        <v>1</v>
      </c>
      <c r="G1193" s="185">
        <v>1</v>
      </c>
      <c r="H1193" s="185">
        <v>0</v>
      </c>
      <c r="I1193" s="184" t="s">
        <v>4991</v>
      </c>
      <c r="J1193" s="184"/>
      <c r="K1193" s="183" t="s">
        <v>4996</v>
      </c>
      <c r="L1193" s="183"/>
      <c r="M1193" s="183" t="s">
        <v>4991</v>
      </c>
      <c r="N1193" s="183" t="s">
        <v>4990</v>
      </c>
      <c r="O1193" s="183"/>
      <c r="P1193" s="183" t="s">
        <v>4222</v>
      </c>
      <c r="Q1193" s="183" t="s">
        <v>4509</v>
      </c>
      <c r="R1193" s="183">
        <f t="shared" si="210"/>
        <v>0</v>
      </c>
      <c r="S1193" s="183">
        <f t="shared" si="211"/>
        <v>0</v>
      </c>
      <c r="T1193" s="183">
        <f t="shared" si="212"/>
        <v>0</v>
      </c>
      <c r="U1193" s="183">
        <f t="shared" si="213"/>
        <v>0</v>
      </c>
      <c r="V1193" s="183">
        <f t="shared" si="214"/>
        <v>0</v>
      </c>
      <c r="W1193" s="183">
        <f t="shared" si="215"/>
        <v>0</v>
      </c>
      <c r="X1193" s="183">
        <f t="shared" si="216"/>
        <v>0</v>
      </c>
      <c r="Y1193" s="183">
        <f t="shared" si="217"/>
        <v>0</v>
      </c>
      <c r="Z1193" s="183">
        <f t="shared" si="218"/>
        <v>0</v>
      </c>
      <c r="AA1193" s="183">
        <f t="shared" si="219"/>
        <v>0</v>
      </c>
      <c r="AB1193" s="183" t="str">
        <f t="shared" si="220"/>
        <v/>
      </c>
      <c r="AC1193" s="183" t="str">
        <f t="shared" si="221"/>
        <v/>
      </c>
      <c r="AD1193" s="183" t="str">
        <f t="shared" si="222"/>
        <v/>
      </c>
      <c r="AE1193" s="183" t="str">
        <f t="shared" si="223"/>
        <v/>
      </c>
    </row>
    <row r="1194" spans="1:31" ht="33.950000000000003" customHeight="1" x14ac:dyDescent="0.25">
      <c r="A1194" s="184" t="s">
        <v>4985</v>
      </c>
      <c r="B1194" s="185">
        <v>68</v>
      </c>
      <c r="C1194" s="184" t="s">
        <v>4953</v>
      </c>
      <c r="D1194" s="184" t="s">
        <v>4381</v>
      </c>
      <c r="E1194" s="184" t="s">
        <v>18</v>
      </c>
      <c r="F1194" s="185">
        <v>2</v>
      </c>
      <c r="G1194" s="185">
        <v>1</v>
      </c>
      <c r="H1194" s="185">
        <v>0</v>
      </c>
      <c r="I1194" s="184" t="s">
        <v>4988</v>
      </c>
      <c r="J1194" s="184"/>
      <c r="K1194" s="183" t="s">
        <v>4995</v>
      </c>
      <c r="L1194" s="183"/>
      <c r="M1194" s="183" t="s">
        <v>4988</v>
      </c>
      <c r="N1194" s="183" t="s">
        <v>3607</v>
      </c>
      <c r="O1194" s="183"/>
      <c r="P1194" s="183" t="s">
        <v>4222</v>
      </c>
      <c r="Q1194" s="183" t="s">
        <v>4509</v>
      </c>
      <c r="R1194" s="183">
        <f t="shared" si="210"/>
        <v>0</v>
      </c>
      <c r="S1194" s="183">
        <f t="shared" si="211"/>
        <v>0</v>
      </c>
      <c r="T1194" s="183">
        <f t="shared" si="212"/>
        <v>0</v>
      </c>
      <c r="U1194" s="183">
        <f t="shared" si="213"/>
        <v>0</v>
      </c>
      <c r="V1194" s="183">
        <f t="shared" si="214"/>
        <v>0</v>
      </c>
      <c r="W1194" s="183">
        <f t="shared" si="215"/>
        <v>0</v>
      </c>
      <c r="X1194" s="183">
        <f t="shared" si="216"/>
        <v>0</v>
      </c>
      <c r="Y1194" s="183">
        <f t="shared" si="217"/>
        <v>0</v>
      </c>
      <c r="Z1194" s="183">
        <f t="shared" si="218"/>
        <v>0</v>
      </c>
      <c r="AA1194" s="183">
        <f t="shared" si="219"/>
        <v>0</v>
      </c>
      <c r="AB1194" s="183" t="str">
        <f t="shared" si="220"/>
        <v/>
      </c>
      <c r="AC1194" s="183" t="str">
        <f t="shared" si="221"/>
        <v/>
      </c>
      <c r="AD1194" s="183" t="str">
        <f t="shared" si="222"/>
        <v/>
      </c>
      <c r="AE1194" s="183" t="str">
        <f t="shared" si="223"/>
        <v/>
      </c>
    </row>
    <row r="1195" spans="1:31" ht="33.950000000000003" customHeight="1" x14ac:dyDescent="0.25">
      <c r="A1195" s="184" t="s">
        <v>4985</v>
      </c>
      <c r="B1195" s="185">
        <v>68</v>
      </c>
      <c r="C1195" s="184" t="s">
        <v>4953</v>
      </c>
      <c r="D1195" s="184" t="s">
        <v>4381</v>
      </c>
      <c r="E1195" s="184" t="s">
        <v>18</v>
      </c>
      <c r="F1195" s="185">
        <v>3</v>
      </c>
      <c r="G1195" s="185">
        <v>1</v>
      </c>
      <c r="H1195" s="185">
        <v>0</v>
      </c>
      <c r="I1195" s="184" t="s">
        <v>3651</v>
      </c>
      <c r="J1195" s="184"/>
      <c r="K1195" s="183" t="s">
        <v>4994</v>
      </c>
      <c r="L1195" s="183"/>
      <c r="M1195" s="183" t="s">
        <v>3651</v>
      </c>
      <c r="N1195" s="183" t="s">
        <v>3651</v>
      </c>
      <c r="O1195" s="183"/>
      <c r="P1195" s="183" t="s">
        <v>4222</v>
      </c>
      <c r="Q1195" s="183" t="s">
        <v>4509</v>
      </c>
      <c r="R1195" s="183">
        <f t="shared" si="210"/>
        <v>0</v>
      </c>
      <c r="S1195" s="183">
        <f t="shared" si="211"/>
        <v>0</v>
      </c>
      <c r="T1195" s="183">
        <f t="shared" si="212"/>
        <v>0</v>
      </c>
      <c r="U1195" s="183">
        <f t="shared" si="213"/>
        <v>0</v>
      </c>
      <c r="V1195" s="183">
        <f t="shared" si="214"/>
        <v>0</v>
      </c>
      <c r="W1195" s="183">
        <f t="shared" si="215"/>
        <v>0</v>
      </c>
      <c r="X1195" s="183">
        <f t="shared" si="216"/>
        <v>0</v>
      </c>
      <c r="Y1195" s="183">
        <f t="shared" si="217"/>
        <v>0</v>
      </c>
      <c r="Z1195" s="183">
        <f t="shared" si="218"/>
        <v>0</v>
      </c>
      <c r="AA1195" s="183">
        <f t="shared" si="219"/>
        <v>0</v>
      </c>
      <c r="AB1195" s="183" t="str">
        <f t="shared" si="220"/>
        <v/>
      </c>
      <c r="AC1195" s="183" t="str">
        <f t="shared" si="221"/>
        <v/>
      </c>
      <c r="AD1195" s="183" t="str">
        <f t="shared" si="222"/>
        <v/>
      </c>
      <c r="AE1195" s="183" t="str">
        <f t="shared" si="223"/>
        <v/>
      </c>
    </row>
    <row r="1196" spans="1:31" ht="33.950000000000003" customHeight="1" x14ac:dyDescent="0.25">
      <c r="A1196" s="184" t="s">
        <v>4985</v>
      </c>
      <c r="B1196" s="185">
        <v>68</v>
      </c>
      <c r="C1196" s="184" t="s">
        <v>4953</v>
      </c>
      <c r="D1196" s="184" t="s">
        <v>4381</v>
      </c>
      <c r="E1196" s="184" t="s">
        <v>18</v>
      </c>
      <c r="F1196" s="185">
        <v>4</v>
      </c>
      <c r="G1196" s="185">
        <v>1</v>
      </c>
      <c r="H1196" s="185">
        <v>0</v>
      </c>
      <c r="I1196" s="184" t="s">
        <v>3631</v>
      </c>
      <c r="J1196" s="184"/>
      <c r="K1196" s="183" t="s">
        <v>4993</v>
      </c>
      <c r="L1196" s="183"/>
      <c r="M1196" s="183" t="s">
        <v>3631</v>
      </c>
      <c r="N1196" s="183" t="s">
        <v>3631</v>
      </c>
      <c r="O1196" s="183"/>
      <c r="P1196" s="183" t="s">
        <v>4222</v>
      </c>
      <c r="Q1196" s="183" t="s">
        <v>4509</v>
      </c>
      <c r="R1196" s="183">
        <f t="shared" si="210"/>
        <v>0</v>
      </c>
      <c r="S1196" s="183">
        <f t="shared" si="211"/>
        <v>0</v>
      </c>
      <c r="T1196" s="183">
        <f t="shared" si="212"/>
        <v>0</v>
      </c>
      <c r="U1196" s="183">
        <f t="shared" si="213"/>
        <v>0</v>
      </c>
      <c r="V1196" s="183">
        <f t="shared" si="214"/>
        <v>0</v>
      </c>
      <c r="W1196" s="183">
        <f t="shared" si="215"/>
        <v>0</v>
      </c>
      <c r="X1196" s="183">
        <f t="shared" si="216"/>
        <v>0</v>
      </c>
      <c r="Y1196" s="183">
        <f t="shared" si="217"/>
        <v>0</v>
      </c>
      <c r="Z1196" s="183">
        <f t="shared" si="218"/>
        <v>0</v>
      </c>
      <c r="AA1196" s="183">
        <f t="shared" si="219"/>
        <v>0</v>
      </c>
      <c r="AB1196" s="183" t="str">
        <f t="shared" si="220"/>
        <v/>
      </c>
      <c r="AC1196" s="183" t="str">
        <f t="shared" si="221"/>
        <v/>
      </c>
      <c r="AD1196" s="183" t="str">
        <f t="shared" si="222"/>
        <v/>
      </c>
      <c r="AE1196" s="183" t="str">
        <f t="shared" si="223"/>
        <v/>
      </c>
    </row>
    <row r="1197" spans="1:31" ht="33.950000000000003" customHeight="1" x14ac:dyDescent="0.25">
      <c r="A1197" s="184" t="s">
        <v>4985</v>
      </c>
      <c r="B1197" s="185">
        <v>68</v>
      </c>
      <c r="C1197" s="184" t="s">
        <v>4953</v>
      </c>
      <c r="D1197" s="184" t="s">
        <v>4381</v>
      </c>
      <c r="E1197" s="184" t="s">
        <v>18</v>
      </c>
      <c r="F1197" s="185">
        <v>5</v>
      </c>
      <c r="G1197" s="185">
        <v>1</v>
      </c>
      <c r="H1197" s="185">
        <v>0</v>
      </c>
      <c r="I1197" s="184" t="s">
        <v>4762</v>
      </c>
      <c r="J1197" s="184"/>
      <c r="K1197" s="183" t="s">
        <v>4763</v>
      </c>
      <c r="L1197" s="183"/>
      <c r="M1197" s="183" t="s">
        <v>4762</v>
      </c>
      <c r="N1197" s="183" t="s">
        <v>4762</v>
      </c>
      <c r="O1197" s="183"/>
      <c r="P1197" s="183" t="s">
        <v>4222</v>
      </c>
      <c r="Q1197" s="183" t="s">
        <v>4509</v>
      </c>
      <c r="R1197" s="183">
        <f t="shared" si="210"/>
        <v>0</v>
      </c>
      <c r="S1197" s="183">
        <f t="shared" si="211"/>
        <v>0</v>
      </c>
      <c r="T1197" s="183">
        <f t="shared" si="212"/>
        <v>0</v>
      </c>
      <c r="U1197" s="183">
        <f t="shared" si="213"/>
        <v>0</v>
      </c>
      <c r="V1197" s="183">
        <f t="shared" si="214"/>
        <v>0</v>
      </c>
      <c r="W1197" s="183">
        <f t="shared" si="215"/>
        <v>0</v>
      </c>
      <c r="X1197" s="183">
        <f t="shared" si="216"/>
        <v>0</v>
      </c>
      <c r="Y1197" s="183">
        <f t="shared" si="217"/>
        <v>0</v>
      </c>
      <c r="Z1197" s="183">
        <f t="shared" si="218"/>
        <v>0</v>
      </c>
      <c r="AA1197" s="183">
        <f t="shared" si="219"/>
        <v>0</v>
      </c>
      <c r="AB1197" s="183" t="str">
        <f t="shared" si="220"/>
        <v/>
      </c>
      <c r="AC1197" s="183" t="str">
        <f t="shared" si="221"/>
        <v/>
      </c>
      <c r="AD1197" s="183" t="str">
        <f t="shared" si="222"/>
        <v/>
      </c>
      <c r="AE1197" s="183" t="str">
        <f t="shared" si="223"/>
        <v/>
      </c>
    </row>
    <row r="1198" spans="1:31" ht="33.950000000000003" customHeight="1" x14ac:dyDescent="0.25">
      <c r="A1198" s="184" t="s">
        <v>4985</v>
      </c>
      <c r="B1198" s="185">
        <v>68</v>
      </c>
      <c r="C1198" s="184" t="s">
        <v>4953</v>
      </c>
      <c r="D1198" s="184" t="s">
        <v>4381</v>
      </c>
      <c r="E1198" s="184" t="s">
        <v>18</v>
      </c>
      <c r="F1198" s="185">
        <v>6</v>
      </c>
      <c r="G1198" s="185">
        <v>1</v>
      </c>
      <c r="H1198" s="185">
        <v>0</v>
      </c>
      <c r="I1198" s="184" t="s">
        <v>3605</v>
      </c>
      <c r="J1198" s="184"/>
      <c r="K1198" s="183" t="s">
        <v>4512</v>
      </c>
      <c r="L1198" s="183"/>
      <c r="M1198" s="183" t="s">
        <v>3605</v>
      </c>
      <c r="N1198" s="183" t="s">
        <v>3605</v>
      </c>
      <c r="O1198" s="183"/>
      <c r="P1198" s="183" t="s">
        <v>4222</v>
      </c>
      <c r="Q1198" s="183" t="s">
        <v>4509</v>
      </c>
      <c r="R1198" s="183">
        <f t="shared" si="210"/>
        <v>0</v>
      </c>
      <c r="S1198" s="183">
        <f t="shared" si="211"/>
        <v>0</v>
      </c>
      <c r="T1198" s="183">
        <f t="shared" si="212"/>
        <v>0</v>
      </c>
      <c r="U1198" s="183">
        <f t="shared" si="213"/>
        <v>0</v>
      </c>
      <c r="V1198" s="183">
        <f t="shared" si="214"/>
        <v>0</v>
      </c>
      <c r="W1198" s="183">
        <f t="shared" si="215"/>
        <v>0</v>
      </c>
      <c r="X1198" s="183">
        <f t="shared" si="216"/>
        <v>0</v>
      </c>
      <c r="Y1198" s="183">
        <f t="shared" si="217"/>
        <v>0</v>
      </c>
      <c r="Z1198" s="183">
        <f t="shared" si="218"/>
        <v>0</v>
      </c>
      <c r="AA1198" s="183">
        <f t="shared" si="219"/>
        <v>0</v>
      </c>
      <c r="AB1198" s="183" t="str">
        <f t="shared" si="220"/>
        <v/>
      </c>
      <c r="AC1198" s="183" t="str">
        <f t="shared" si="221"/>
        <v/>
      </c>
      <c r="AD1198" s="183" t="str">
        <f t="shared" si="222"/>
        <v/>
      </c>
      <c r="AE1198" s="183" t="str">
        <f t="shared" si="223"/>
        <v/>
      </c>
    </row>
    <row r="1199" spans="1:31" ht="33.950000000000003" customHeight="1" x14ac:dyDescent="0.25">
      <c r="A1199" s="184" t="s">
        <v>4985</v>
      </c>
      <c r="B1199" s="185">
        <v>68</v>
      </c>
      <c r="C1199" s="184" t="s">
        <v>4953</v>
      </c>
      <c r="D1199" s="184" t="s">
        <v>4381</v>
      </c>
      <c r="E1199" s="184" t="s">
        <v>18</v>
      </c>
      <c r="F1199" s="185">
        <v>7</v>
      </c>
      <c r="G1199" s="185">
        <v>1</v>
      </c>
      <c r="H1199" s="185">
        <v>0</v>
      </c>
      <c r="I1199" s="184" t="s">
        <v>3102</v>
      </c>
      <c r="J1199" s="184"/>
      <c r="K1199" s="183" t="s">
        <v>4511</v>
      </c>
      <c r="L1199" s="183"/>
      <c r="M1199" s="183" t="s">
        <v>3102</v>
      </c>
      <c r="N1199" s="183" t="s">
        <v>3102</v>
      </c>
      <c r="O1199" s="183"/>
      <c r="P1199" s="183" t="s">
        <v>4222</v>
      </c>
      <c r="Q1199" s="183" t="s">
        <v>4509</v>
      </c>
      <c r="R1199" s="183">
        <f t="shared" si="210"/>
        <v>0</v>
      </c>
      <c r="S1199" s="183">
        <f t="shared" si="211"/>
        <v>0</v>
      </c>
      <c r="T1199" s="183">
        <f t="shared" si="212"/>
        <v>0</v>
      </c>
      <c r="U1199" s="183">
        <f t="shared" si="213"/>
        <v>0</v>
      </c>
      <c r="V1199" s="183">
        <f t="shared" si="214"/>
        <v>0</v>
      </c>
      <c r="W1199" s="183">
        <f t="shared" si="215"/>
        <v>0</v>
      </c>
      <c r="X1199" s="183">
        <f t="shared" si="216"/>
        <v>0</v>
      </c>
      <c r="Y1199" s="183">
        <f t="shared" si="217"/>
        <v>0</v>
      </c>
      <c r="Z1199" s="183">
        <f t="shared" si="218"/>
        <v>0</v>
      </c>
      <c r="AA1199" s="183">
        <f t="shared" si="219"/>
        <v>0</v>
      </c>
      <c r="AB1199" s="183" t="str">
        <f t="shared" si="220"/>
        <v/>
      </c>
      <c r="AC1199" s="183" t="str">
        <f t="shared" si="221"/>
        <v/>
      </c>
      <c r="AD1199" s="183" t="str">
        <f t="shared" si="222"/>
        <v/>
      </c>
      <c r="AE1199" s="183" t="str">
        <f t="shared" si="223"/>
        <v/>
      </c>
    </row>
    <row r="1200" spans="1:31" ht="33.950000000000003" customHeight="1" x14ac:dyDescent="0.25">
      <c r="A1200" s="184" t="s">
        <v>4985</v>
      </c>
      <c r="B1200" s="185">
        <v>68</v>
      </c>
      <c r="C1200" s="184" t="s">
        <v>4953</v>
      </c>
      <c r="D1200" s="184" t="s">
        <v>4381</v>
      </c>
      <c r="E1200" s="184" t="s">
        <v>18</v>
      </c>
      <c r="F1200" s="185">
        <v>8</v>
      </c>
      <c r="G1200" s="185">
        <v>1</v>
      </c>
      <c r="H1200" s="185">
        <v>0</v>
      </c>
      <c r="I1200" s="184" t="s">
        <v>3123</v>
      </c>
      <c r="J1200" s="184"/>
      <c r="K1200" s="183" t="s">
        <v>4510</v>
      </c>
      <c r="L1200" s="183"/>
      <c r="M1200" s="183" t="s">
        <v>3123</v>
      </c>
      <c r="N1200" s="183" t="s">
        <v>3123</v>
      </c>
      <c r="O1200" s="183"/>
      <c r="P1200" s="183" t="s">
        <v>4222</v>
      </c>
      <c r="Q1200" s="183" t="s">
        <v>4509</v>
      </c>
      <c r="R1200" s="183">
        <f t="shared" si="210"/>
        <v>0</v>
      </c>
      <c r="S1200" s="183">
        <f t="shared" si="211"/>
        <v>0</v>
      </c>
      <c r="T1200" s="183">
        <f t="shared" si="212"/>
        <v>0</v>
      </c>
      <c r="U1200" s="183">
        <f t="shared" si="213"/>
        <v>0</v>
      </c>
      <c r="V1200" s="183">
        <f t="shared" si="214"/>
        <v>0</v>
      </c>
      <c r="W1200" s="183">
        <f t="shared" si="215"/>
        <v>0</v>
      </c>
      <c r="X1200" s="183">
        <f t="shared" si="216"/>
        <v>0</v>
      </c>
      <c r="Y1200" s="183">
        <f t="shared" si="217"/>
        <v>0</v>
      </c>
      <c r="Z1200" s="183">
        <f t="shared" si="218"/>
        <v>0</v>
      </c>
      <c r="AA1200" s="183">
        <f t="shared" si="219"/>
        <v>0</v>
      </c>
      <c r="AB1200" s="183" t="str">
        <f t="shared" si="220"/>
        <v/>
      </c>
      <c r="AC1200" s="183" t="str">
        <f t="shared" si="221"/>
        <v/>
      </c>
      <c r="AD1200" s="183" t="str">
        <f t="shared" si="222"/>
        <v/>
      </c>
      <c r="AE1200" s="183" t="str">
        <f t="shared" si="223"/>
        <v/>
      </c>
    </row>
    <row r="1201" spans="1:31" ht="33.950000000000003" customHeight="1" x14ac:dyDescent="0.25">
      <c r="A1201" s="184" t="s">
        <v>4985</v>
      </c>
      <c r="B1201" s="185">
        <v>68</v>
      </c>
      <c r="C1201" s="184" t="s">
        <v>4953</v>
      </c>
      <c r="D1201" s="184" t="s">
        <v>4378</v>
      </c>
      <c r="E1201" s="184" t="s">
        <v>18</v>
      </c>
      <c r="F1201" s="185">
        <v>1</v>
      </c>
      <c r="G1201" s="185">
        <v>0</v>
      </c>
      <c r="H1201" s="185">
        <v>1</v>
      </c>
      <c r="I1201" s="184"/>
      <c r="J1201" s="184" t="s">
        <v>4991</v>
      </c>
      <c r="K1201" s="183"/>
      <c r="L1201" s="183" t="s">
        <v>4992</v>
      </c>
      <c r="M1201" s="183" t="s">
        <v>4991</v>
      </c>
      <c r="N1201" s="183" t="s">
        <v>4990</v>
      </c>
      <c r="O1201" s="183"/>
      <c r="P1201" s="183" t="s">
        <v>4222</v>
      </c>
      <c r="Q1201" s="183" t="s">
        <v>4495</v>
      </c>
      <c r="R1201" s="183">
        <f t="shared" si="210"/>
        <v>0</v>
      </c>
      <c r="S1201" s="183">
        <f t="shared" si="211"/>
        <v>0</v>
      </c>
      <c r="T1201" s="183">
        <f t="shared" si="212"/>
        <v>0</v>
      </c>
      <c r="U1201" s="183">
        <f t="shared" si="213"/>
        <v>0</v>
      </c>
      <c r="V1201" s="183">
        <f t="shared" si="214"/>
        <v>0</v>
      </c>
      <c r="W1201" s="183">
        <f t="shared" si="215"/>
        <v>0</v>
      </c>
      <c r="X1201" s="183">
        <f t="shared" si="216"/>
        <v>0</v>
      </c>
      <c r="Y1201" s="183">
        <f t="shared" si="217"/>
        <v>0</v>
      </c>
      <c r="Z1201" s="183">
        <f t="shared" si="218"/>
        <v>0</v>
      </c>
      <c r="AA1201" s="183">
        <f t="shared" si="219"/>
        <v>0</v>
      </c>
      <c r="AB1201" s="183" t="str">
        <f t="shared" si="220"/>
        <v/>
      </c>
      <c r="AC1201" s="183" t="str">
        <f t="shared" si="221"/>
        <v/>
      </c>
      <c r="AD1201" s="183" t="str">
        <f t="shared" si="222"/>
        <v/>
      </c>
      <c r="AE1201" s="183" t="str">
        <f t="shared" si="223"/>
        <v/>
      </c>
    </row>
    <row r="1202" spans="1:31" ht="33.950000000000003" customHeight="1" x14ac:dyDescent="0.25">
      <c r="A1202" s="184" t="s">
        <v>4985</v>
      </c>
      <c r="B1202" s="185">
        <v>68</v>
      </c>
      <c r="C1202" s="184" t="s">
        <v>4953</v>
      </c>
      <c r="D1202" s="184" t="s">
        <v>4378</v>
      </c>
      <c r="E1202" s="184" t="s">
        <v>18</v>
      </c>
      <c r="F1202" s="185">
        <v>2</v>
      </c>
      <c r="G1202" s="185">
        <v>0</v>
      </c>
      <c r="H1202" s="185">
        <v>1</v>
      </c>
      <c r="I1202" s="184"/>
      <c r="J1202" s="184" t="s">
        <v>4988</v>
      </c>
      <c r="K1202" s="183"/>
      <c r="L1202" s="183" t="s">
        <v>4989</v>
      </c>
      <c r="M1202" s="183" t="s">
        <v>4988</v>
      </c>
      <c r="N1202" s="183" t="s">
        <v>3607</v>
      </c>
      <c r="O1202" s="183"/>
      <c r="P1202" s="183" t="s">
        <v>4222</v>
      </c>
      <c r="Q1202" s="183" t="s">
        <v>4495</v>
      </c>
      <c r="R1202" s="183">
        <f t="shared" si="210"/>
        <v>0</v>
      </c>
      <c r="S1202" s="183">
        <f t="shared" si="211"/>
        <v>0</v>
      </c>
      <c r="T1202" s="183">
        <f t="shared" si="212"/>
        <v>0</v>
      </c>
      <c r="U1202" s="183">
        <f t="shared" si="213"/>
        <v>0</v>
      </c>
      <c r="V1202" s="183">
        <f t="shared" si="214"/>
        <v>0</v>
      </c>
      <c r="W1202" s="183">
        <f t="shared" si="215"/>
        <v>0</v>
      </c>
      <c r="X1202" s="183">
        <f t="shared" si="216"/>
        <v>0</v>
      </c>
      <c r="Y1202" s="183">
        <f t="shared" si="217"/>
        <v>0</v>
      </c>
      <c r="Z1202" s="183">
        <f t="shared" si="218"/>
        <v>0</v>
      </c>
      <c r="AA1202" s="183">
        <f t="shared" si="219"/>
        <v>0</v>
      </c>
      <c r="AB1202" s="183" t="str">
        <f t="shared" si="220"/>
        <v/>
      </c>
      <c r="AC1202" s="183" t="str">
        <f t="shared" si="221"/>
        <v/>
      </c>
      <c r="AD1202" s="183" t="str">
        <f t="shared" si="222"/>
        <v/>
      </c>
      <c r="AE1202" s="183" t="str">
        <f t="shared" si="223"/>
        <v/>
      </c>
    </row>
    <row r="1203" spans="1:31" ht="33.950000000000003" customHeight="1" x14ac:dyDescent="0.25">
      <c r="A1203" s="184" t="s">
        <v>4985</v>
      </c>
      <c r="B1203" s="185">
        <v>68</v>
      </c>
      <c r="C1203" s="184" t="s">
        <v>4953</v>
      </c>
      <c r="D1203" s="184" t="s">
        <v>4378</v>
      </c>
      <c r="E1203" s="184" t="s">
        <v>18</v>
      </c>
      <c r="F1203" s="185">
        <v>3</v>
      </c>
      <c r="G1203" s="185">
        <v>0</v>
      </c>
      <c r="H1203" s="185">
        <v>1</v>
      </c>
      <c r="I1203" s="184"/>
      <c r="J1203" s="184" t="s">
        <v>3651</v>
      </c>
      <c r="K1203" s="183"/>
      <c r="L1203" s="183" t="s">
        <v>4987</v>
      </c>
      <c r="M1203" s="183" t="s">
        <v>3651</v>
      </c>
      <c r="N1203" s="183" t="s">
        <v>3651</v>
      </c>
      <c r="O1203" s="183"/>
      <c r="P1203" s="183" t="s">
        <v>4222</v>
      </c>
      <c r="Q1203" s="183" t="s">
        <v>4495</v>
      </c>
      <c r="R1203" s="183">
        <f t="shared" si="210"/>
        <v>0</v>
      </c>
      <c r="S1203" s="183">
        <f t="shared" si="211"/>
        <v>0</v>
      </c>
      <c r="T1203" s="183">
        <f t="shared" si="212"/>
        <v>0</v>
      </c>
      <c r="U1203" s="183">
        <f t="shared" si="213"/>
        <v>0</v>
      </c>
      <c r="V1203" s="183">
        <f t="shared" si="214"/>
        <v>0</v>
      </c>
      <c r="W1203" s="183">
        <f t="shared" si="215"/>
        <v>0</v>
      </c>
      <c r="X1203" s="183">
        <f t="shared" si="216"/>
        <v>0</v>
      </c>
      <c r="Y1203" s="183">
        <f t="shared" si="217"/>
        <v>0</v>
      </c>
      <c r="Z1203" s="183">
        <f t="shared" si="218"/>
        <v>0</v>
      </c>
      <c r="AA1203" s="183">
        <f t="shared" si="219"/>
        <v>0</v>
      </c>
      <c r="AB1203" s="183" t="str">
        <f t="shared" si="220"/>
        <v/>
      </c>
      <c r="AC1203" s="183" t="str">
        <f t="shared" si="221"/>
        <v/>
      </c>
      <c r="AD1203" s="183" t="str">
        <f t="shared" si="222"/>
        <v/>
      </c>
      <c r="AE1203" s="183" t="str">
        <f t="shared" si="223"/>
        <v/>
      </c>
    </row>
    <row r="1204" spans="1:31" ht="33.950000000000003" customHeight="1" x14ac:dyDescent="0.25">
      <c r="A1204" s="184" t="s">
        <v>4985</v>
      </c>
      <c r="B1204" s="185">
        <v>68</v>
      </c>
      <c r="C1204" s="184" t="s">
        <v>4953</v>
      </c>
      <c r="D1204" s="184" t="s">
        <v>4378</v>
      </c>
      <c r="E1204" s="184" t="s">
        <v>18</v>
      </c>
      <c r="F1204" s="185">
        <v>4</v>
      </c>
      <c r="G1204" s="185">
        <v>0</v>
      </c>
      <c r="H1204" s="185">
        <v>1</v>
      </c>
      <c r="I1204" s="184"/>
      <c r="J1204" s="184" t="s">
        <v>3631</v>
      </c>
      <c r="K1204" s="183"/>
      <c r="L1204" s="183" t="s">
        <v>4986</v>
      </c>
      <c r="M1204" s="183" t="s">
        <v>3631</v>
      </c>
      <c r="N1204" s="183" t="s">
        <v>3631</v>
      </c>
      <c r="O1204" s="183"/>
      <c r="P1204" s="183" t="s">
        <v>4222</v>
      </c>
      <c r="Q1204" s="183" t="s">
        <v>4495</v>
      </c>
      <c r="R1204" s="183">
        <f t="shared" si="210"/>
        <v>0</v>
      </c>
      <c r="S1204" s="183">
        <f t="shared" si="211"/>
        <v>0</v>
      </c>
      <c r="T1204" s="183">
        <f t="shared" si="212"/>
        <v>0</v>
      </c>
      <c r="U1204" s="183">
        <f t="shared" si="213"/>
        <v>0</v>
      </c>
      <c r="V1204" s="183">
        <f t="shared" si="214"/>
        <v>0</v>
      </c>
      <c r="W1204" s="183">
        <f t="shared" si="215"/>
        <v>0</v>
      </c>
      <c r="X1204" s="183">
        <f t="shared" si="216"/>
        <v>0</v>
      </c>
      <c r="Y1204" s="183">
        <f t="shared" si="217"/>
        <v>0</v>
      </c>
      <c r="Z1204" s="183">
        <f t="shared" si="218"/>
        <v>0</v>
      </c>
      <c r="AA1204" s="183">
        <f t="shared" si="219"/>
        <v>0</v>
      </c>
      <c r="AB1204" s="183" t="str">
        <f t="shared" si="220"/>
        <v/>
      </c>
      <c r="AC1204" s="183" t="str">
        <f t="shared" si="221"/>
        <v/>
      </c>
      <c r="AD1204" s="183" t="str">
        <f t="shared" si="222"/>
        <v/>
      </c>
      <c r="AE1204" s="183" t="str">
        <f t="shared" si="223"/>
        <v/>
      </c>
    </row>
    <row r="1205" spans="1:31" ht="33.950000000000003" customHeight="1" x14ac:dyDescent="0.25">
      <c r="A1205" s="184" t="s">
        <v>4985</v>
      </c>
      <c r="B1205" s="185">
        <v>68</v>
      </c>
      <c r="C1205" s="184" t="s">
        <v>4953</v>
      </c>
      <c r="D1205" s="184" t="s">
        <v>4378</v>
      </c>
      <c r="E1205" s="184" t="s">
        <v>18</v>
      </c>
      <c r="F1205" s="185">
        <v>5</v>
      </c>
      <c r="G1205" s="185">
        <v>0</v>
      </c>
      <c r="H1205" s="185">
        <v>1</v>
      </c>
      <c r="I1205" s="184"/>
      <c r="J1205" s="184" t="s">
        <v>4762</v>
      </c>
      <c r="K1205" s="183"/>
      <c r="L1205" s="183" t="s">
        <v>4918</v>
      </c>
      <c r="M1205" s="183" t="s">
        <v>4762</v>
      </c>
      <c r="N1205" s="183" t="s">
        <v>4762</v>
      </c>
      <c r="O1205" s="183"/>
      <c r="P1205" s="183" t="s">
        <v>4222</v>
      </c>
      <c r="Q1205" s="183" t="s">
        <v>4495</v>
      </c>
      <c r="R1205" s="183">
        <f t="shared" si="210"/>
        <v>0</v>
      </c>
      <c r="S1205" s="183">
        <f t="shared" si="211"/>
        <v>0</v>
      </c>
      <c r="T1205" s="183">
        <f t="shared" si="212"/>
        <v>0</v>
      </c>
      <c r="U1205" s="183">
        <f t="shared" si="213"/>
        <v>0</v>
      </c>
      <c r="V1205" s="183">
        <f t="shared" si="214"/>
        <v>0</v>
      </c>
      <c r="W1205" s="183">
        <f t="shared" si="215"/>
        <v>0</v>
      </c>
      <c r="X1205" s="183">
        <f t="shared" si="216"/>
        <v>0</v>
      </c>
      <c r="Y1205" s="183">
        <f t="shared" si="217"/>
        <v>0</v>
      </c>
      <c r="Z1205" s="183">
        <f t="shared" si="218"/>
        <v>0</v>
      </c>
      <c r="AA1205" s="183">
        <f t="shared" si="219"/>
        <v>0</v>
      </c>
      <c r="AB1205" s="183" t="str">
        <f t="shared" si="220"/>
        <v/>
      </c>
      <c r="AC1205" s="183" t="str">
        <f t="shared" si="221"/>
        <v/>
      </c>
      <c r="AD1205" s="183" t="str">
        <f t="shared" si="222"/>
        <v/>
      </c>
      <c r="AE1205" s="183" t="str">
        <f t="shared" si="223"/>
        <v/>
      </c>
    </row>
    <row r="1206" spans="1:31" ht="33.950000000000003" customHeight="1" x14ac:dyDescent="0.25">
      <c r="A1206" s="184" t="s">
        <v>4985</v>
      </c>
      <c r="B1206" s="185">
        <v>68</v>
      </c>
      <c r="C1206" s="184" t="s">
        <v>4953</v>
      </c>
      <c r="D1206" s="184" t="s">
        <v>4378</v>
      </c>
      <c r="E1206" s="184" t="s">
        <v>18</v>
      </c>
      <c r="F1206" s="185">
        <v>6</v>
      </c>
      <c r="G1206" s="185">
        <v>0</v>
      </c>
      <c r="H1206" s="185">
        <v>1</v>
      </c>
      <c r="I1206" s="184"/>
      <c r="J1206" s="184" t="s">
        <v>3587</v>
      </c>
      <c r="K1206" s="183"/>
      <c r="L1206" s="183" t="s">
        <v>4500</v>
      </c>
      <c r="M1206" s="183" t="s">
        <v>3587</v>
      </c>
      <c r="N1206" s="183" t="s">
        <v>3587</v>
      </c>
      <c r="O1206" s="183"/>
      <c r="P1206" s="183" t="s">
        <v>4222</v>
      </c>
      <c r="Q1206" s="183" t="s">
        <v>4495</v>
      </c>
      <c r="R1206" s="183">
        <f t="shared" si="210"/>
        <v>0</v>
      </c>
      <c r="S1206" s="183">
        <f t="shared" si="211"/>
        <v>0</v>
      </c>
      <c r="T1206" s="183">
        <f t="shared" si="212"/>
        <v>0</v>
      </c>
      <c r="U1206" s="183">
        <f t="shared" si="213"/>
        <v>0</v>
      </c>
      <c r="V1206" s="183">
        <f t="shared" si="214"/>
        <v>0</v>
      </c>
      <c r="W1206" s="183">
        <f t="shared" si="215"/>
        <v>0</v>
      </c>
      <c r="X1206" s="183">
        <f t="shared" si="216"/>
        <v>0</v>
      </c>
      <c r="Y1206" s="183">
        <f t="shared" si="217"/>
        <v>0</v>
      </c>
      <c r="Z1206" s="183">
        <f t="shared" si="218"/>
        <v>0</v>
      </c>
      <c r="AA1206" s="183">
        <f t="shared" si="219"/>
        <v>0</v>
      </c>
      <c r="AB1206" s="183" t="str">
        <f t="shared" si="220"/>
        <v/>
      </c>
      <c r="AC1206" s="183" t="str">
        <f t="shared" si="221"/>
        <v/>
      </c>
      <c r="AD1206" s="183" t="str">
        <f t="shared" si="222"/>
        <v/>
      </c>
      <c r="AE1206" s="183" t="str">
        <f t="shared" si="223"/>
        <v/>
      </c>
    </row>
    <row r="1207" spans="1:31" ht="33.950000000000003" customHeight="1" x14ac:dyDescent="0.25">
      <c r="A1207" s="184" t="s">
        <v>4985</v>
      </c>
      <c r="B1207" s="185">
        <v>68</v>
      </c>
      <c r="C1207" s="184" t="s">
        <v>4953</v>
      </c>
      <c r="D1207" s="184" t="s">
        <v>4378</v>
      </c>
      <c r="E1207" s="184" t="s">
        <v>18</v>
      </c>
      <c r="F1207" s="185">
        <v>7</v>
      </c>
      <c r="G1207" s="185">
        <v>0</v>
      </c>
      <c r="H1207" s="185">
        <v>1</v>
      </c>
      <c r="I1207" s="184"/>
      <c r="J1207" s="184" t="s">
        <v>4496</v>
      </c>
      <c r="K1207" s="183"/>
      <c r="L1207" s="183" t="s">
        <v>4497</v>
      </c>
      <c r="M1207" s="183" t="s">
        <v>4496</v>
      </c>
      <c r="N1207" s="183" t="s">
        <v>4496</v>
      </c>
      <c r="O1207" s="183"/>
      <c r="P1207" s="183" t="s">
        <v>4222</v>
      </c>
      <c r="Q1207" s="183" t="s">
        <v>4495</v>
      </c>
      <c r="R1207" s="183">
        <f t="shared" si="210"/>
        <v>0</v>
      </c>
      <c r="S1207" s="183">
        <f t="shared" si="211"/>
        <v>0</v>
      </c>
      <c r="T1207" s="183">
        <f t="shared" si="212"/>
        <v>0</v>
      </c>
      <c r="U1207" s="183">
        <f t="shared" si="213"/>
        <v>0</v>
      </c>
      <c r="V1207" s="183">
        <f t="shared" si="214"/>
        <v>0</v>
      </c>
      <c r="W1207" s="183">
        <f t="shared" si="215"/>
        <v>0</v>
      </c>
      <c r="X1207" s="183">
        <f t="shared" si="216"/>
        <v>0</v>
      </c>
      <c r="Y1207" s="183">
        <f t="shared" si="217"/>
        <v>0</v>
      </c>
      <c r="Z1207" s="183">
        <f t="shared" si="218"/>
        <v>0</v>
      </c>
      <c r="AA1207" s="183">
        <f t="shared" si="219"/>
        <v>0</v>
      </c>
      <c r="AB1207" s="183" t="str">
        <f t="shared" si="220"/>
        <v/>
      </c>
      <c r="AC1207" s="183" t="str">
        <f t="shared" si="221"/>
        <v/>
      </c>
      <c r="AD1207" s="183" t="str">
        <f t="shared" si="222"/>
        <v/>
      </c>
      <c r="AE1207" s="183" t="str">
        <f t="shared" si="223"/>
        <v/>
      </c>
    </row>
    <row r="1208" spans="1:31" ht="33.950000000000003" customHeight="1" x14ac:dyDescent="0.25">
      <c r="A1208" s="184" t="s">
        <v>4971</v>
      </c>
      <c r="B1208" s="185">
        <v>69</v>
      </c>
      <c r="C1208" s="184" t="s">
        <v>4953</v>
      </c>
      <c r="D1208" s="184" t="s">
        <v>4381</v>
      </c>
      <c r="E1208" s="184" t="s">
        <v>18</v>
      </c>
      <c r="F1208" s="185">
        <v>1</v>
      </c>
      <c r="G1208" s="185">
        <v>1</v>
      </c>
      <c r="H1208" s="185">
        <v>0</v>
      </c>
      <c r="I1208" s="184" t="s">
        <v>4979</v>
      </c>
      <c r="J1208" s="184"/>
      <c r="K1208" s="183" t="s">
        <v>4984</v>
      </c>
      <c r="L1208" s="183"/>
      <c r="M1208" s="183" t="s">
        <v>4979</v>
      </c>
      <c r="N1208" s="183" t="s">
        <v>3579</v>
      </c>
      <c r="O1208" s="183"/>
      <c r="P1208" s="183" t="s">
        <v>4222</v>
      </c>
      <c r="Q1208" s="183" t="s">
        <v>4509</v>
      </c>
      <c r="R1208" s="183">
        <f t="shared" si="210"/>
        <v>0</v>
      </c>
      <c r="S1208" s="183">
        <f t="shared" si="211"/>
        <v>0</v>
      </c>
      <c r="T1208" s="183">
        <f t="shared" si="212"/>
        <v>0</v>
      </c>
      <c r="U1208" s="183">
        <f t="shared" si="213"/>
        <v>0</v>
      </c>
      <c r="V1208" s="183">
        <f t="shared" si="214"/>
        <v>0</v>
      </c>
      <c r="W1208" s="183">
        <f t="shared" si="215"/>
        <v>0</v>
      </c>
      <c r="X1208" s="183">
        <f t="shared" si="216"/>
        <v>0</v>
      </c>
      <c r="Y1208" s="183">
        <f t="shared" si="217"/>
        <v>0</v>
      </c>
      <c r="Z1208" s="183">
        <f t="shared" si="218"/>
        <v>0</v>
      </c>
      <c r="AA1208" s="183">
        <f t="shared" si="219"/>
        <v>0</v>
      </c>
      <c r="AB1208" s="183" t="str">
        <f t="shared" si="220"/>
        <v/>
      </c>
      <c r="AC1208" s="183" t="str">
        <f t="shared" si="221"/>
        <v/>
      </c>
      <c r="AD1208" s="183" t="str">
        <f t="shared" si="222"/>
        <v/>
      </c>
      <c r="AE1208" s="183" t="str">
        <f t="shared" si="223"/>
        <v/>
      </c>
    </row>
    <row r="1209" spans="1:31" ht="33.950000000000003" customHeight="1" x14ac:dyDescent="0.25">
      <c r="A1209" s="184" t="s">
        <v>4971</v>
      </c>
      <c r="B1209" s="185">
        <v>69</v>
      </c>
      <c r="C1209" s="184" t="s">
        <v>4953</v>
      </c>
      <c r="D1209" s="184" t="s">
        <v>4381</v>
      </c>
      <c r="E1209" s="184" t="s">
        <v>18</v>
      </c>
      <c r="F1209" s="185">
        <v>2</v>
      </c>
      <c r="G1209" s="185">
        <v>1</v>
      </c>
      <c r="H1209" s="185">
        <v>0</v>
      </c>
      <c r="I1209" s="184" t="s">
        <v>4977</v>
      </c>
      <c r="J1209" s="184"/>
      <c r="K1209" s="183" t="s">
        <v>4983</v>
      </c>
      <c r="L1209" s="183"/>
      <c r="M1209" s="183" t="s">
        <v>4977</v>
      </c>
      <c r="N1209" s="183" t="s">
        <v>4976</v>
      </c>
      <c r="O1209" s="183"/>
      <c r="P1209" s="183" t="s">
        <v>4222</v>
      </c>
      <c r="Q1209" s="183" t="s">
        <v>4509</v>
      </c>
      <c r="R1209" s="183">
        <f t="shared" si="210"/>
        <v>0</v>
      </c>
      <c r="S1209" s="183">
        <f t="shared" si="211"/>
        <v>0</v>
      </c>
      <c r="T1209" s="183">
        <f t="shared" si="212"/>
        <v>0</v>
      </c>
      <c r="U1209" s="183">
        <f t="shared" si="213"/>
        <v>0</v>
      </c>
      <c r="V1209" s="183">
        <f t="shared" si="214"/>
        <v>0</v>
      </c>
      <c r="W1209" s="183">
        <f t="shared" si="215"/>
        <v>0</v>
      </c>
      <c r="X1209" s="183">
        <f t="shared" si="216"/>
        <v>0</v>
      </c>
      <c r="Y1209" s="183">
        <f t="shared" si="217"/>
        <v>0</v>
      </c>
      <c r="Z1209" s="183">
        <f t="shared" si="218"/>
        <v>0</v>
      </c>
      <c r="AA1209" s="183">
        <f t="shared" si="219"/>
        <v>0</v>
      </c>
      <c r="AB1209" s="183" t="str">
        <f t="shared" si="220"/>
        <v/>
      </c>
      <c r="AC1209" s="183" t="str">
        <f t="shared" si="221"/>
        <v/>
      </c>
      <c r="AD1209" s="183" t="str">
        <f t="shared" si="222"/>
        <v/>
      </c>
      <c r="AE1209" s="183" t="str">
        <f t="shared" si="223"/>
        <v/>
      </c>
    </row>
    <row r="1210" spans="1:31" ht="33.950000000000003" customHeight="1" x14ac:dyDescent="0.25">
      <c r="A1210" s="184" t="s">
        <v>4971</v>
      </c>
      <c r="B1210" s="185">
        <v>69</v>
      </c>
      <c r="C1210" s="184" t="s">
        <v>4953</v>
      </c>
      <c r="D1210" s="184" t="s">
        <v>4381</v>
      </c>
      <c r="E1210" s="184" t="s">
        <v>18</v>
      </c>
      <c r="F1210" s="185">
        <v>3</v>
      </c>
      <c r="G1210" s="185">
        <v>1</v>
      </c>
      <c r="H1210" s="185">
        <v>0</v>
      </c>
      <c r="I1210" s="184" t="s">
        <v>4974</v>
      </c>
      <c r="J1210" s="184"/>
      <c r="K1210" s="183" t="s">
        <v>4982</v>
      </c>
      <c r="L1210" s="183"/>
      <c r="M1210" s="183" t="s">
        <v>4974</v>
      </c>
      <c r="N1210" s="183" t="s">
        <v>4974</v>
      </c>
      <c r="O1210" s="183"/>
      <c r="P1210" s="183" t="s">
        <v>4222</v>
      </c>
      <c r="Q1210" s="183" t="s">
        <v>4509</v>
      </c>
      <c r="R1210" s="183">
        <f t="shared" si="210"/>
        <v>0</v>
      </c>
      <c r="S1210" s="183">
        <f t="shared" si="211"/>
        <v>0</v>
      </c>
      <c r="T1210" s="183">
        <f t="shared" si="212"/>
        <v>0</v>
      </c>
      <c r="U1210" s="183">
        <f t="shared" si="213"/>
        <v>0</v>
      </c>
      <c r="V1210" s="183">
        <f t="shared" si="214"/>
        <v>0</v>
      </c>
      <c r="W1210" s="183">
        <f t="shared" si="215"/>
        <v>0</v>
      </c>
      <c r="X1210" s="183">
        <f t="shared" si="216"/>
        <v>0</v>
      </c>
      <c r="Y1210" s="183">
        <f t="shared" si="217"/>
        <v>0</v>
      </c>
      <c r="Z1210" s="183">
        <f t="shared" si="218"/>
        <v>0</v>
      </c>
      <c r="AA1210" s="183">
        <f t="shared" si="219"/>
        <v>0</v>
      </c>
      <c r="AB1210" s="183" t="str">
        <f t="shared" si="220"/>
        <v/>
      </c>
      <c r="AC1210" s="183" t="str">
        <f t="shared" si="221"/>
        <v/>
      </c>
      <c r="AD1210" s="183" t="str">
        <f t="shared" si="222"/>
        <v/>
      </c>
      <c r="AE1210" s="183" t="str">
        <f t="shared" si="223"/>
        <v/>
      </c>
    </row>
    <row r="1211" spans="1:31" ht="33.950000000000003" customHeight="1" x14ac:dyDescent="0.25">
      <c r="A1211" s="184" t="s">
        <v>4971</v>
      </c>
      <c r="B1211" s="185">
        <v>69</v>
      </c>
      <c r="C1211" s="184" t="s">
        <v>4953</v>
      </c>
      <c r="D1211" s="184" t="s">
        <v>4381</v>
      </c>
      <c r="E1211" s="184" t="s">
        <v>18</v>
      </c>
      <c r="F1211" s="185">
        <v>4</v>
      </c>
      <c r="G1211" s="185">
        <v>1</v>
      </c>
      <c r="H1211" s="185">
        <v>0</v>
      </c>
      <c r="I1211" s="184" t="s">
        <v>3207</v>
      </c>
      <c r="J1211" s="184"/>
      <c r="K1211" s="183" t="s">
        <v>4590</v>
      </c>
      <c r="L1211" s="183"/>
      <c r="M1211" s="183" t="s">
        <v>3207</v>
      </c>
      <c r="N1211" s="183" t="s">
        <v>3207</v>
      </c>
      <c r="O1211" s="183"/>
      <c r="P1211" s="183" t="s">
        <v>4222</v>
      </c>
      <c r="Q1211" s="183" t="s">
        <v>4509</v>
      </c>
      <c r="R1211" s="183">
        <f t="shared" si="210"/>
        <v>0</v>
      </c>
      <c r="S1211" s="183">
        <f t="shared" si="211"/>
        <v>0</v>
      </c>
      <c r="T1211" s="183">
        <f t="shared" si="212"/>
        <v>0</v>
      </c>
      <c r="U1211" s="183">
        <f t="shared" si="213"/>
        <v>0</v>
      </c>
      <c r="V1211" s="183">
        <f t="shared" si="214"/>
        <v>0</v>
      </c>
      <c r="W1211" s="183">
        <f t="shared" si="215"/>
        <v>0</v>
      </c>
      <c r="X1211" s="183">
        <f t="shared" si="216"/>
        <v>0</v>
      </c>
      <c r="Y1211" s="183">
        <f t="shared" si="217"/>
        <v>0</v>
      </c>
      <c r="Z1211" s="183">
        <f t="shared" si="218"/>
        <v>0</v>
      </c>
      <c r="AA1211" s="183">
        <f t="shared" si="219"/>
        <v>0</v>
      </c>
      <c r="AB1211" s="183" t="str">
        <f t="shared" si="220"/>
        <v/>
      </c>
      <c r="AC1211" s="183" t="str">
        <f t="shared" si="221"/>
        <v/>
      </c>
      <c r="AD1211" s="183" t="str">
        <f t="shared" si="222"/>
        <v/>
      </c>
      <c r="AE1211" s="183" t="str">
        <f t="shared" si="223"/>
        <v/>
      </c>
    </row>
    <row r="1212" spans="1:31" ht="33.950000000000003" customHeight="1" x14ac:dyDescent="0.25">
      <c r="A1212" s="184" t="s">
        <v>4971</v>
      </c>
      <c r="B1212" s="185">
        <v>69</v>
      </c>
      <c r="C1212" s="184" t="s">
        <v>4953</v>
      </c>
      <c r="D1212" s="184" t="s">
        <v>4381</v>
      </c>
      <c r="E1212" s="184" t="s">
        <v>18</v>
      </c>
      <c r="F1212" s="185">
        <v>5</v>
      </c>
      <c r="G1212" s="185">
        <v>1</v>
      </c>
      <c r="H1212" s="185">
        <v>0</v>
      </c>
      <c r="I1212" s="184" t="s">
        <v>3169</v>
      </c>
      <c r="J1212" s="184"/>
      <c r="K1212" s="183" t="s">
        <v>4981</v>
      </c>
      <c r="L1212" s="183"/>
      <c r="M1212" s="183" t="s">
        <v>3169</v>
      </c>
      <c r="N1212" s="183" t="s">
        <v>3169</v>
      </c>
      <c r="O1212" s="183"/>
      <c r="P1212" s="183" t="s">
        <v>4222</v>
      </c>
      <c r="Q1212" s="183" t="s">
        <v>4509</v>
      </c>
      <c r="R1212" s="183">
        <f t="shared" ref="R1212:R1275" si="224">IF(AND($A1212=$B$20,$D1212="PRO",$E1212="POS"),1,0)</f>
        <v>0</v>
      </c>
      <c r="S1212" s="183">
        <f t="shared" ref="S1212:S1275" si="225">IF(AND($A1212=$B$20,$D1212="CFA",$E1212="POS"),1,0)</f>
        <v>0</v>
      </c>
      <c r="T1212" s="183">
        <f t="shared" ref="T1212:T1275" si="226">IF($R1212=0,0,IF(OR(AND($M1212&lt;&gt;"",ISNUMBER(SEARCH($M1212,$B$5))),AND($N1212&lt;&gt;"",ISNUMBER(SEARCH($N1212,$B$5))),AND($O1212&lt;&gt;"",ISNUMBER(SEARCH($O1212,$B$5)))),1,0))</f>
        <v>0</v>
      </c>
      <c r="U1212" s="183">
        <f t="shared" ref="U1212:U1275" si="227">IF($R1212=0,0,IF(OR(AND($M1212&lt;&gt;"",ISNUMBER(SEARCH($M1212,$B$5&amp;" "&amp;$B$10))),AND($N1212&lt;&gt;"",ISNUMBER(SEARCH($N1212,$B$5&amp;" "&amp;$B$10))),AND($O1212&lt;&gt;"",ISNUMBER(SEARCH($O1212,$B$5&amp;" "&amp;$B$10)))),1,0))</f>
        <v>0</v>
      </c>
      <c r="V1212" s="183">
        <f t="shared" ref="V1212:V1275" si="228">IF($S1212=0,0,IF(OR(AND($M1212&lt;&gt;"",ISNUMBER(SEARCH($M1212,$D$5))),AND($N1212&lt;&gt;"",ISNUMBER(SEARCH($N1212,$D$5))),AND($O1212&lt;&gt;"",ISNUMBER(SEARCH($O1212,$D$5)))),1,0))</f>
        <v>0</v>
      </c>
      <c r="W1212" s="183">
        <f t="shared" ref="W1212:W1275" si="229">IF($S1212=0,0,IF(OR(AND($M1212&lt;&gt;"",ISNUMBER(SEARCH($M1212,$D$5&amp;" "&amp;$D$10))),AND($N1212&lt;&gt;"",ISNUMBER(SEARCH($N1212,$D$5&amp;" "&amp;$D$10))),AND($O1212&lt;&gt;"",ISNUMBER(SEARCH($O1212,$D$5&amp;" "&amp;$D$10)))),1,0))</f>
        <v>0</v>
      </c>
      <c r="X1212" s="183">
        <f t="shared" ref="X1212:X1275" si="230">IF($T1212=1,$G1212,0)</f>
        <v>0</v>
      </c>
      <c r="Y1212" s="183">
        <f t="shared" ref="Y1212:Y1275" si="231">IF($U1212=1,$G1212,0)</f>
        <v>0</v>
      </c>
      <c r="Z1212" s="183">
        <f t="shared" ref="Z1212:Z1275" si="232">IF($V1212=1,$H1212,0)</f>
        <v>0</v>
      </c>
      <c r="AA1212" s="183">
        <f t="shared" ref="AA1212:AA1275" si="233">IF($W1212=1,$H1212,0)</f>
        <v>0</v>
      </c>
      <c r="AB1212" s="183" t="str">
        <f t="shared" ref="AB1212:AB1275" si="234">IF(AND($R1212=1,$T1212=0),$F1212+ROW()/100000,"")</f>
        <v/>
      </c>
      <c r="AC1212" s="183" t="str">
        <f t="shared" ref="AC1212:AC1275" si="235">IF(AND($R1212=1,$U1212=0),$F1212+ROW()/100000,"")</f>
        <v/>
      </c>
      <c r="AD1212" s="183" t="str">
        <f t="shared" ref="AD1212:AD1275" si="236">IF(AND($S1212=1,$V1212=0),$F1212+ROW()/100000,"")</f>
        <v/>
      </c>
      <c r="AE1212" s="183" t="str">
        <f t="shared" ref="AE1212:AE1275" si="237">IF(AND($S1212=1,$W1212=0),$F1212+ROW()/100000,"")</f>
        <v/>
      </c>
    </row>
    <row r="1213" spans="1:31" ht="33.950000000000003" customHeight="1" x14ac:dyDescent="0.25">
      <c r="A1213" s="184" t="s">
        <v>4971</v>
      </c>
      <c r="B1213" s="185">
        <v>69</v>
      </c>
      <c r="C1213" s="184" t="s">
        <v>4953</v>
      </c>
      <c r="D1213" s="184" t="s">
        <v>4381</v>
      </c>
      <c r="E1213" s="184" t="s">
        <v>18</v>
      </c>
      <c r="F1213" s="185">
        <v>6</v>
      </c>
      <c r="G1213" s="185">
        <v>1</v>
      </c>
      <c r="H1213" s="185">
        <v>0</v>
      </c>
      <c r="I1213" s="184" t="s">
        <v>3195</v>
      </c>
      <c r="J1213" s="184"/>
      <c r="K1213" s="183" t="s">
        <v>4821</v>
      </c>
      <c r="L1213" s="183"/>
      <c r="M1213" s="183" t="s">
        <v>3195</v>
      </c>
      <c r="N1213" s="183" t="s">
        <v>3195</v>
      </c>
      <c r="O1213" s="183"/>
      <c r="P1213" s="183" t="s">
        <v>4222</v>
      </c>
      <c r="Q1213" s="183" t="s">
        <v>4509</v>
      </c>
      <c r="R1213" s="183">
        <f t="shared" si="224"/>
        <v>0</v>
      </c>
      <c r="S1213" s="183">
        <f t="shared" si="225"/>
        <v>0</v>
      </c>
      <c r="T1213" s="183">
        <f t="shared" si="226"/>
        <v>0</v>
      </c>
      <c r="U1213" s="183">
        <f t="shared" si="227"/>
        <v>0</v>
      </c>
      <c r="V1213" s="183">
        <f t="shared" si="228"/>
        <v>0</v>
      </c>
      <c r="W1213" s="183">
        <f t="shared" si="229"/>
        <v>0</v>
      </c>
      <c r="X1213" s="183">
        <f t="shared" si="230"/>
        <v>0</v>
      </c>
      <c r="Y1213" s="183">
        <f t="shared" si="231"/>
        <v>0</v>
      </c>
      <c r="Z1213" s="183">
        <f t="shared" si="232"/>
        <v>0</v>
      </c>
      <c r="AA1213" s="183">
        <f t="shared" si="233"/>
        <v>0</v>
      </c>
      <c r="AB1213" s="183" t="str">
        <f t="shared" si="234"/>
        <v/>
      </c>
      <c r="AC1213" s="183" t="str">
        <f t="shared" si="235"/>
        <v/>
      </c>
      <c r="AD1213" s="183" t="str">
        <f t="shared" si="236"/>
        <v/>
      </c>
      <c r="AE1213" s="183" t="str">
        <f t="shared" si="237"/>
        <v/>
      </c>
    </row>
    <row r="1214" spans="1:31" ht="33.950000000000003" customHeight="1" x14ac:dyDescent="0.25">
      <c r="A1214" s="184" t="s">
        <v>4971</v>
      </c>
      <c r="B1214" s="185">
        <v>69</v>
      </c>
      <c r="C1214" s="184" t="s">
        <v>4953</v>
      </c>
      <c r="D1214" s="184" t="s">
        <v>4381</v>
      </c>
      <c r="E1214" s="184" t="s">
        <v>18</v>
      </c>
      <c r="F1214" s="185">
        <v>7</v>
      </c>
      <c r="G1214" s="185">
        <v>1</v>
      </c>
      <c r="H1214" s="185">
        <v>0</v>
      </c>
      <c r="I1214" s="184" t="s">
        <v>3102</v>
      </c>
      <c r="J1214" s="184"/>
      <c r="K1214" s="183" t="s">
        <v>4511</v>
      </c>
      <c r="L1214" s="183"/>
      <c r="M1214" s="183" t="s">
        <v>3102</v>
      </c>
      <c r="N1214" s="183" t="s">
        <v>3102</v>
      </c>
      <c r="O1214" s="183"/>
      <c r="P1214" s="183" t="s">
        <v>4222</v>
      </c>
      <c r="Q1214" s="183" t="s">
        <v>4509</v>
      </c>
      <c r="R1214" s="183">
        <f t="shared" si="224"/>
        <v>0</v>
      </c>
      <c r="S1214" s="183">
        <f t="shared" si="225"/>
        <v>0</v>
      </c>
      <c r="T1214" s="183">
        <f t="shared" si="226"/>
        <v>0</v>
      </c>
      <c r="U1214" s="183">
        <f t="shared" si="227"/>
        <v>0</v>
      </c>
      <c r="V1214" s="183">
        <f t="shared" si="228"/>
        <v>0</v>
      </c>
      <c r="W1214" s="183">
        <f t="shared" si="229"/>
        <v>0</v>
      </c>
      <c r="X1214" s="183">
        <f t="shared" si="230"/>
        <v>0</v>
      </c>
      <c r="Y1214" s="183">
        <f t="shared" si="231"/>
        <v>0</v>
      </c>
      <c r="Z1214" s="183">
        <f t="shared" si="232"/>
        <v>0</v>
      </c>
      <c r="AA1214" s="183">
        <f t="shared" si="233"/>
        <v>0</v>
      </c>
      <c r="AB1214" s="183" t="str">
        <f t="shared" si="234"/>
        <v/>
      </c>
      <c r="AC1214" s="183" t="str">
        <f t="shared" si="235"/>
        <v/>
      </c>
      <c r="AD1214" s="183" t="str">
        <f t="shared" si="236"/>
        <v/>
      </c>
      <c r="AE1214" s="183" t="str">
        <f t="shared" si="237"/>
        <v/>
      </c>
    </row>
    <row r="1215" spans="1:31" ht="33.950000000000003" customHeight="1" x14ac:dyDescent="0.25">
      <c r="A1215" s="184" t="s">
        <v>4971</v>
      </c>
      <c r="B1215" s="185">
        <v>69</v>
      </c>
      <c r="C1215" s="184" t="s">
        <v>4953</v>
      </c>
      <c r="D1215" s="184" t="s">
        <v>4381</v>
      </c>
      <c r="E1215" s="184" t="s">
        <v>18</v>
      </c>
      <c r="F1215" s="185">
        <v>8</v>
      </c>
      <c r="G1215" s="185">
        <v>1</v>
      </c>
      <c r="H1215" s="185">
        <v>0</v>
      </c>
      <c r="I1215" s="184" t="s">
        <v>3123</v>
      </c>
      <c r="J1215" s="184"/>
      <c r="K1215" s="183" t="s">
        <v>4510</v>
      </c>
      <c r="L1215" s="183"/>
      <c r="M1215" s="183" t="s">
        <v>3123</v>
      </c>
      <c r="N1215" s="183" t="s">
        <v>3123</v>
      </c>
      <c r="O1215" s="183"/>
      <c r="P1215" s="183" t="s">
        <v>4222</v>
      </c>
      <c r="Q1215" s="183" t="s">
        <v>4509</v>
      </c>
      <c r="R1215" s="183">
        <f t="shared" si="224"/>
        <v>0</v>
      </c>
      <c r="S1215" s="183">
        <f t="shared" si="225"/>
        <v>0</v>
      </c>
      <c r="T1215" s="183">
        <f t="shared" si="226"/>
        <v>0</v>
      </c>
      <c r="U1215" s="183">
        <f t="shared" si="227"/>
        <v>0</v>
      </c>
      <c r="V1215" s="183">
        <f t="shared" si="228"/>
        <v>0</v>
      </c>
      <c r="W1215" s="183">
        <f t="shared" si="229"/>
        <v>0</v>
      </c>
      <c r="X1215" s="183">
        <f t="shared" si="230"/>
        <v>0</v>
      </c>
      <c r="Y1215" s="183">
        <f t="shared" si="231"/>
        <v>0</v>
      </c>
      <c r="Z1215" s="183">
        <f t="shared" si="232"/>
        <v>0</v>
      </c>
      <c r="AA1215" s="183">
        <f t="shared" si="233"/>
        <v>0</v>
      </c>
      <c r="AB1215" s="183" t="str">
        <f t="shared" si="234"/>
        <v/>
      </c>
      <c r="AC1215" s="183" t="str">
        <f t="shared" si="235"/>
        <v/>
      </c>
      <c r="AD1215" s="183" t="str">
        <f t="shared" si="236"/>
        <v/>
      </c>
      <c r="AE1215" s="183" t="str">
        <f t="shared" si="237"/>
        <v/>
      </c>
    </row>
    <row r="1216" spans="1:31" ht="33.950000000000003" customHeight="1" x14ac:dyDescent="0.25">
      <c r="A1216" s="184" t="s">
        <v>4971</v>
      </c>
      <c r="B1216" s="185">
        <v>69</v>
      </c>
      <c r="C1216" s="184" t="s">
        <v>4953</v>
      </c>
      <c r="D1216" s="184" t="s">
        <v>4378</v>
      </c>
      <c r="E1216" s="184" t="s">
        <v>18</v>
      </c>
      <c r="F1216" s="185">
        <v>1</v>
      </c>
      <c r="G1216" s="185">
        <v>0</v>
      </c>
      <c r="H1216" s="185">
        <v>1</v>
      </c>
      <c r="I1216" s="184"/>
      <c r="J1216" s="184" t="s">
        <v>4979</v>
      </c>
      <c r="K1216" s="183"/>
      <c r="L1216" s="183" t="s">
        <v>4980</v>
      </c>
      <c r="M1216" s="183" t="s">
        <v>4979</v>
      </c>
      <c r="N1216" s="183" t="s">
        <v>3579</v>
      </c>
      <c r="O1216" s="183"/>
      <c r="P1216" s="183" t="s">
        <v>4222</v>
      </c>
      <c r="Q1216" s="183" t="s">
        <v>4495</v>
      </c>
      <c r="R1216" s="183">
        <f t="shared" si="224"/>
        <v>0</v>
      </c>
      <c r="S1216" s="183">
        <f t="shared" si="225"/>
        <v>0</v>
      </c>
      <c r="T1216" s="183">
        <f t="shared" si="226"/>
        <v>0</v>
      </c>
      <c r="U1216" s="183">
        <f t="shared" si="227"/>
        <v>0</v>
      </c>
      <c r="V1216" s="183">
        <f t="shared" si="228"/>
        <v>0</v>
      </c>
      <c r="W1216" s="183">
        <f t="shared" si="229"/>
        <v>0</v>
      </c>
      <c r="X1216" s="183">
        <f t="shared" si="230"/>
        <v>0</v>
      </c>
      <c r="Y1216" s="183">
        <f t="shared" si="231"/>
        <v>0</v>
      </c>
      <c r="Z1216" s="183">
        <f t="shared" si="232"/>
        <v>0</v>
      </c>
      <c r="AA1216" s="183">
        <f t="shared" si="233"/>
        <v>0</v>
      </c>
      <c r="AB1216" s="183" t="str">
        <f t="shared" si="234"/>
        <v/>
      </c>
      <c r="AC1216" s="183" t="str">
        <f t="shared" si="235"/>
        <v/>
      </c>
      <c r="AD1216" s="183" t="str">
        <f t="shared" si="236"/>
        <v/>
      </c>
      <c r="AE1216" s="183" t="str">
        <f t="shared" si="237"/>
        <v/>
      </c>
    </row>
    <row r="1217" spans="1:31" ht="33.950000000000003" customHeight="1" x14ac:dyDescent="0.25">
      <c r="A1217" s="184" t="s">
        <v>4971</v>
      </c>
      <c r="B1217" s="185">
        <v>69</v>
      </c>
      <c r="C1217" s="184" t="s">
        <v>4953</v>
      </c>
      <c r="D1217" s="184" t="s">
        <v>4378</v>
      </c>
      <c r="E1217" s="184" t="s">
        <v>18</v>
      </c>
      <c r="F1217" s="185">
        <v>2</v>
      </c>
      <c r="G1217" s="185">
        <v>0</v>
      </c>
      <c r="H1217" s="185">
        <v>1</v>
      </c>
      <c r="I1217" s="184"/>
      <c r="J1217" s="184" t="s">
        <v>4977</v>
      </c>
      <c r="K1217" s="183"/>
      <c r="L1217" s="183" t="s">
        <v>4978</v>
      </c>
      <c r="M1217" s="183" t="s">
        <v>4977</v>
      </c>
      <c r="N1217" s="183" t="s">
        <v>4976</v>
      </c>
      <c r="O1217" s="183"/>
      <c r="P1217" s="183" t="s">
        <v>4222</v>
      </c>
      <c r="Q1217" s="183" t="s">
        <v>4495</v>
      </c>
      <c r="R1217" s="183">
        <f t="shared" si="224"/>
        <v>0</v>
      </c>
      <c r="S1217" s="183">
        <f t="shared" si="225"/>
        <v>0</v>
      </c>
      <c r="T1217" s="183">
        <f t="shared" si="226"/>
        <v>0</v>
      </c>
      <c r="U1217" s="183">
        <f t="shared" si="227"/>
        <v>0</v>
      </c>
      <c r="V1217" s="183">
        <f t="shared" si="228"/>
        <v>0</v>
      </c>
      <c r="W1217" s="183">
        <f t="shared" si="229"/>
        <v>0</v>
      </c>
      <c r="X1217" s="183">
        <f t="shared" si="230"/>
        <v>0</v>
      </c>
      <c r="Y1217" s="183">
        <f t="shared" si="231"/>
        <v>0</v>
      </c>
      <c r="Z1217" s="183">
        <f t="shared" si="232"/>
        <v>0</v>
      </c>
      <c r="AA1217" s="183">
        <f t="shared" si="233"/>
        <v>0</v>
      </c>
      <c r="AB1217" s="183" t="str">
        <f t="shared" si="234"/>
        <v/>
      </c>
      <c r="AC1217" s="183" t="str">
        <f t="shared" si="235"/>
        <v/>
      </c>
      <c r="AD1217" s="183" t="str">
        <f t="shared" si="236"/>
        <v/>
      </c>
      <c r="AE1217" s="183" t="str">
        <f t="shared" si="237"/>
        <v/>
      </c>
    </row>
    <row r="1218" spans="1:31" ht="33.950000000000003" customHeight="1" x14ac:dyDescent="0.25">
      <c r="A1218" s="184" t="s">
        <v>4971</v>
      </c>
      <c r="B1218" s="185">
        <v>69</v>
      </c>
      <c r="C1218" s="184" t="s">
        <v>4953</v>
      </c>
      <c r="D1218" s="184" t="s">
        <v>4378</v>
      </c>
      <c r="E1218" s="184" t="s">
        <v>18</v>
      </c>
      <c r="F1218" s="185">
        <v>3</v>
      </c>
      <c r="G1218" s="185">
        <v>0</v>
      </c>
      <c r="H1218" s="185">
        <v>1</v>
      </c>
      <c r="I1218" s="184"/>
      <c r="J1218" s="184" t="s">
        <v>4974</v>
      </c>
      <c r="K1218" s="183"/>
      <c r="L1218" s="183" t="s">
        <v>4975</v>
      </c>
      <c r="M1218" s="183" t="s">
        <v>4974</v>
      </c>
      <c r="N1218" s="183" t="s">
        <v>4974</v>
      </c>
      <c r="O1218" s="183"/>
      <c r="P1218" s="183" t="s">
        <v>4222</v>
      </c>
      <c r="Q1218" s="183" t="s">
        <v>4495</v>
      </c>
      <c r="R1218" s="183">
        <f t="shared" si="224"/>
        <v>0</v>
      </c>
      <c r="S1218" s="183">
        <f t="shared" si="225"/>
        <v>0</v>
      </c>
      <c r="T1218" s="183">
        <f t="shared" si="226"/>
        <v>0</v>
      </c>
      <c r="U1218" s="183">
        <f t="shared" si="227"/>
        <v>0</v>
      </c>
      <c r="V1218" s="183">
        <f t="shared" si="228"/>
        <v>0</v>
      </c>
      <c r="W1218" s="183">
        <f t="shared" si="229"/>
        <v>0</v>
      </c>
      <c r="X1218" s="183">
        <f t="shared" si="230"/>
        <v>0</v>
      </c>
      <c r="Y1218" s="183">
        <f t="shared" si="231"/>
        <v>0</v>
      </c>
      <c r="Z1218" s="183">
        <f t="shared" si="232"/>
        <v>0</v>
      </c>
      <c r="AA1218" s="183">
        <f t="shared" si="233"/>
        <v>0</v>
      </c>
      <c r="AB1218" s="183" t="str">
        <f t="shared" si="234"/>
        <v/>
      </c>
      <c r="AC1218" s="183" t="str">
        <f t="shared" si="235"/>
        <v/>
      </c>
      <c r="AD1218" s="183" t="str">
        <f t="shared" si="236"/>
        <v/>
      </c>
      <c r="AE1218" s="183" t="str">
        <f t="shared" si="237"/>
        <v/>
      </c>
    </row>
    <row r="1219" spans="1:31" ht="33.950000000000003" customHeight="1" x14ac:dyDescent="0.25">
      <c r="A1219" s="184" t="s">
        <v>4971</v>
      </c>
      <c r="B1219" s="185">
        <v>69</v>
      </c>
      <c r="C1219" s="184" t="s">
        <v>4953</v>
      </c>
      <c r="D1219" s="184" t="s">
        <v>4378</v>
      </c>
      <c r="E1219" s="184" t="s">
        <v>18</v>
      </c>
      <c r="F1219" s="185">
        <v>4</v>
      </c>
      <c r="G1219" s="185">
        <v>0</v>
      </c>
      <c r="H1219" s="185">
        <v>1</v>
      </c>
      <c r="I1219" s="184"/>
      <c r="J1219" s="184" t="s">
        <v>3207</v>
      </c>
      <c r="K1219" s="183"/>
      <c r="L1219" s="183" t="s">
        <v>4973</v>
      </c>
      <c r="M1219" s="183" t="s">
        <v>3207</v>
      </c>
      <c r="N1219" s="183" t="s">
        <v>3207</v>
      </c>
      <c r="O1219" s="183"/>
      <c r="P1219" s="183" t="s">
        <v>4222</v>
      </c>
      <c r="Q1219" s="183" t="s">
        <v>4495</v>
      </c>
      <c r="R1219" s="183">
        <f t="shared" si="224"/>
        <v>0</v>
      </c>
      <c r="S1219" s="183">
        <f t="shared" si="225"/>
        <v>0</v>
      </c>
      <c r="T1219" s="183">
        <f t="shared" si="226"/>
        <v>0</v>
      </c>
      <c r="U1219" s="183">
        <f t="shared" si="227"/>
        <v>0</v>
      </c>
      <c r="V1219" s="183">
        <f t="shared" si="228"/>
        <v>0</v>
      </c>
      <c r="W1219" s="183">
        <f t="shared" si="229"/>
        <v>0</v>
      </c>
      <c r="X1219" s="183">
        <f t="shared" si="230"/>
        <v>0</v>
      </c>
      <c r="Y1219" s="183">
        <f t="shared" si="231"/>
        <v>0</v>
      </c>
      <c r="Z1219" s="183">
        <f t="shared" si="232"/>
        <v>0</v>
      </c>
      <c r="AA1219" s="183">
        <f t="shared" si="233"/>
        <v>0</v>
      </c>
      <c r="AB1219" s="183" t="str">
        <f t="shared" si="234"/>
        <v/>
      </c>
      <c r="AC1219" s="183" t="str">
        <f t="shared" si="235"/>
        <v/>
      </c>
      <c r="AD1219" s="183" t="str">
        <f t="shared" si="236"/>
        <v/>
      </c>
      <c r="AE1219" s="183" t="str">
        <f t="shared" si="237"/>
        <v/>
      </c>
    </row>
    <row r="1220" spans="1:31" ht="33.950000000000003" customHeight="1" x14ac:dyDescent="0.25">
      <c r="A1220" s="184" t="s">
        <v>4971</v>
      </c>
      <c r="B1220" s="185">
        <v>69</v>
      </c>
      <c r="C1220" s="184" t="s">
        <v>4953</v>
      </c>
      <c r="D1220" s="184" t="s">
        <v>4378</v>
      </c>
      <c r="E1220" s="184" t="s">
        <v>18</v>
      </c>
      <c r="F1220" s="185">
        <v>5</v>
      </c>
      <c r="G1220" s="185">
        <v>0</v>
      </c>
      <c r="H1220" s="185">
        <v>1</v>
      </c>
      <c r="I1220" s="184"/>
      <c r="J1220" s="184" t="s">
        <v>3169</v>
      </c>
      <c r="K1220" s="183"/>
      <c r="L1220" s="183" t="s">
        <v>4972</v>
      </c>
      <c r="M1220" s="183" t="s">
        <v>3169</v>
      </c>
      <c r="N1220" s="183" t="s">
        <v>3169</v>
      </c>
      <c r="O1220" s="183"/>
      <c r="P1220" s="183" t="s">
        <v>4222</v>
      </c>
      <c r="Q1220" s="183" t="s">
        <v>4495</v>
      </c>
      <c r="R1220" s="183">
        <f t="shared" si="224"/>
        <v>0</v>
      </c>
      <c r="S1220" s="183">
        <f t="shared" si="225"/>
        <v>0</v>
      </c>
      <c r="T1220" s="183">
        <f t="shared" si="226"/>
        <v>0</v>
      </c>
      <c r="U1220" s="183">
        <f t="shared" si="227"/>
        <v>0</v>
      </c>
      <c r="V1220" s="183">
        <f t="shared" si="228"/>
        <v>0</v>
      </c>
      <c r="W1220" s="183">
        <f t="shared" si="229"/>
        <v>0</v>
      </c>
      <c r="X1220" s="183">
        <f t="shared" si="230"/>
        <v>0</v>
      </c>
      <c r="Y1220" s="183">
        <f t="shared" si="231"/>
        <v>0</v>
      </c>
      <c r="Z1220" s="183">
        <f t="shared" si="232"/>
        <v>0</v>
      </c>
      <c r="AA1220" s="183">
        <f t="shared" si="233"/>
        <v>0</v>
      </c>
      <c r="AB1220" s="183" t="str">
        <f t="shared" si="234"/>
        <v/>
      </c>
      <c r="AC1220" s="183" t="str">
        <f t="shared" si="235"/>
        <v/>
      </c>
      <c r="AD1220" s="183" t="str">
        <f t="shared" si="236"/>
        <v/>
      </c>
      <c r="AE1220" s="183" t="str">
        <f t="shared" si="237"/>
        <v/>
      </c>
    </row>
    <row r="1221" spans="1:31" ht="33.950000000000003" customHeight="1" x14ac:dyDescent="0.25">
      <c r="A1221" s="184" t="s">
        <v>4971</v>
      </c>
      <c r="B1221" s="185">
        <v>69</v>
      </c>
      <c r="C1221" s="184" t="s">
        <v>4953</v>
      </c>
      <c r="D1221" s="184" t="s">
        <v>4378</v>
      </c>
      <c r="E1221" s="184" t="s">
        <v>18</v>
      </c>
      <c r="F1221" s="185">
        <v>6</v>
      </c>
      <c r="G1221" s="185">
        <v>0</v>
      </c>
      <c r="H1221" s="185">
        <v>1</v>
      </c>
      <c r="I1221" s="184"/>
      <c r="J1221" s="184" t="s">
        <v>3587</v>
      </c>
      <c r="K1221" s="183"/>
      <c r="L1221" s="183" t="s">
        <v>4500</v>
      </c>
      <c r="M1221" s="183" t="s">
        <v>3587</v>
      </c>
      <c r="N1221" s="183" t="s">
        <v>3587</v>
      </c>
      <c r="O1221" s="183"/>
      <c r="P1221" s="183" t="s">
        <v>4222</v>
      </c>
      <c r="Q1221" s="183" t="s">
        <v>4495</v>
      </c>
      <c r="R1221" s="183">
        <f t="shared" si="224"/>
        <v>0</v>
      </c>
      <c r="S1221" s="183">
        <f t="shared" si="225"/>
        <v>0</v>
      </c>
      <c r="T1221" s="183">
        <f t="shared" si="226"/>
        <v>0</v>
      </c>
      <c r="U1221" s="183">
        <f t="shared" si="227"/>
        <v>0</v>
      </c>
      <c r="V1221" s="183">
        <f t="shared" si="228"/>
        <v>0</v>
      </c>
      <c r="W1221" s="183">
        <f t="shared" si="229"/>
        <v>0</v>
      </c>
      <c r="X1221" s="183">
        <f t="shared" si="230"/>
        <v>0</v>
      </c>
      <c r="Y1221" s="183">
        <f t="shared" si="231"/>
        <v>0</v>
      </c>
      <c r="Z1221" s="183">
        <f t="shared" si="232"/>
        <v>0</v>
      </c>
      <c r="AA1221" s="183">
        <f t="shared" si="233"/>
        <v>0</v>
      </c>
      <c r="AB1221" s="183" t="str">
        <f t="shared" si="234"/>
        <v/>
      </c>
      <c r="AC1221" s="183" t="str">
        <f t="shared" si="235"/>
        <v/>
      </c>
      <c r="AD1221" s="183" t="str">
        <f t="shared" si="236"/>
        <v/>
      </c>
      <c r="AE1221" s="183" t="str">
        <f t="shared" si="237"/>
        <v/>
      </c>
    </row>
    <row r="1222" spans="1:31" ht="33.950000000000003" customHeight="1" x14ac:dyDescent="0.25">
      <c r="A1222" s="184" t="s">
        <v>4971</v>
      </c>
      <c r="B1222" s="185">
        <v>69</v>
      </c>
      <c r="C1222" s="184" t="s">
        <v>4953</v>
      </c>
      <c r="D1222" s="184" t="s">
        <v>4378</v>
      </c>
      <c r="E1222" s="184" t="s">
        <v>18</v>
      </c>
      <c r="F1222" s="185">
        <v>7</v>
      </c>
      <c r="G1222" s="185">
        <v>0</v>
      </c>
      <c r="H1222" s="185">
        <v>1</v>
      </c>
      <c r="I1222" s="184"/>
      <c r="J1222" s="184" t="s">
        <v>4496</v>
      </c>
      <c r="K1222" s="183"/>
      <c r="L1222" s="183" t="s">
        <v>4497</v>
      </c>
      <c r="M1222" s="183" t="s">
        <v>4496</v>
      </c>
      <c r="N1222" s="183" t="s">
        <v>4496</v>
      </c>
      <c r="O1222" s="183"/>
      <c r="P1222" s="183" t="s">
        <v>4222</v>
      </c>
      <c r="Q1222" s="183" t="s">
        <v>4495</v>
      </c>
      <c r="R1222" s="183">
        <f t="shared" si="224"/>
        <v>0</v>
      </c>
      <c r="S1222" s="183">
        <f t="shared" si="225"/>
        <v>0</v>
      </c>
      <c r="T1222" s="183">
        <f t="shared" si="226"/>
        <v>0</v>
      </c>
      <c r="U1222" s="183">
        <f t="shared" si="227"/>
        <v>0</v>
      </c>
      <c r="V1222" s="183">
        <f t="shared" si="228"/>
        <v>0</v>
      </c>
      <c r="W1222" s="183">
        <f t="shared" si="229"/>
        <v>0</v>
      </c>
      <c r="X1222" s="183">
        <f t="shared" si="230"/>
        <v>0</v>
      </c>
      <c r="Y1222" s="183">
        <f t="shared" si="231"/>
        <v>0</v>
      </c>
      <c r="Z1222" s="183">
        <f t="shared" si="232"/>
        <v>0</v>
      </c>
      <c r="AA1222" s="183">
        <f t="shared" si="233"/>
        <v>0</v>
      </c>
      <c r="AB1222" s="183" t="str">
        <f t="shared" si="234"/>
        <v/>
      </c>
      <c r="AC1222" s="183" t="str">
        <f t="shared" si="235"/>
        <v/>
      </c>
      <c r="AD1222" s="183" t="str">
        <f t="shared" si="236"/>
        <v/>
      </c>
      <c r="AE1222" s="183" t="str">
        <f t="shared" si="237"/>
        <v/>
      </c>
    </row>
    <row r="1223" spans="1:31" ht="33.950000000000003" customHeight="1" x14ac:dyDescent="0.25">
      <c r="A1223" s="184" t="s">
        <v>4954</v>
      </c>
      <c r="B1223" s="185">
        <v>70</v>
      </c>
      <c r="C1223" s="184" t="s">
        <v>4953</v>
      </c>
      <c r="D1223" s="184" t="s">
        <v>4381</v>
      </c>
      <c r="E1223" s="184" t="s">
        <v>18</v>
      </c>
      <c r="F1223" s="185">
        <v>1</v>
      </c>
      <c r="G1223" s="185">
        <v>1</v>
      </c>
      <c r="H1223" s="185">
        <v>0</v>
      </c>
      <c r="I1223" s="184" t="s">
        <v>4962</v>
      </c>
      <c r="J1223" s="184"/>
      <c r="K1223" s="183" t="s">
        <v>4970</v>
      </c>
      <c r="L1223" s="183"/>
      <c r="M1223" s="183" t="s">
        <v>4962</v>
      </c>
      <c r="N1223" s="183" t="s">
        <v>4962</v>
      </c>
      <c r="O1223" s="183"/>
      <c r="P1223" s="183" t="s">
        <v>4222</v>
      </c>
      <c r="Q1223" s="183" t="s">
        <v>4509</v>
      </c>
      <c r="R1223" s="183">
        <f t="shared" si="224"/>
        <v>0</v>
      </c>
      <c r="S1223" s="183">
        <f t="shared" si="225"/>
        <v>0</v>
      </c>
      <c r="T1223" s="183">
        <f t="shared" si="226"/>
        <v>0</v>
      </c>
      <c r="U1223" s="183">
        <f t="shared" si="227"/>
        <v>0</v>
      </c>
      <c r="V1223" s="183">
        <f t="shared" si="228"/>
        <v>0</v>
      </c>
      <c r="W1223" s="183">
        <f t="shared" si="229"/>
        <v>0</v>
      </c>
      <c r="X1223" s="183">
        <f t="shared" si="230"/>
        <v>0</v>
      </c>
      <c r="Y1223" s="183">
        <f t="shared" si="231"/>
        <v>0</v>
      </c>
      <c r="Z1223" s="183">
        <f t="shared" si="232"/>
        <v>0</v>
      </c>
      <c r="AA1223" s="183">
        <f t="shared" si="233"/>
        <v>0</v>
      </c>
      <c r="AB1223" s="183" t="str">
        <f t="shared" si="234"/>
        <v/>
      </c>
      <c r="AC1223" s="183" t="str">
        <f t="shared" si="235"/>
        <v/>
      </c>
      <c r="AD1223" s="183" t="str">
        <f t="shared" si="236"/>
        <v/>
      </c>
      <c r="AE1223" s="183" t="str">
        <f t="shared" si="237"/>
        <v/>
      </c>
    </row>
    <row r="1224" spans="1:31" ht="33.950000000000003" customHeight="1" x14ac:dyDescent="0.25">
      <c r="A1224" s="184" t="s">
        <v>4954</v>
      </c>
      <c r="B1224" s="185">
        <v>70</v>
      </c>
      <c r="C1224" s="184" t="s">
        <v>4953</v>
      </c>
      <c r="D1224" s="184" t="s">
        <v>4381</v>
      </c>
      <c r="E1224" s="184" t="s">
        <v>18</v>
      </c>
      <c r="F1224" s="185">
        <v>2</v>
      </c>
      <c r="G1224" s="185">
        <v>1</v>
      </c>
      <c r="H1224" s="185">
        <v>0</v>
      </c>
      <c r="I1224" s="184" t="s">
        <v>4960</v>
      </c>
      <c r="J1224" s="184"/>
      <c r="K1224" s="183" t="s">
        <v>4969</v>
      </c>
      <c r="L1224" s="183"/>
      <c r="M1224" s="183" t="s">
        <v>4960</v>
      </c>
      <c r="N1224" s="183"/>
      <c r="O1224" s="183"/>
      <c r="P1224" s="183" t="s">
        <v>4222</v>
      </c>
      <c r="Q1224" s="183" t="s">
        <v>4509</v>
      </c>
      <c r="R1224" s="183">
        <f t="shared" si="224"/>
        <v>0</v>
      </c>
      <c r="S1224" s="183">
        <f t="shared" si="225"/>
        <v>0</v>
      </c>
      <c r="T1224" s="183">
        <f t="shared" si="226"/>
        <v>0</v>
      </c>
      <c r="U1224" s="183">
        <f t="shared" si="227"/>
        <v>0</v>
      </c>
      <c r="V1224" s="183">
        <f t="shared" si="228"/>
        <v>0</v>
      </c>
      <c r="W1224" s="183">
        <f t="shared" si="229"/>
        <v>0</v>
      </c>
      <c r="X1224" s="183">
        <f t="shared" si="230"/>
        <v>0</v>
      </c>
      <c r="Y1224" s="183">
        <f t="shared" si="231"/>
        <v>0</v>
      </c>
      <c r="Z1224" s="183">
        <f t="shared" si="232"/>
        <v>0</v>
      </c>
      <c r="AA1224" s="183">
        <f t="shared" si="233"/>
        <v>0</v>
      </c>
      <c r="AB1224" s="183" t="str">
        <f t="shared" si="234"/>
        <v/>
      </c>
      <c r="AC1224" s="183" t="str">
        <f t="shared" si="235"/>
        <v/>
      </c>
      <c r="AD1224" s="183" t="str">
        <f t="shared" si="236"/>
        <v/>
      </c>
      <c r="AE1224" s="183" t="str">
        <f t="shared" si="237"/>
        <v/>
      </c>
    </row>
    <row r="1225" spans="1:31" ht="33.950000000000003" customHeight="1" x14ac:dyDescent="0.25">
      <c r="A1225" s="184" t="s">
        <v>4954</v>
      </c>
      <c r="B1225" s="185">
        <v>70</v>
      </c>
      <c r="C1225" s="184" t="s">
        <v>4953</v>
      </c>
      <c r="D1225" s="184" t="s">
        <v>4381</v>
      </c>
      <c r="E1225" s="184" t="s">
        <v>18</v>
      </c>
      <c r="F1225" s="185">
        <v>3</v>
      </c>
      <c r="G1225" s="185">
        <v>1</v>
      </c>
      <c r="H1225" s="185">
        <v>0</v>
      </c>
      <c r="I1225" s="184" t="s">
        <v>3572</v>
      </c>
      <c r="J1225" s="184"/>
      <c r="K1225" s="183" t="s">
        <v>4968</v>
      </c>
      <c r="L1225" s="183"/>
      <c r="M1225" s="183" t="s">
        <v>3572</v>
      </c>
      <c r="N1225" s="183" t="s">
        <v>3572</v>
      </c>
      <c r="O1225" s="183"/>
      <c r="P1225" s="183" t="s">
        <v>4222</v>
      </c>
      <c r="Q1225" s="183" t="s">
        <v>4509</v>
      </c>
      <c r="R1225" s="183">
        <f t="shared" si="224"/>
        <v>0</v>
      </c>
      <c r="S1225" s="183">
        <f t="shared" si="225"/>
        <v>0</v>
      </c>
      <c r="T1225" s="183">
        <f t="shared" si="226"/>
        <v>0</v>
      </c>
      <c r="U1225" s="183">
        <f t="shared" si="227"/>
        <v>0</v>
      </c>
      <c r="V1225" s="183">
        <f t="shared" si="228"/>
        <v>0</v>
      </c>
      <c r="W1225" s="183">
        <f t="shared" si="229"/>
        <v>0</v>
      </c>
      <c r="X1225" s="183">
        <f t="shared" si="230"/>
        <v>0</v>
      </c>
      <c r="Y1225" s="183">
        <f t="shared" si="231"/>
        <v>0</v>
      </c>
      <c r="Z1225" s="183">
        <f t="shared" si="232"/>
        <v>0</v>
      </c>
      <c r="AA1225" s="183">
        <f t="shared" si="233"/>
        <v>0</v>
      </c>
      <c r="AB1225" s="183" t="str">
        <f t="shared" si="234"/>
        <v/>
      </c>
      <c r="AC1225" s="183" t="str">
        <f t="shared" si="235"/>
        <v/>
      </c>
      <c r="AD1225" s="183" t="str">
        <f t="shared" si="236"/>
        <v/>
      </c>
      <c r="AE1225" s="183" t="str">
        <f t="shared" si="237"/>
        <v/>
      </c>
    </row>
    <row r="1226" spans="1:31" ht="33.950000000000003" customHeight="1" x14ac:dyDescent="0.25">
      <c r="A1226" s="184" t="s">
        <v>4954</v>
      </c>
      <c r="B1226" s="185">
        <v>70</v>
      </c>
      <c r="C1226" s="184" t="s">
        <v>4953</v>
      </c>
      <c r="D1226" s="184" t="s">
        <v>4381</v>
      </c>
      <c r="E1226" s="184" t="s">
        <v>18</v>
      </c>
      <c r="F1226" s="185">
        <v>4</v>
      </c>
      <c r="G1226" s="185">
        <v>1</v>
      </c>
      <c r="H1226" s="185">
        <v>0</v>
      </c>
      <c r="I1226" s="184" t="s">
        <v>4957</v>
      </c>
      <c r="J1226" s="184"/>
      <c r="K1226" s="183" t="s">
        <v>4967</v>
      </c>
      <c r="L1226" s="183"/>
      <c r="M1226" s="183" t="s">
        <v>4957</v>
      </c>
      <c r="N1226" s="183" t="s">
        <v>4957</v>
      </c>
      <c r="O1226" s="183"/>
      <c r="P1226" s="183" t="s">
        <v>4222</v>
      </c>
      <c r="Q1226" s="183" t="s">
        <v>4509</v>
      </c>
      <c r="R1226" s="183">
        <f t="shared" si="224"/>
        <v>0</v>
      </c>
      <c r="S1226" s="183">
        <f t="shared" si="225"/>
        <v>0</v>
      </c>
      <c r="T1226" s="183">
        <f t="shared" si="226"/>
        <v>0</v>
      </c>
      <c r="U1226" s="183">
        <f t="shared" si="227"/>
        <v>0</v>
      </c>
      <c r="V1226" s="183">
        <f t="shared" si="228"/>
        <v>0</v>
      </c>
      <c r="W1226" s="183">
        <f t="shared" si="229"/>
        <v>0</v>
      </c>
      <c r="X1226" s="183">
        <f t="shared" si="230"/>
        <v>0</v>
      </c>
      <c r="Y1226" s="183">
        <f t="shared" si="231"/>
        <v>0</v>
      </c>
      <c r="Z1226" s="183">
        <f t="shared" si="232"/>
        <v>0</v>
      </c>
      <c r="AA1226" s="183">
        <f t="shared" si="233"/>
        <v>0</v>
      </c>
      <c r="AB1226" s="183" t="str">
        <f t="shared" si="234"/>
        <v/>
      </c>
      <c r="AC1226" s="183" t="str">
        <f t="shared" si="235"/>
        <v/>
      </c>
      <c r="AD1226" s="183" t="str">
        <f t="shared" si="236"/>
        <v/>
      </c>
      <c r="AE1226" s="183" t="str">
        <f t="shared" si="237"/>
        <v/>
      </c>
    </row>
    <row r="1227" spans="1:31" ht="33.950000000000003" customHeight="1" x14ac:dyDescent="0.25">
      <c r="A1227" s="184" t="s">
        <v>4954</v>
      </c>
      <c r="B1227" s="185">
        <v>70</v>
      </c>
      <c r="C1227" s="184" t="s">
        <v>4953</v>
      </c>
      <c r="D1227" s="184" t="s">
        <v>4381</v>
      </c>
      <c r="E1227" s="184" t="s">
        <v>18</v>
      </c>
      <c r="F1227" s="185">
        <v>5</v>
      </c>
      <c r="G1227" s="185">
        <v>1</v>
      </c>
      <c r="H1227" s="185">
        <v>0</v>
      </c>
      <c r="I1227" s="184" t="s">
        <v>4955</v>
      </c>
      <c r="J1227" s="184"/>
      <c r="K1227" s="183" t="s">
        <v>4966</v>
      </c>
      <c r="L1227" s="183"/>
      <c r="M1227" s="183" t="s">
        <v>4955</v>
      </c>
      <c r="N1227" s="183"/>
      <c r="O1227" s="183"/>
      <c r="P1227" s="183" t="s">
        <v>4222</v>
      </c>
      <c r="Q1227" s="183" t="s">
        <v>4509</v>
      </c>
      <c r="R1227" s="183">
        <f t="shared" si="224"/>
        <v>0</v>
      </c>
      <c r="S1227" s="183">
        <f t="shared" si="225"/>
        <v>0</v>
      </c>
      <c r="T1227" s="183">
        <f t="shared" si="226"/>
        <v>0</v>
      </c>
      <c r="U1227" s="183">
        <f t="shared" si="227"/>
        <v>0</v>
      </c>
      <c r="V1227" s="183">
        <f t="shared" si="228"/>
        <v>0</v>
      </c>
      <c r="W1227" s="183">
        <f t="shared" si="229"/>
        <v>0</v>
      </c>
      <c r="X1227" s="183">
        <f t="shared" si="230"/>
        <v>0</v>
      </c>
      <c r="Y1227" s="183">
        <f t="shared" si="231"/>
        <v>0</v>
      </c>
      <c r="Z1227" s="183">
        <f t="shared" si="232"/>
        <v>0</v>
      </c>
      <c r="AA1227" s="183">
        <f t="shared" si="233"/>
        <v>0</v>
      </c>
      <c r="AB1227" s="183" t="str">
        <f t="shared" si="234"/>
        <v/>
      </c>
      <c r="AC1227" s="183" t="str">
        <f t="shared" si="235"/>
        <v/>
      </c>
      <c r="AD1227" s="183" t="str">
        <f t="shared" si="236"/>
        <v/>
      </c>
      <c r="AE1227" s="183" t="str">
        <f t="shared" si="237"/>
        <v/>
      </c>
    </row>
    <row r="1228" spans="1:31" ht="33.950000000000003" customHeight="1" x14ac:dyDescent="0.25">
      <c r="A1228" s="184" t="s">
        <v>4954</v>
      </c>
      <c r="B1228" s="185">
        <v>70</v>
      </c>
      <c r="C1228" s="184" t="s">
        <v>4953</v>
      </c>
      <c r="D1228" s="184" t="s">
        <v>4381</v>
      </c>
      <c r="E1228" s="184" t="s">
        <v>18</v>
      </c>
      <c r="F1228" s="185">
        <v>6</v>
      </c>
      <c r="G1228" s="185">
        <v>1</v>
      </c>
      <c r="H1228" s="185">
        <v>0</v>
      </c>
      <c r="I1228" s="184" t="s">
        <v>4964</v>
      </c>
      <c r="J1228" s="184"/>
      <c r="K1228" s="183" t="s">
        <v>4965</v>
      </c>
      <c r="L1228" s="183"/>
      <c r="M1228" s="183" t="s">
        <v>4964</v>
      </c>
      <c r="N1228" s="183" t="s">
        <v>4964</v>
      </c>
      <c r="O1228" s="183"/>
      <c r="P1228" s="183" t="s">
        <v>4222</v>
      </c>
      <c r="Q1228" s="183" t="s">
        <v>4509</v>
      </c>
      <c r="R1228" s="183">
        <f t="shared" si="224"/>
        <v>0</v>
      </c>
      <c r="S1228" s="183">
        <f t="shared" si="225"/>
        <v>0</v>
      </c>
      <c r="T1228" s="183">
        <f t="shared" si="226"/>
        <v>0</v>
      </c>
      <c r="U1228" s="183">
        <f t="shared" si="227"/>
        <v>0</v>
      </c>
      <c r="V1228" s="183">
        <f t="shared" si="228"/>
        <v>0</v>
      </c>
      <c r="W1228" s="183">
        <f t="shared" si="229"/>
        <v>0</v>
      </c>
      <c r="X1228" s="183">
        <f t="shared" si="230"/>
        <v>0</v>
      </c>
      <c r="Y1228" s="183">
        <f t="shared" si="231"/>
        <v>0</v>
      </c>
      <c r="Z1228" s="183">
        <f t="shared" si="232"/>
        <v>0</v>
      </c>
      <c r="AA1228" s="183">
        <f t="shared" si="233"/>
        <v>0</v>
      </c>
      <c r="AB1228" s="183" t="str">
        <f t="shared" si="234"/>
        <v/>
      </c>
      <c r="AC1228" s="183" t="str">
        <f t="shared" si="235"/>
        <v/>
      </c>
      <c r="AD1228" s="183" t="str">
        <f t="shared" si="236"/>
        <v/>
      </c>
      <c r="AE1228" s="183" t="str">
        <f t="shared" si="237"/>
        <v/>
      </c>
    </row>
    <row r="1229" spans="1:31" ht="33.950000000000003" customHeight="1" x14ac:dyDescent="0.25">
      <c r="A1229" s="184" t="s">
        <v>4954</v>
      </c>
      <c r="B1229" s="185">
        <v>70</v>
      </c>
      <c r="C1229" s="184" t="s">
        <v>4953</v>
      </c>
      <c r="D1229" s="184" t="s">
        <v>4381</v>
      </c>
      <c r="E1229" s="184" t="s">
        <v>18</v>
      </c>
      <c r="F1229" s="185">
        <v>7</v>
      </c>
      <c r="G1229" s="185">
        <v>1</v>
      </c>
      <c r="H1229" s="185">
        <v>0</v>
      </c>
      <c r="I1229" s="184" t="s">
        <v>3102</v>
      </c>
      <c r="J1229" s="184"/>
      <c r="K1229" s="183" t="s">
        <v>4511</v>
      </c>
      <c r="L1229" s="183"/>
      <c r="M1229" s="183" t="s">
        <v>3102</v>
      </c>
      <c r="N1229" s="183" t="s">
        <v>3102</v>
      </c>
      <c r="O1229" s="183"/>
      <c r="P1229" s="183" t="s">
        <v>4222</v>
      </c>
      <c r="Q1229" s="183" t="s">
        <v>4509</v>
      </c>
      <c r="R1229" s="183">
        <f t="shared" si="224"/>
        <v>0</v>
      </c>
      <c r="S1229" s="183">
        <f t="shared" si="225"/>
        <v>0</v>
      </c>
      <c r="T1229" s="183">
        <f t="shared" si="226"/>
        <v>0</v>
      </c>
      <c r="U1229" s="183">
        <f t="shared" si="227"/>
        <v>0</v>
      </c>
      <c r="V1229" s="183">
        <f t="shared" si="228"/>
        <v>0</v>
      </c>
      <c r="W1229" s="183">
        <f t="shared" si="229"/>
        <v>0</v>
      </c>
      <c r="X1229" s="183">
        <f t="shared" si="230"/>
        <v>0</v>
      </c>
      <c r="Y1229" s="183">
        <f t="shared" si="231"/>
        <v>0</v>
      </c>
      <c r="Z1229" s="183">
        <f t="shared" si="232"/>
        <v>0</v>
      </c>
      <c r="AA1229" s="183">
        <f t="shared" si="233"/>
        <v>0</v>
      </c>
      <c r="AB1229" s="183" t="str">
        <f t="shared" si="234"/>
        <v/>
      </c>
      <c r="AC1229" s="183" t="str">
        <f t="shared" si="235"/>
        <v/>
      </c>
      <c r="AD1229" s="183" t="str">
        <f t="shared" si="236"/>
        <v/>
      </c>
      <c r="AE1229" s="183" t="str">
        <f t="shared" si="237"/>
        <v/>
      </c>
    </row>
    <row r="1230" spans="1:31" ht="33.950000000000003" customHeight="1" x14ac:dyDescent="0.25">
      <c r="A1230" s="184" t="s">
        <v>4954</v>
      </c>
      <c r="B1230" s="185">
        <v>70</v>
      </c>
      <c r="C1230" s="184" t="s">
        <v>4953</v>
      </c>
      <c r="D1230" s="184" t="s">
        <v>4381</v>
      </c>
      <c r="E1230" s="184" t="s">
        <v>18</v>
      </c>
      <c r="F1230" s="185">
        <v>8</v>
      </c>
      <c r="G1230" s="185">
        <v>1</v>
      </c>
      <c r="H1230" s="185">
        <v>0</v>
      </c>
      <c r="I1230" s="184" t="s">
        <v>3123</v>
      </c>
      <c r="J1230" s="184"/>
      <c r="K1230" s="183" t="s">
        <v>4510</v>
      </c>
      <c r="L1230" s="183"/>
      <c r="M1230" s="183" t="s">
        <v>3123</v>
      </c>
      <c r="N1230" s="183" t="s">
        <v>3123</v>
      </c>
      <c r="O1230" s="183"/>
      <c r="P1230" s="183" t="s">
        <v>4222</v>
      </c>
      <c r="Q1230" s="183" t="s">
        <v>4509</v>
      </c>
      <c r="R1230" s="183">
        <f t="shared" si="224"/>
        <v>0</v>
      </c>
      <c r="S1230" s="183">
        <f t="shared" si="225"/>
        <v>0</v>
      </c>
      <c r="T1230" s="183">
        <f t="shared" si="226"/>
        <v>0</v>
      </c>
      <c r="U1230" s="183">
        <f t="shared" si="227"/>
        <v>0</v>
      </c>
      <c r="V1230" s="183">
        <f t="shared" si="228"/>
        <v>0</v>
      </c>
      <c r="W1230" s="183">
        <f t="shared" si="229"/>
        <v>0</v>
      </c>
      <c r="X1230" s="183">
        <f t="shared" si="230"/>
        <v>0</v>
      </c>
      <c r="Y1230" s="183">
        <f t="shared" si="231"/>
        <v>0</v>
      </c>
      <c r="Z1230" s="183">
        <f t="shared" si="232"/>
        <v>0</v>
      </c>
      <c r="AA1230" s="183">
        <f t="shared" si="233"/>
        <v>0</v>
      </c>
      <c r="AB1230" s="183" t="str">
        <f t="shared" si="234"/>
        <v/>
      </c>
      <c r="AC1230" s="183" t="str">
        <f t="shared" si="235"/>
        <v/>
      </c>
      <c r="AD1230" s="183" t="str">
        <f t="shared" si="236"/>
        <v/>
      </c>
      <c r="AE1230" s="183" t="str">
        <f t="shared" si="237"/>
        <v/>
      </c>
    </row>
    <row r="1231" spans="1:31" ht="33.950000000000003" customHeight="1" x14ac:dyDescent="0.25">
      <c r="A1231" s="184" t="s">
        <v>4954</v>
      </c>
      <c r="B1231" s="185">
        <v>70</v>
      </c>
      <c r="C1231" s="184" t="s">
        <v>4953</v>
      </c>
      <c r="D1231" s="184" t="s">
        <v>4378</v>
      </c>
      <c r="E1231" s="184" t="s">
        <v>18</v>
      </c>
      <c r="F1231" s="185">
        <v>1</v>
      </c>
      <c r="G1231" s="185">
        <v>0</v>
      </c>
      <c r="H1231" s="185">
        <v>1</v>
      </c>
      <c r="I1231" s="184"/>
      <c r="J1231" s="184" t="s">
        <v>4962</v>
      </c>
      <c r="K1231" s="183"/>
      <c r="L1231" s="183" t="s">
        <v>4963</v>
      </c>
      <c r="M1231" s="183" t="s">
        <v>4962</v>
      </c>
      <c r="N1231" s="183" t="s">
        <v>4962</v>
      </c>
      <c r="O1231" s="183"/>
      <c r="P1231" s="183" t="s">
        <v>4222</v>
      </c>
      <c r="Q1231" s="183" t="s">
        <v>4495</v>
      </c>
      <c r="R1231" s="183">
        <f t="shared" si="224"/>
        <v>0</v>
      </c>
      <c r="S1231" s="183">
        <f t="shared" si="225"/>
        <v>0</v>
      </c>
      <c r="T1231" s="183">
        <f t="shared" si="226"/>
        <v>0</v>
      </c>
      <c r="U1231" s="183">
        <f t="shared" si="227"/>
        <v>0</v>
      </c>
      <c r="V1231" s="183">
        <f t="shared" si="228"/>
        <v>0</v>
      </c>
      <c r="W1231" s="183">
        <f t="shared" si="229"/>
        <v>0</v>
      </c>
      <c r="X1231" s="183">
        <f t="shared" si="230"/>
        <v>0</v>
      </c>
      <c r="Y1231" s="183">
        <f t="shared" si="231"/>
        <v>0</v>
      </c>
      <c r="Z1231" s="183">
        <f t="shared" si="232"/>
        <v>0</v>
      </c>
      <c r="AA1231" s="183">
        <f t="shared" si="233"/>
        <v>0</v>
      </c>
      <c r="AB1231" s="183" t="str">
        <f t="shared" si="234"/>
        <v/>
      </c>
      <c r="AC1231" s="183" t="str">
        <f t="shared" si="235"/>
        <v/>
      </c>
      <c r="AD1231" s="183" t="str">
        <f t="shared" si="236"/>
        <v/>
      </c>
      <c r="AE1231" s="183" t="str">
        <f t="shared" si="237"/>
        <v/>
      </c>
    </row>
    <row r="1232" spans="1:31" ht="33.950000000000003" customHeight="1" x14ac:dyDescent="0.25">
      <c r="A1232" s="184" t="s">
        <v>4954</v>
      </c>
      <c r="B1232" s="185">
        <v>70</v>
      </c>
      <c r="C1232" s="184" t="s">
        <v>4953</v>
      </c>
      <c r="D1232" s="184" t="s">
        <v>4378</v>
      </c>
      <c r="E1232" s="184" t="s">
        <v>18</v>
      </c>
      <c r="F1232" s="185">
        <v>2</v>
      </c>
      <c r="G1232" s="185">
        <v>0</v>
      </c>
      <c r="H1232" s="185">
        <v>1</v>
      </c>
      <c r="I1232" s="184"/>
      <c r="J1232" s="184" t="s">
        <v>4960</v>
      </c>
      <c r="K1232" s="183"/>
      <c r="L1232" s="183" t="s">
        <v>4961</v>
      </c>
      <c r="M1232" s="183" t="s">
        <v>4960</v>
      </c>
      <c r="N1232" s="183"/>
      <c r="O1232" s="183"/>
      <c r="P1232" s="183" t="s">
        <v>4222</v>
      </c>
      <c r="Q1232" s="183" t="s">
        <v>4495</v>
      </c>
      <c r="R1232" s="183">
        <f t="shared" si="224"/>
        <v>0</v>
      </c>
      <c r="S1232" s="183">
        <f t="shared" si="225"/>
        <v>0</v>
      </c>
      <c r="T1232" s="183">
        <f t="shared" si="226"/>
        <v>0</v>
      </c>
      <c r="U1232" s="183">
        <f t="shared" si="227"/>
        <v>0</v>
      </c>
      <c r="V1232" s="183">
        <f t="shared" si="228"/>
        <v>0</v>
      </c>
      <c r="W1232" s="183">
        <f t="shared" si="229"/>
        <v>0</v>
      </c>
      <c r="X1232" s="183">
        <f t="shared" si="230"/>
        <v>0</v>
      </c>
      <c r="Y1232" s="183">
        <f t="shared" si="231"/>
        <v>0</v>
      </c>
      <c r="Z1232" s="183">
        <f t="shared" si="232"/>
        <v>0</v>
      </c>
      <c r="AA1232" s="183">
        <f t="shared" si="233"/>
        <v>0</v>
      </c>
      <c r="AB1232" s="183" t="str">
        <f t="shared" si="234"/>
        <v/>
      </c>
      <c r="AC1232" s="183" t="str">
        <f t="shared" si="235"/>
        <v/>
      </c>
      <c r="AD1232" s="183" t="str">
        <f t="shared" si="236"/>
        <v/>
      </c>
      <c r="AE1232" s="183" t="str">
        <f t="shared" si="237"/>
        <v/>
      </c>
    </row>
    <row r="1233" spans="1:31" ht="33.950000000000003" customHeight="1" x14ac:dyDescent="0.25">
      <c r="A1233" s="184" t="s">
        <v>4954</v>
      </c>
      <c r="B1233" s="185">
        <v>70</v>
      </c>
      <c r="C1233" s="184" t="s">
        <v>4953</v>
      </c>
      <c r="D1233" s="184" t="s">
        <v>4378</v>
      </c>
      <c r="E1233" s="184" t="s">
        <v>18</v>
      </c>
      <c r="F1233" s="185">
        <v>3</v>
      </c>
      <c r="G1233" s="185">
        <v>0</v>
      </c>
      <c r="H1233" s="185">
        <v>1</v>
      </c>
      <c r="I1233" s="184"/>
      <c r="J1233" s="184" t="s">
        <v>3572</v>
      </c>
      <c r="K1233" s="183"/>
      <c r="L1233" s="183" t="s">
        <v>4959</v>
      </c>
      <c r="M1233" s="183" t="s">
        <v>3572</v>
      </c>
      <c r="N1233" s="183" t="s">
        <v>3572</v>
      </c>
      <c r="O1233" s="183"/>
      <c r="P1233" s="183" t="s">
        <v>4222</v>
      </c>
      <c r="Q1233" s="183" t="s">
        <v>4495</v>
      </c>
      <c r="R1233" s="183">
        <f t="shared" si="224"/>
        <v>0</v>
      </c>
      <c r="S1233" s="183">
        <f t="shared" si="225"/>
        <v>0</v>
      </c>
      <c r="T1233" s="183">
        <f t="shared" si="226"/>
        <v>0</v>
      </c>
      <c r="U1233" s="183">
        <f t="shared" si="227"/>
        <v>0</v>
      </c>
      <c r="V1233" s="183">
        <f t="shared" si="228"/>
        <v>0</v>
      </c>
      <c r="W1233" s="183">
        <f t="shared" si="229"/>
        <v>0</v>
      </c>
      <c r="X1233" s="183">
        <f t="shared" si="230"/>
        <v>0</v>
      </c>
      <c r="Y1233" s="183">
        <f t="shared" si="231"/>
        <v>0</v>
      </c>
      <c r="Z1233" s="183">
        <f t="shared" si="232"/>
        <v>0</v>
      </c>
      <c r="AA1233" s="183">
        <f t="shared" si="233"/>
        <v>0</v>
      </c>
      <c r="AB1233" s="183" t="str">
        <f t="shared" si="234"/>
        <v/>
      </c>
      <c r="AC1233" s="183" t="str">
        <f t="shared" si="235"/>
        <v/>
      </c>
      <c r="AD1233" s="183" t="str">
        <f t="shared" si="236"/>
        <v/>
      </c>
      <c r="AE1233" s="183" t="str">
        <f t="shared" si="237"/>
        <v/>
      </c>
    </row>
    <row r="1234" spans="1:31" ht="33.950000000000003" customHeight="1" x14ac:dyDescent="0.25">
      <c r="A1234" s="184" t="s">
        <v>4954</v>
      </c>
      <c r="B1234" s="185">
        <v>70</v>
      </c>
      <c r="C1234" s="184" t="s">
        <v>4953</v>
      </c>
      <c r="D1234" s="184" t="s">
        <v>4378</v>
      </c>
      <c r="E1234" s="184" t="s">
        <v>18</v>
      </c>
      <c r="F1234" s="185">
        <v>4</v>
      </c>
      <c r="G1234" s="185">
        <v>0</v>
      </c>
      <c r="H1234" s="185">
        <v>1</v>
      </c>
      <c r="I1234" s="184"/>
      <c r="J1234" s="184" t="s">
        <v>4957</v>
      </c>
      <c r="K1234" s="183"/>
      <c r="L1234" s="183" t="s">
        <v>4958</v>
      </c>
      <c r="M1234" s="183" t="s">
        <v>4957</v>
      </c>
      <c r="N1234" s="183" t="s">
        <v>4957</v>
      </c>
      <c r="O1234" s="183"/>
      <c r="P1234" s="183" t="s">
        <v>4222</v>
      </c>
      <c r="Q1234" s="183" t="s">
        <v>4495</v>
      </c>
      <c r="R1234" s="183">
        <f t="shared" si="224"/>
        <v>0</v>
      </c>
      <c r="S1234" s="183">
        <f t="shared" si="225"/>
        <v>0</v>
      </c>
      <c r="T1234" s="183">
        <f t="shared" si="226"/>
        <v>0</v>
      </c>
      <c r="U1234" s="183">
        <f t="shared" si="227"/>
        <v>0</v>
      </c>
      <c r="V1234" s="183">
        <f t="shared" si="228"/>
        <v>0</v>
      </c>
      <c r="W1234" s="183">
        <f t="shared" si="229"/>
        <v>0</v>
      </c>
      <c r="X1234" s="183">
        <f t="shared" si="230"/>
        <v>0</v>
      </c>
      <c r="Y1234" s="183">
        <f t="shared" si="231"/>
        <v>0</v>
      </c>
      <c r="Z1234" s="183">
        <f t="shared" si="232"/>
        <v>0</v>
      </c>
      <c r="AA1234" s="183">
        <f t="shared" si="233"/>
        <v>0</v>
      </c>
      <c r="AB1234" s="183" t="str">
        <f t="shared" si="234"/>
        <v/>
      </c>
      <c r="AC1234" s="183" t="str">
        <f t="shared" si="235"/>
        <v/>
      </c>
      <c r="AD1234" s="183" t="str">
        <f t="shared" si="236"/>
        <v/>
      </c>
      <c r="AE1234" s="183" t="str">
        <f t="shared" si="237"/>
        <v/>
      </c>
    </row>
    <row r="1235" spans="1:31" ht="33.950000000000003" customHeight="1" x14ac:dyDescent="0.25">
      <c r="A1235" s="184" t="s">
        <v>4954</v>
      </c>
      <c r="B1235" s="185">
        <v>70</v>
      </c>
      <c r="C1235" s="184" t="s">
        <v>4953</v>
      </c>
      <c r="D1235" s="184" t="s">
        <v>4378</v>
      </c>
      <c r="E1235" s="184" t="s">
        <v>18</v>
      </c>
      <c r="F1235" s="185">
        <v>5</v>
      </c>
      <c r="G1235" s="185">
        <v>0</v>
      </c>
      <c r="H1235" s="185">
        <v>1</v>
      </c>
      <c r="I1235" s="184"/>
      <c r="J1235" s="184" t="s">
        <v>4955</v>
      </c>
      <c r="K1235" s="183"/>
      <c r="L1235" s="183" t="s">
        <v>4956</v>
      </c>
      <c r="M1235" s="183" t="s">
        <v>4955</v>
      </c>
      <c r="N1235" s="183"/>
      <c r="O1235" s="183"/>
      <c r="P1235" s="183" t="s">
        <v>4222</v>
      </c>
      <c r="Q1235" s="183" t="s">
        <v>4495</v>
      </c>
      <c r="R1235" s="183">
        <f t="shared" si="224"/>
        <v>0</v>
      </c>
      <c r="S1235" s="183">
        <f t="shared" si="225"/>
        <v>0</v>
      </c>
      <c r="T1235" s="183">
        <f t="shared" si="226"/>
        <v>0</v>
      </c>
      <c r="U1235" s="183">
        <f t="shared" si="227"/>
        <v>0</v>
      </c>
      <c r="V1235" s="183">
        <f t="shared" si="228"/>
        <v>0</v>
      </c>
      <c r="W1235" s="183">
        <f t="shared" si="229"/>
        <v>0</v>
      </c>
      <c r="X1235" s="183">
        <f t="shared" si="230"/>
        <v>0</v>
      </c>
      <c r="Y1235" s="183">
        <f t="shared" si="231"/>
        <v>0</v>
      </c>
      <c r="Z1235" s="183">
        <f t="shared" si="232"/>
        <v>0</v>
      </c>
      <c r="AA1235" s="183">
        <f t="shared" si="233"/>
        <v>0</v>
      </c>
      <c r="AB1235" s="183" t="str">
        <f t="shared" si="234"/>
        <v/>
      </c>
      <c r="AC1235" s="183" t="str">
        <f t="shared" si="235"/>
        <v/>
      </c>
      <c r="AD1235" s="183" t="str">
        <f t="shared" si="236"/>
        <v/>
      </c>
      <c r="AE1235" s="183" t="str">
        <f t="shared" si="237"/>
        <v/>
      </c>
    </row>
    <row r="1236" spans="1:31" ht="33.950000000000003" customHeight="1" x14ac:dyDescent="0.25">
      <c r="A1236" s="184" t="s">
        <v>4954</v>
      </c>
      <c r="B1236" s="185">
        <v>70</v>
      </c>
      <c r="C1236" s="184" t="s">
        <v>4953</v>
      </c>
      <c r="D1236" s="184" t="s">
        <v>4378</v>
      </c>
      <c r="E1236" s="184" t="s">
        <v>18</v>
      </c>
      <c r="F1236" s="185">
        <v>6</v>
      </c>
      <c r="G1236" s="185">
        <v>0</v>
      </c>
      <c r="H1236" s="185">
        <v>1</v>
      </c>
      <c r="I1236" s="184"/>
      <c r="J1236" s="184" t="s">
        <v>3587</v>
      </c>
      <c r="K1236" s="183"/>
      <c r="L1236" s="183" t="s">
        <v>4500</v>
      </c>
      <c r="M1236" s="183" t="s">
        <v>3587</v>
      </c>
      <c r="N1236" s="183" t="s">
        <v>3587</v>
      </c>
      <c r="O1236" s="183"/>
      <c r="P1236" s="183" t="s">
        <v>4222</v>
      </c>
      <c r="Q1236" s="183" t="s">
        <v>4495</v>
      </c>
      <c r="R1236" s="183">
        <f t="shared" si="224"/>
        <v>0</v>
      </c>
      <c r="S1236" s="183">
        <f t="shared" si="225"/>
        <v>0</v>
      </c>
      <c r="T1236" s="183">
        <f t="shared" si="226"/>
        <v>0</v>
      </c>
      <c r="U1236" s="183">
        <f t="shared" si="227"/>
        <v>0</v>
      </c>
      <c r="V1236" s="183">
        <f t="shared" si="228"/>
        <v>0</v>
      </c>
      <c r="W1236" s="183">
        <f t="shared" si="229"/>
        <v>0</v>
      </c>
      <c r="X1236" s="183">
        <f t="shared" si="230"/>
        <v>0</v>
      </c>
      <c r="Y1236" s="183">
        <f t="shared" si="231"/>
        <v>0</v>
      </c>
      <c r="Z1236" s="183">
        <f t="shared" si="232"/>
        <v>0</v>
      </c>
      <c r="AA1236" s="183">
        <f t="shared" si="233"/>
        <v>0</v>
      </c>
      <c r="AB1236" s="183" t="str">
        <f t="shared" si="234"/>
        <v/>
      </c>
      <c r="AC1236" s="183" t="str">
        <f t="shared" si="235"/>
        <v/>
      </c>
      <c r="AD1236" s="183" t="str">
        <f t="shared" si="236"/>
        <v/>
      </c>
      <c r="AE1236" s="183" t="str">
        <f t="shared" si="237"/>
        <v/>
      </c>
    </row>
    <row r="1237" spans="1:31" ht="33.950000000000003" customHeight="1" x14ac:dyDescent="0.25">
      <c r="A1237" s="184" t="s">
        <v>4954</v>
      </c>
      <c r="B1237" s="185">
        <v>70</v>
      </c>
      <c r="C1237" s="184" t="s">
        <v>4953</v>
      </c>
      <c r="D1237" s="184" t="s">
        <v>4378</v>
      </c>
      <c r="E1237" s="184" t="s">
        <v>18</v>
      </c>
      <c r="F1237" s="185">
        <v>7</v>
      </c>
      <c r="G1237" s="185">
        <v>0</v>
      </c>
      <c r="H1237" s="185">
        <v>1</v>
      </c>
      <c r="I1237" s="184"/>
      <c r="J1237" s="184" t="s">
        <v>4496</v>
      </c>
      <c r="K1237" s="183"/>
      <c r="L1237" s="183" t="s">
        <v>4497</v>
      </c>
      <c r="M1237" s="183" t="s">
        <v>4496</v>
      </c>
      <c r="N1237" s="183" t="s">
        <v>4496</v>
      </c>
      <c r="O1237" s="183"/>
      <c r="P1237" s="183" t="s">
        <v>4222</v>
      </c>
      <c r="Q1237" s="183" t="s">
        <v>4495</v>
      </c>
      <c r="R1237" s="183">
        <f t="shared" si="224"/>
        <v>0</v>
      </c>
      <c r="S1237" s="183">
        <f t="shared" si="225"/>
        <v>0</v>
      </c>
      <c r="T1237" s="183">
        <f t="shared" si="226"/>
        <v>0</v>
      </c>
      <c r="U1237" s="183">
        <f t="shared" si="227"/>
        <v>0</v>
      </c>
      <c r="V1237" s="183">
        <f t="shared" si="228"/>
        <v>0</v>
      </c>
      <c r="W1237" s="183">
        <f t="shared" si="229"/>
        <v>0</v>
      </c>
      <c r="X1237" s="183">
        <f t="shared" si="230"/>
        <v>0</v>
      </c>
      <c r="Y1237" s="183">
        <f t="shared" si="231"/>
        <v>0</v>
      </c>
      <c r="Z1237" s="183">
        <f t="shared" si="232"/>
        <v>0</v>
      </c>
      <c r="AA1237" s="183">
        <f t="shared" si="233"/>
        <v>0</v>
      </c>
      <c r="AB1237" s="183" t="str">
        <f t="shared" si="234"/>
        <v/>
      </c>
      <c r="AC1237" s="183" t="str">
        <f t="shared" si="235"/>
        <v/>
      </c>
      <c r="AD1237" s="183" t="str">
        <f t="shared" si="236"/>
        <v/>
      </c>
      <c r="AE1237" s="183" t="str">
        <f t="shared" si="237"/>
        <v/>
      </c>
    </row>
    <row r="1238" spans="1:31" ht="33.950000000000003" customHeight="1" x14ac:dyDescent="0.25">
      <c r="A1238" s="184" t="s">
        <v>4940</v>
      </c>
      <c r="B1238" s="185">
        <v>71</v>
      </c>
      <c r="C1238" s="184" t="s">
        <v>4809</v>
      </c>
      <c r="D1238" s="184" t="s">
        <v>4381</v>
      </c>
      <c r="E1238" s="184" t="s">
        <v>18</v>
      </c>
      <c r="F1238" s="185">
        <v>1</v>
      </c>
      <c r="G1238" s="185">
        <v>1</v>
      </c>
      <c r="H1238" s="185">
        <v>0</v>
      </c>
      <c r="I1238" s="184" t="s">
        <v>4946</v>
      </c>
      <c r="J1238" s="184"/>
      <c r="K1238" s="183" t="s">
        <v>4952</v>
      </c>
      <c r="L1238" s="183"/>
      <c r="M1238" s="183" t="s">
        <v>4946</v>
      </c>
      <c r="N1238" s="183" t="s">
        <v>4945</v>
      </c>
      <c r="O1238" s="183"/>
      <c r="P1238" s="183" t="s">
        <v>4222</v>
      </c>
      <c r="Q1238" s="183" t="s">
        <v>4509</v>
      </c>
      <c r="R1238" s="183">
        <f t="shared" si="224"/>
        <v>0</v>
      </c>
      <c r="S1238" s="183">
        <f t="shared" si="225"/>
        <v>0</v>
      </c>
      <c r="T1238" s="183">
        <f t="shared" si="226"/>
        <v>0</v>
      </c>
      <c r="U1238" s="183">
        <f t="shared" si="227"/>
        <v>0</v>
      </c>
      <c r="V1238" s="183">
        <f t="shared" si="228"/>
        <v>0</v>
      </c>
      <c r="W1238" s="183">
        <f t="shared" si="229"/>
        <v>0</v>
      </c>
      <c r="X1238" s="183">
        <f t="shared" si="230"/>
        <v>0</v>
      </c>
      <c r="Y1238" s="183">
        <f t="shared" si="231"/>
        <v>0</v>
      </c>
      <c r="Z1238" s="183">
        <f t="shared" si="232"/>
        <v>0</v>
      </c>
      <c r="AA1238" s="183">
        <f t="shared" si="233"/>
        <v>0</v>
      </c>
      <c r="AB1238" s="183" t="str">
        <f t="shared" si="234"/>
        <v/>
      </c>
      <c r="AC1238" s="183" t="str">
        <f t="shared" si="235"/>
        <v/>
      </c>
      <c r="AD1238" s="183" t="str">
        <f t="shared" si="236"/>
        <v/>
      </c>
      <c r="AE1238" s="183" t="str">
        <f t="shared" si="237"/>
        <v/>
      </c>
    </row>
    <row r="1239" spans="1:31" ht="33.950000000000003" customHeight="1" x14ac:dyDescent="0.25">
      <c r="A1239" s="184" t="s">
        <v>4940</v>
      </c>
      <c r="B1239" s="185">
        <v>71</v>
      </c>
      <c r="C1239" s="184" t="s">
        <v>4809</v>
      </c>
      <c r="D1239" s="184" t="s">
        <v>4381</v>
      </c>
      <c r="E1239" s="184" t="s">
        <v>18</v>
      </c>
      <c r="F1239" s="185">
        <v>2</v>
      </c>
      <c r="G1239" s="185">
        <v>1</v>
      </c>
      <c r="H1239" s="185">
        <v>0</v>
      </c>
      <c r="I1239" s="184" t="s">
        <v>4943</v>
      </c>
      <c r="J1239" s="184"/>
      <c r="K1239" s="183" t="s">
        <v>4951</v>
      </c>
      <c r="L1239" s="183"/>
      <c r="M1239" s="183" t="s">
        <v>4943</v>
      </c>
      <c r="N1239" s="183" t="s">
        <v>4943</v>
      </c>
      <c r="O1239" s="183"/>
      <c r="P1239" s="183" t="s">
        <v>4222</v>
      </c>
      <c r="Q1239" s="183" t="s">
        <v>4509</v>
      </c>
      <c r="R1239" s="183">
        <f t="shared" si="224"/>
        <v>0</v>
      </c>
      <c r="S1239" s="183">
        <f t="shared" si="225"/>
        <v>0</v>
      </c>
      <c r="T1239" s="183">
        <f t="shared" si="226"/>
        <v>0</v>
      </c>
      <c r="U1239" s="183">
        <f t="shared" si="227"/>
        <v>0</v>
      </c>
      <c r="V1239" s="183">
        <f t="shared" si="228"/>
        <v>0</v>
      </c>
      <c r="W1239" s="183">
        <f t="shared" si="229"/>
        <v>0</v>
      </c>
      <c r="X1239" s="183">
        <f t="shared" si="230"/>
        <v>0</v>
      </c>
      <c r="Y1239" s="183">
        <f t="shared" si="231"/>
        <v>0</v>
      </c>
      <c r="Z1239" s="183">
        <f t="shared" si="232"/>
        <v>0</v>
      </c>
      <c r="AA1239" s="183">
        <f t="shared" si="233"/>
        <v>0</v>
      </c>
      <c r="AB1239" s="183" t="str">
        <f t="shared" si="234"/>
        <v/>
      </c>
      <c r="AC1239" s="183" t="str">
        <f t="shared" si="235"/>
        <v/>
      </c>
      <c r="AD1239" s="183" t="str">
        <f t="shared" si="236"/>
        <v/>
      </c>
      <c r="AE1239" s="183" t="str">
        <f t="shared" si="237"/>
        <v/>
      </c>
    </row>
    <row r="1240" spans="1:31" ht="33.950000000000003" customHeight="1" x14ac:dyDescent="0.25">
      <c r="A1240" s="184" t="s">
        <v>4940</v>
      </c>
      <c r="B1240" s="185">
        <v>71</v>
      </c>
      <c r="C1240" s="184" t="s">
        <v>4809</v>
      </c>
      <c r="D1240" s="184" t="s">
        <v>4381</v>
      </c>
      <c r="E1240" s="184" t="s">
        <v>18</v>
      </c>
      <c r="F1240" s="185">
        <v>3</v>
      </c>
      <c r="G1240" s="185">
        <v>1</v>
      </c>
      <c r="H1240" s="185">
        <v>0</v>
      </c>
      <c r="I1240" s="184" t="s">
        <v>3612</v>
      </c>
      <c r="J1240" s="184"/>
      <c r="K1240" s="183" t="s">
        <v>4864</v>
      </c>
      <c r="L1240" s="183"/>
      <c r="M1240" s="183" t="s">
        <v>3612</v>
      </c>
      <c r="N1240" s="183"/>
      <c r="O1240" s="183"/>
      <c r="P1240" s="183" t="s">
        <v>4222</v>
      </c>
      <c r="Q1240" s="183" t="s">
        <v>4509</v>
      </c>
      <c r="R1240" s="183">
        <f t="shared" si="224"/>
        <v>0</v>
      </c>
      <c r="S1240" s="183">
        <f t="shared" si="225"/>
        <v>0</v>
      </c>
      <c r="T1240" s="183">
        <f t="shared" si="226"/>
        <v>0</v>
      </c>
      <c r="U1240" s="183">
        <f t="shared" si="227"/>
        <v>0</v>
      </c>
      <c r="V1240" s="183">
        <f t="shared" si="228"/>
        <v>0</v>
      </c>
      <c r="W1240" s="183">
        <f t="shared" si="229"/>
        <v>0</v>
      </c>
      <c r="X1240" s="183">
        <f t="shared" si="230"/>
        <v>0</v>
      </c>
      <c r="Y1240" s="183">
        <f t="shared" si="231"/>
        <v>0</v>
      </c>
      <c r="Z1240" s="183">
        <f t="shared" si="232"/>
        <v>0</v>
      </c>
      <c r="AA1240" s="183">
        <f t="shared" si="233"/>
        <v>0</v>
      </c>
      <c r="AB1240" s="183" t="str">
        <f t="shared" si="234"/>
        <v/>
      </c>
      <c r="AC1240" s="183" t="str">
        <f t="shared" si="235"/>
        <v/>
      </c>
      <c r="AD1240" s="183" t="str">
        <f t="shared" si="236"/>
        <v/>
      </c>
      <c r="AE1240" s="183" t="str">
        <f t="shared" si="237"/>
        <v/>
      </c>
    </row>
    <row r="1241" spans="1:31" ht="33.950000000000003" customHeight="1" x14ac:dyDescent="0.25">
      <c r="A1241" s="184" t="s">
        <v>4940</v>
      </c>
      <c r="B1241" s="185">
        <v>71</v>
      </c>
      <c r="C1241" s="184" t="s">
        <v>4809</v>
      </c>
      <c r="D1241" s="184" t="s">
        <v>4381</v>
      </c>
      <c r="E1241" s="184" t="s">
        <v>18</v>
      </c>
      <c r="F1241" s="185">
        <v>4</v>
      </c>
      <c r="G1241" s="185">
        <v>1</v>
      </c>
      <c r="H1241" s="185">
        <v>0</v>
      </c>
      <c r="I1241" s="184" t="s">
        <v>2249</v>
      </c>
      <c r="J1241" s="184"/>
      <c r="K1241" s="183" t="s">
        <v>4835</v>
      </c>
      <c r="L1241" s="183"/>
      <c r="M1241" s="183" t="s">
        <v>2249</v>
      </c>
      <c r="N1241" s="183" t="s">
        <v>2249</v>
      </c>
      <c r="O1241" s="183"/>
      <c r="P1241" s="183" t="s">
        <v>4222</v>
      </c>
      <c r="Q1241" s="183" t="s">
        <v>4509</v>
      </c>
      <c r="R1241" s="183">
        <f t="shared" si="224"/>
        <v>0</v>
      </c>
      <c r="S1241" s="183">
        <f t="shared" si="225"/>
        <v>0</v>
      </c>
      <c r="T1241" s="183">
        <f t="shared" si="226"/>
        <v>0</v>
      </c>
      <c r="U1241" s="183">
        <f t="shared" si="227"/>
        <v>0</v>
      </c>
      <c r="V1241" s="183">
        <f t="shared" si="228"/>
        <v>0</v>
      </c>
      <c r="W1241" s="183">
        <f t="shared" si="229"/>
        <v>0</v>
      </c>
      <c r="X1241" s="183">
        <f t="shared" si="230"/>
        <v>0</v>
      </c>
      <c r="Y1241" s="183">
        <f t="shared" si="231"/>
        <v>0</v>
      </c>
      <c r="Z1241" s="183">
        <f t="shared" si="232"/>
        <v>0</v>
      </c>
      <c r="AA1241" s="183">
        <f t="shared" si="233"/>
        <v>0</v>
      </c>
      <c r="AB1241" s="183" t="str">
        <f t="shared" si="234"/>
        <v/>
      </c>
      <c r="AC1241" s="183" t="str">
        <f t="shared" si="235"/>
        <v/>
      </c>
      <c r="AD1241" s="183" t="str">
        <f t="shared" si="236"/>
        <v/>
      </c>
      <c r="AE1241" s="183" t="str">
        <f t="shared" si="237"/>
        <v/>
      </c>
    </row>
    <row r="1242" spans="1:31" ht="33.950000000000003" customHeight="1" x14ac:dyDescent="0.25">
      <c r="A1242" s="184" t="s">
        <v>4940</v>
      </c>
      <c r="B1242" s="185">
        <v>71</v>
      </c>
      <c r="C1242" s="184" t="s">
        <v>4809</v>
      </c>
      <c r="D1242" s="184" t="s">
        <v>4381</v>
      </c>
      <c r="E1242" s="184" t="s">
        <v>18</v>
      </c>
      <c r="F1242" s="185">
        <v>5</v>
      </c>
      <c r="G1242" s="185">
        <v>1</v>
      </c>
      <c r="H1242" s="185">
        <v>0</v>
      </c>
      <c r="I1242" s="184" t="s">
        <v>4941</v>
      </c>
      <c r="J1242" s="184"/>
      <c r="K1242" s="183" t="s">
        <v>4950</v>
      </c>
      <c r="L1242" s="183"/>
      <c r="M1242" s="183" t="s">
        <v>4941</v>
      </c>
      <c r="N1242" s="183" t="s">
        <v>4941</v>
      </c>
      <c r="O1242" s="183"/>
      <c r="P1242" s="183" t="s">
        <v>4222</v>
      </c>
      <c r="Q1242" s="183" t="s">
        <v>4509</v>
      </c>
      <c r="R1242" s="183">
        <f t="shared" si="224"/>
        <v>0</v>
      </c>
      <c r="S1242" s="183">
        <f t="shared" si="225"/>
        <v>0</v>
      </c>
      <c r="T1242" s="183">
        <f t="shared" si="226"/>
        <v>0</v>
      </c>
      <c r="U1242" s="183">
        <f t="shared" si="227"/>
        <v>0</v>
      </c>
      <c r="V1242" s="183">
        <f t="shared" si="228"/>
        <v>0</v>
      </c>
      <c r="W1242" s="183">
        <f t="shared" si="229"/>
        <v>0</v>
      </c>
      <c r="X1242" s="183">
        <f t="shared" si="230"/>
        <v>0</v>
      </c>
      <c r="Y1242" s="183">
        <f t="shared" si="231"/>
        <v>0</v>
      </c>
      <c r="Z1242" s="183">
        <f t="shared" si="232"/>
        <v>0</v>
      </c>
      <c r="AA1242" s="183">
        <f t="shared" si="233"/>
        <v>0</v>
      </c>
      <c r="AB1242" s="183" t="str">
        <f t="shared" si="234"/>
        <v/>
      </c>
      <c r="AC1242" s="183" t="str">
        <f t="shared" si="235"/>
        <v/>
      </c>
      <c r="AD1242" s="183" t="str">
        <f t="shared" si="236"/>
        <v/>
      </c>
      <c r="AE1242" s="183" t="str">
        <f t="shared" si="237"/>
        <v/>
      </c>
    </row>
    <row r="1243" spans="1:31" ht="33.950000000000003" customHeight="1" x14ac:dyDescent="0.25">
      <c r="A1243" s="184" t="s">
        <v>4940</v>
      </c>
      <c r="B1243" s="185">
        <v>71</v>
      </c>
      <c r="C1243" s="184" t="s">
        <v>4809</v>
      </c>
      <c r="D1243" s="184" t="s">
        <v>4381</v>
      </c>
      <c r="E1243" s="184" t="s">
        <v>18</v>
      </c>
      <c r="F1243" s="185">
        <v>6</v>
      </c>
      <c r="G1243" s="185">
        <v>1</v>
      </c>
      <c r="H1243" s="185">
        <v>0</v>
      </c>
      <c r="I1243" s="184" t="s">
        <v>4948</v>
      </c>
      <c r="J1243" s="184"/>
      <c r="K1243" s="183" t="s">
        <v>4949</v>
      </c>
      <c r="L1243" s="183"/>
      <c r="M1243" s="183" t="s">
        <v>4948</v>
      </c>
      <c r="N1243" s="183" t="s">
        <v>4948</v>
      </c>
      <c r="O1243" s="183"/>
      <c r="P1243" s="183" t="s">
        <v>4222</v>
      </c>
      <c r="Q1243" s="183" t="s">
        <v>4509</v>
      </c>
      <c r="R1243" s="183">
        <f t="shared" si="224"/>
        <v>0</v>
      </c>
      <c r="S1243" s="183">
        <f t="shared" si="225"/>
        <v>0</v>
      </c>
      <c r="T1243" s="183">
        <f t="shared" si="226"/>
        <v>0</v>
      </c>
      <c r="U1243" s="183">
        <f t="shared" si="227"/>
        <v>0</v>
      </c>
      <c r="V1243" s="183">
        <f t="shared" si="228"/>
        <v>0</v>
      </c>
      <c r="W1243" s="183">
        <f t="shared" si="229"/>
        <v>0</v>
      </c>
      <c r="X1243" s="183">
        <f t="shared" si="230"/>
        <v>0</v>
      </c>
      <c r="Y1243" s="183">
        <f t="shared" si="231"/>
        <v>0</v>
      </c>
      <c r="Z1243" s="183">
        <f t="shared" si="232"/>
        <v>0</v>
      </c>
      <c r="AA1243" s="183">
        <f t="shared" si="233"/>
        <v>0</v>
      </c>
      <c r="AB1243" s="183" t="str">
        <f t="shared" si="234"/>
        <v/>
      </c>
      <c r="AC1243" s="183" t="str">
        <f t="shared" si="235"/>
        <v/>
      </c>
      <c r="AD1243" s="183" t="str">
        <f t="shared" si="236"/>
        <v/>
      </c>
      <c r="AE1243" s="183" t="str">
        <f t="shared" si="237"/>
        <v/>
      </c>
    </row>
    <row r="1244" spans="1:31" ht="33.950000000000003" customHeight="1" x14ac:dyDescent="0.25">
      <c r="A1244" s="184" t="s">
        <v>4940</v>
      </c>
      <c r="B1244" s="185">
        <v>71</v>
      </c>
      <c r="C1244" s="184" t="s">
        <v>4809</v>
      </c>
      <c r="D1244" s="184" t="s">
        <v>4381</v>
      </c>
      <c r="E1244" s="184" t="s">
        <v>18</v>
      </c>
      <c r="F1244" s="185">
        <v>7</v>
      </c>
      <c r="G1244" s="185">
        <v>1</v>
      </c>
      <c r="H1244" s="185">
        <v>0</v>
      </c>
      <c r="I1244" s="184" t="s">
        <v>3102</v>
      </c>
      <c r="J1244" s="184"/>
      <c r="K1244" s="183" t="s">
        <v>4511</v>
      </c>
      <c r="L1244" s="183"/>
      <c r="M1244" s="183" t="s">
        <v>3102</v>
      </c>
      <c r="N1244" s="183" t="s">
        <v>3102</v>
      </c>
      <c r="O1244" s="183"/>
      <c r="P1244" s="183" t="s">
        <v>4222</v>
      </c>
      <c r="Q1244" s="183" t="s">
        <v>4509</v>
      </c>
      <c r="R1244" s="183">
        <f t="shared" si="224"/>
        <v>0</v>
      </c>
      <c r="S1244" s="183">
        <f t="shared" si="225"/>
        <v>0</v>
      </c>
      <c r="T1244" s="183">
        <f t="shared" si="226"/>
        <v>0</v>
      </c>
      <c r="U1244" s="183">
        <f t="shared" si="227"/>
        <v>0</v>
      </c>
      <c r="V1244" s="183">
        <f t="shared" si="228"/>
        <v>0</v>
      </c>
      <c r="W1244" s="183">
        <f t="shared" si="229"/>
        <v>0</v>
      </c>
      <c r="X1244" s="183">
        <f t="shared" si="230"/>
        <v>0</v>
      </c>
      <c r="Y1244" s="183">
        <f t="shared" si="231"/>
        <v>0</v>
      </c>
      <c r="Z1244" s="183">
        <f t="shared" si="232"/>
        <v>0</v>
      </c>
      <c r="AA1244" s="183">
        <f t="shared" si="233"/>
        <v>0</v>
      </c>
      <c r="AB1244" s="183" t="str">
        <f t="shared" si="234"/>
        <v/>
      </c>
      <c r="AC1244" s="183" t="str">
        <f t="shared" si="235"/>
        <v/>
      </c>
      <c r="AD1244" s="183" t="str">
        <f t="shared" si="236"/>
        <v/>
      </c>
      <c r="AE1244" s="183" t="str">
        <f t="shared" si="237"/>
        <v/>
      </c>
    </row>
    <row r="1245" spans="1:31" ht="33.950000000000003" customHeight="1" x14ac:dyDescent="0.25">
      <c r="A1245" s="184" t="s">
        <v>4940</v>
      </c>
      <c r="B1245" s="185">
        <v>71</v>
      </c>
      <c r="C1245" s="184" t="s">
        <v>4809</v>
      </c>
      <c r="D1245" s="184" t="s">
        <v>4381</v>
      </c>
      <c r="E1245" s="184" t="s">
        <v>18</v>
      </c>
      <c r="F1245" s="185">
        <v>8</v>
      </c>
      <c r="G1245" s="185">
        <v>1</v>
      </c>
      <c r="H1245" s="185">
        <v>0</v>
      </c>
      <c r="I1245" s="184" t="s">
        <v>3123</v>
      </c>
      <c r="J1245" s="184"/>
      <c r="K1245" s="183" t="s">
        <v>4510</v>
      </c>
      <c r="L1245" s="183"/>
      <c r="M1245" s="183" t="s">
        <v>3123</v>
      </c>
      <c r="N1245" s="183" t="s">
        <v>3123</v>
      </c>
      <c r="O1245" s="183"/>
      <c r="P1245" s="183" t="s">
        <v>4222</v>
      </c>
      <c r="Q1245" s="183" t="s">
        <v>4509</v>
      </c>
      <c r="R1245" s="183">
        <f t="shared" si="224"/>
        <v>0</v>
      </c>
      <c r="S1245" s="183">
        <f t="shared" si="225"/>
        <v>0</v>
      </c>
      <c r="T1245" s="183">
        <f t="shared" si="226"/>
        <v>0</v>
      </c>
      <c r="U1245" s="183">
        <f t="shared" si="227"/>
        <v>0</v>
      </c>
      <c r="V1245" s="183">
        <f t="shared" si="228"/>
        <v>0</v>
      </c>
      <c r="W1245" s="183">
        <f t="shared" si="229"/>
        <v>0</v>
      </c>
      <c r="X1245" s="183">
        <f t="shared" si="230"/>
        <v>0</v>
      </c>
      <c r="Y1245" s="183">
        <f t="shared" si="231"/>
        <v>0</v>
      </c>
      <c r="Z1245" s="183">
        <f t="shared" si="232"/>
        <v>0</v>
      </c>
      <c r="AA1245" s="183">
        <f t="shared" si="233"/>
        <v>0</v>
      </c>
      <c r="AB1245" s="183" t="str">
        <f t="shared" si="234"/>
        <v/>
      </c>
      <c r="AC1245" s="183" t="str">
        <f t="shared" si="235"/>
        <v/>
      </c>
      <c r="AD1245" s="183" t="str">
        <f t="shared" si="236"/>
        <v/>
      </c>
      <c r="AE1245" s="183" t="str">
        <f t="shared" si="237"/>
        <v/>
      </c>
    </row>
    <row r="1246" spans="1:31" ht="33.950000000000003" customHeight="1" x14ac:dyDescent="0.25">
      <c r="A1246" s="184" t="s">
        <v>4940</v>
      </c>
      <c r="B1246" s="185">
        <v>71</v>
      </c>
      <c r="C1246" s="184" t="s">
        <v>4809</v>
      </c>
      <c r="D1246" s="184" t="s">
        <v>4378</v>
      </c>
      <c r="E1246" s="184" t="s">
        <v>18</v>
      </c>
      <c r="F1246" s="185">
        <v>1</v>
      </c>
      <c r="G1246" s="185">
        <v>0</v>
      </c>
      <c r="H1246" s="185">
        <v>1</v>
      </c>
      <c r="I1246" s="184"/>
      <c r="J1246" s="184" t="s">
        <v>4946</v>
      </c>
      <c r="K1246" s="183"/>
      <c r="L1246" s="183" t="s">
        <v>4947</v>
      </c>
      <c r="M1246" s="183" t="s">
        <v>4946</v>
      </c>
      <c r="N1246" s="183" t="s">
        <v>4945</v>
      </c>
      <c r="O1246" s="183"/>
      <c r="P1246" s="183" t="s">
        <v>4222</v>
      </c>
      <c r="Q1246" s="183" t="s">
        <v>4495</v>
      </c>
      <c r="R1246" s="183">
        <f t="shared" si="224"/>
        <v>0</v>
      </c>
      <c r="S1246" s="183">
        <f t="shared" si="225"/>
        <v>0</v>
      </c>
      <c r="T1246" s="183">
        <f t="shared" si="226"/>
        <v>0</v>
      </c>
      <c r="U1246" s="183">
        <f t="shared" si="227"/>
        <v>0</v>
      </c>
      <c r="V1246" s="183">
        <f t="shared" si="228"/>
        <v>0</v>
      </c>
      <c r="W1246" s="183">
        <f t="shared" si="229"/>
        <v>0</v>
      </c>
      <c r="X1246" s="183">
        <f t="shared" si="230"/>
        <v>0</v>
      </c>
      <c r="Y1246" s="183">
        <f t="shared" si="231"/>
        <v>0</v>
      </c>
      <c r="Z1246" s="183">
        <f t="shared" si="232"/>
        <v>0</v>
      </c>
      <c r="AA1246" s="183">
        <f t="shared" si="233"/>
        <v>0</v>
      </c>
      <c r="AB1246" s="183" t="str">
        <f t="shared" si="234"/>
        <v/>
      </c>
      <c r="AC1246" s="183" t="str">
        <f t="shared" si="235"/>
        <v/>
      </c>
      <c r="AD1246" s="183" t="str">
        <f t="shared" si="236"/>
        <v/>
      </c>
      <c r="AE1246" s="183" t="str">
        <f t="shared" si="237"/>
        <v/>
      </c>
    </row>
    <row r="1247" spans="1:31" ht="33.950000000000003" customHeight="1" x14ac:dyDescent="0.25">
      <c r="A1247" s="184" t="s">
        <v>4940</v>
      </c>
      <c r="B1247" s="185">
        <v>71</v>
      </c>
      <c r="C1247" s="184" t="s">
        <v>4809</v>
      </c>
      <c r="D1247" s="184" t="s">
        <v>4378</v>
      </c>
      <c r="E1247" s="184" t="s">
        <v>18</v>
      </c>
      <c r="F1247" s="185">
        <v>2</v>
      </c>
      <c r="G1247" s="185">
        <v>0</v>
      </c>
      <c r="H1247" s="185">
        <v>1</v>
      </c>
      <c r="I1247" s="184"/>
      <c r="J1247" s="184" t="s">
        <v>4943</v>
      </c>
      <c r="K1247" s="183"/>
      <c r="L1247" s="183" t="s">
        <v>4944</v>
      </c>
      <c r="M1247" s="183" t="s">
        <v>4943</v>
      </c>
      <c r="N1247" s="183" t="s">
        <v>4943</v>
      </c>
      <c r="O1247" s="183"/>
      <c r="P1247" s="183" t="s">
        <v>4222</v>
      </c>
      <c r="Q1247" s="183" t="s">
        <v>4495</v>
      </c>
      <c r="R1247" s="183">
        <f t="shared" si="224"/>
        <v>0</v>
      </c>
      <c r="S1247" s="183">
        <f t="shared" si="225"/>
        <v>0</v>
      </c>
      <c r="T1247" s="183">
        <f t="shared" si="226"/>
        <v>0</v>
      </c>
      <c r="U1247" s="183">
        <f t="shared" si="227"/>
        <v>0</v>
      </c>
      <c r="V1247" s="183">
        <f t="shared" si="228"/>
        <v>0</v>
      </c>
      <c r="W1247" s="183">
        <f t="shared" si="229"/>
        <v>0</v>
      </c>
      <c r="X1247" s="183">
        <f t="shared" si="230"/>
        <v>0</v>
      </c>
      <c r="Y1247" s="183">
        <f t="shared" si="231"/>
        <v>0</v>
      </c>
      <c r="Z1247" s="183">
        <f t="shared" si="232"/>
        <v>0</v>
      </c>
      <c r="AA1247" s="183">
        <f t="shared" si="233"/>
        <v>0</v>
      </c>
      <c r="AB1247" s="183" t="str">
        <f t="shared" si="234"/>
        <v/>
      </c>
      <c r="AC1247" s="183" t="str">
        <f t="shared" si="235"/>
        <v/>
      </c>
      <c r="AD1247" s="183" t="str">
        <f t="shared" si="236"/>
        <v/>
      </c>
      <c r="AE1247" s="183" t="str">
        <f t="shared" si="237"/>
        <v/>
      </c>
    </row>
    <row r="1248" spans="1:31" ht="33.950000000000003" customHeight="1" x14ac:dyDescent="0.25">
      <c r="A1248" s="184" t="s">
        <v>4940</v>
      </c>
      <c r="B1248" s="185">
        <v>71</v>
      </c>
      <c r="C1248" s="184" t="s">
        <v>4809</v>
      </c>
      <c r="D1248" s="184" t="s">
        <v>4378</v>
      </c>
      <c r="E1248" s="184" t="s">
        <v>18</v>
      </c>
      <c r="F1248" s="185">
        <v>3</v>
      </c>
      <c r="G1248" s="185">
        <v>0</v>
      </c>
      <c r="H1248" s="185">
        <v>1</v>
      </c>
      <c r="I1248" s="184"/>
      <c r="J1248" s="184" t="s">
        <v>3612</v>
      </c>
      <c r="K1248" s="183"/>
      <c r="L1248" s="183" t="s">
        <v>4854</v>
      </c>
      <c r="M1248" s="183" t="s">
        <v>3612</v>
      </c>
      <c r="N1248" s="183"/>
      <c r="O1248" s="183"/>
      <c r="P1248" s="183" t="s">
        <v>4222</v>
      </c>
      <c r="Q1248" s="183" t="s">
        <v>4495</v>
      </c>
      <c r="R1248" s="183">
        <f t="shared" si="224"/>
        <v>0</v>
      </c>
      <c r="S1248" s="183">
        <f t="shared" si="225"/>
        <v>0</v>
      </c>
      <c r="T1248" s="183">
        <f t="shared" si="226"/>
        <v>0</v>
      </c>
      <c r="U1248" s="183">
        <f t="shared" si="227"/>
        <v>0</v>
      </c>
      <c r="V1248" s="183">
        <f t="shared" si="228"/>
        <v>0</v>
      </c>
      <c r="W1248" s="183">
        <f t="shared" si="229"/>
        <v>0</v>
      </c>
      <c r="X1248" s="183">
        <f t="shared" si="230"/>
        <v>0</v>
      </c>
      <c r="Y1248" s="183">
        <f t="shared" si="231"/>
        <v>0</v>
      </c>
      <c r="Z1248" s="183">
        <f t="shared" si="232"/>
        <v>0</v>
      </c>
      <c r="AA1248" s="183">
        <f t="shared" si="233"/>
        <v>0</v>
      </c>
      <c r="AB1248" s="183" t="str">
        <f t="shared" si="234"/>
        <v/>
      </c>
      <c r="AC1248" s="183" t="str">
        <f t="shared" si="235"/>
        <v/>
      </c>
      <c r="AD1248" s="183" t="str">
        <f t="shared" si="236"/>
        <v/>
      </c>
      <c r="AE1248" s="183" t="str">
        <f t="shared" si="237"/>
        <v/>
      </c>
    </row>
    <row r="1249" spans="1:31" ht="33.950000000000003" customHeight="1" x14ac:dyDescent="0.25">
      <c r="A1249" s="184" t="s">
        <v>4940</v>
      </c>
      <c r="B1249" s="185">
        <v>71</v>
      </c>
      <c r="C1249" s="184" t="s">
        <v>4809</v>
      </c>
      <c r="D1249" s="184" t="s">
        <v>4378</v>
      </c>
      <c r="E1249" s="184" t="s">
        <v>18</v>
      </c>
      <c r="F1249" s="185">
        <v>4</v>
      </c>
      <c r="G1249" s="185">
        <v>0</v>
      </c>
      <c r="H1249" s="185">
        <v>1</v>
      </c>
      <c r="I1249" s="184"/>
      <c r="J1249" s="184" t="s">
        <v>2249</v>
      </c>
      <c r="K1249" s="183"/>
      <c r="L1249" s="183" t="s">
        <v>4826</v>
      </c>
      <c r="M1249" s="183" t="s">
        <v>2249</v>
      </c>
      <c r="N1249" s="183" t="s">
        <v>2249</v>
      </c>
      <c r="O1249" s="183"/>
      <c r="P1249" s="183" t="s">
        <v>4222</v>
      </c>
      <c r="Q1249" s="183" t="s">
        <v>4495</v>
      </c>
      <c r="R1249" s="183">
        <f t="shared" si="224"/>
        <v>0</v>
      </c>
      <c r="S1249" s="183">
        <f t="shared" si="225"/>
        <v>0</v>
      </c>
      <c r="T1249" s="183">
        <f t="shared" si="226"/>
        <v>0</v>
      </c>
      <c r="U1249" s="183">
        <f t="shared" si="227"/>
        <v>0</v>
      </c>
      <c r="V1249" s="183">
        <f t="shared" si="228"/>
        <v>0</v>
      </c>
      <c r="W1249" s="183">
        <f t="shared" si="229"/>
        <v>0</v>
      </c>
      <c r="X1249" s="183">
        <f t="shared" si="230"/>
        <v>0</v>
      </c>
      <c r="Y1249" s="183">
        <f t="shared" si="231"/>
        <v>0</v>
      </c>
      <c r="Z1249" s="183">
        <f t="shared" si="232"/>
        <v>0</v>
      </c>
      <c r="AA1249" s="183">
        <f t="shared" si="233"/>
        <v>0</v>
      </c>
      <c r="AB1249" s="183" t="str">
        <f t="shared" si="234"/>
        <v/>
      </c>
      <c r="AC1249" s="183" t="str">
        <f t="shared" si="235"/>
        <v/>
      </c>
      <c r="AD1249" s="183" t="str">
        <f t="shared" si="236"/>
        <v/>
      </c>
      <c r="AE1249" s="183" t="str">
        <f t="shared" si="237"/>
        <v/>
      </c>
    </row>
    <row r="1250" spans="1:31" ht="33.950000000000003" customHeight="1" x14ac:dyDescent="0.25">
      <c r="A1250" s="184" t="s">
        <v>4940</v>
      </c>
      <c r="B1250" s="185">
        <v>71</v>
      </c>
      <c r="C1250" s="184" t="s">
        <v>4809</v>
      </c>
      <c r="D1250" s="184" t="s">
        <v>4378</v>
      </c>
      <c r="E1250" s="184" t="s">
        <v>18</v>
      </c>
      <c r="F1250" s="185">
        <v>5</v>
      </c>
      <c r="G1250" s="185">
        <v>0</v>
      </c>
      <c r="H1250" s="185">
        <v>1</v>
      </c>
      <c r="I1250" s="184"/>
      <c r="J1250" s="184" t="s">
        <v>4941</v>
      </c>
      <c r="K1250" s="183"/>
      <c r="L1250" s="183" t="s">
        <v>4942</v>
      </c>
      <c r="M1250" s="183" t="s">
        <v>4941</v>
      </c>
      <c r="N1250" s="183" t="s">
        <v>4941</v>
      </c>
      <c r="O1250" s="183"/>
      <c r="P1250" s="183" t="s">
        <v>4222</v>
      </c>
      <c r="Q1250" s="183" t="s">
        <v>4495</v>
      </c>
      <c r="R1250" s="183">
        <f t="shared" si="224"/>
        <v>0</v>
      </c>
      <c r="S1250" s="183">
        <f t="shared" si="225"/>
        <v>0</v>
      </c>
      <c r="T1250" s="183">
        <f t="shared" si="226"/>
        <v>0</v>
      </c>
      <c r="U1250" s="183">
        <f t="shared" si="227"/>
        <v>0</v>
      </c>
      <c r="V1250" s="183">
        <f t="shared" si="228"/>
        <v>0</v>
      </c>
      <c r="W1250" s="183">
        <f t="shared" si="229"/>
        <v>0</v>
      </c>
      <c r="X1250" s="183">
        <f t="shared" si="230"/>
        <v>0</v>
      </c>
      <c r="Y1250" s="183">
        <f t="shared" si="231"/>
        <v>0</v>
      </c>
      <c r="Z1250" s="183">
        <f t="shared" si="232"/>
        <v>0</v>
      </c>
      <c r="AA1250" s="183">
        <f t="shared" si="233"/>
        <v>0</v>
      </c>
      <c r="AB1250" s="183" t="str">
        <f t="shared" si="234"/>
        <v/>
      </c>
      <c r="AC1250" s="183" t="str">
        <f t="shared" si="235"/>
        <v/>
      </c>
      <c r="AD1250" s="183" t="str">
        <f t="shared" si="236"/>
        <v/>
      </c>
      <c r="AE1250" s="183" t="str">
        <f t="shared" si="237"/>
        <v/>
      </c>
    </row>
    <row r="1251" spans="1:31" ht="33.950000000000003" customHeight="1" x14ac:dyDescent="0.25">
      <c r="A1251" s="184" t="s">
        <v>4940</v>
      </c>
      <c r="B1251" s="185">
        <v>71</v>
      </c>
      <c r="C1251" s="184" t="s">
        <v>4809</v>
      </c>
      <c r="D1251" s="184" t="s">
        <v>4378</v>
      </c>
      <c r="E1251" s="184" t="s">
        <v>18</v>
      </c>
      <c r="F1251" s="185">
        <v>6</v>
      </c>
      <c r="G1251" s="185">
        <v>0</v>
      </c>
      <c r="H1251" s="185">
        <v>1</v>
      </c>
      <c r="I1251" s="184"/>
      <c r="J1251" s="184" t="s">
        <v>3587</v>
      </c>
      <c r="K1251" s="183"/>
      <c r="L1251" s="183" t="s">
        <v>4500</v>
      </c>
      <c r="M1251" s="183" t="s">
        <v>3587</v>
      </c>
      <c r="N1251" s="183" t="s">
        <v>3587</v>
      </c>
      <c r="O1251" s="183"/>
      <c r="P1251" s="183" t="s">
        <v>4222</v>
      </c>
      <c r="Q1251" s="183" t="s">
        <v>4495</v>
      </c>
      <c r="R1251" s="183">
        <f t="shared" si="224"/>
        <v>0</v>
      </c>
      <c r="S1251" s="183">
        <f t="shared" si="225"/>
        <v>0</v>
      </c>
      <c r="T1251" s="183">
        <f t="shared" si="226"/>
        <v>0</v>
      </c>
      <c r="U1251" s="183">
        <f t="shared" si="227"/>
        <v>0</v>
      </c>
      <c r="V1251" s="183">
        <f t="shared" si="228"/>
        <v>0</v>
      </c>
      <c r="W1251" s="183">
        <f t="shared" si="229"/>
        <v>0</v>
      </c>
      <c r="X1251" s="183">
        <f t="shared" si="230"/>
        <v>0</v>
      </c>
      <c r="Y1251" s="183">
        <f t="shared" si="231"/>
        <v>0</v>
      </c>
      <c r="Z1251" s="183">
        <f t="shared" si="232"/>
        <v>0</v>
      </c>
      <c r="AA1251" s="183">
        <f t="shared" si="233"/>
        <v>0</v>
      </c>
      <c r="AB1251" s="183" t="str">
        <f t="shared" si="234"/>
        <v/>
      </c>
      <c r="AC1251" s="183" t="str">
        <f t="shared" si="235"/>
        <v/>
      </c>
      <c r="AD1251" s="183" t="str">
        <f t="shared" si="236"/>
        <v/>
      </c>
      <c r="AE1251" s="183" t="str">
        <f t="shared" si="237"/>
        <v/>
      </c>
    </row>
    <row r="1252" spans="1:31" ht="33.950000000000003" customHeight="1" x14ac:dyDescent="0.25">
      <c r="A1252" s="184" t="s">
        <v>4940</v>
      </c>
      <c r="B1252" s="185">
        <v>71</v>
      </c>
      <c r="C1252" s="184" t="s">
        <v>4809</v>
      </c>
      <c r="D1252" s="184" t="s">
        <v>4378</v>
      </c>
      <c r="E1252" s="184" t="s">
        <v>18</v>
      </c>
      <c r="F1252" s="185">
        <v>7</v>
      </c>
      <c r="G1252" s="185">
        <v>0</v>
      </c>
      <c r="H1252" s="185">
        <v>1</v>
      </c>
      <c r="I1252" s="184"/>
      <c r="J1252" s="184" t="s">
        <v>4496</v>
      </c>
      <c r="K1252" s="183"/>
      <c r="L1252" s="183" t="s">
        <v>4497</v>
      </c>
      <c r="M1252" s="183" t="s">
        <v>4496</v>
      </c>
      <c r="N1252" s="183" t="s">
        <v>4496</v>
      </c>
      <c r="O1252" s="183"/>
      <c r="P1252" s="183" t="s">
        <v>4222</v>
      </c>
      <c r="Q1252" s="183" t="s">
        <v>4495</v>
      </c>
      <c r="R1252" s="183">
        <f t="shared" si="224"/>
        <v>0</v>
      </c>
      <c r="S1252" s="183">
        <f t="shared" si="225"/>
        <v>0</v>
      </c>
      <c r="T1252" s="183">
        <f t="shared" si="226"/>
        <v>0</v>
      </c>
      <c r="U1252" s="183">
        <f t="shared" si="227"/>
        <v>0</v>
      </c>
      <c r="V1252" s="183">
        <f t="shared" si="228"/>
        <v>0</v>
      </c>
      <c r="W1252" s="183">
        <f t="shared" si="229"/>
        <v>0</v>
      </c>
      <c r="X1252" s="183">
        <f t="shared" si="230"/>
        <v>0</v>
      </c>
      <c r="Y1252" s="183">
        <f t="shared" si="231"/>
        <v>0</v>
      </c>
      <c r="Z1252" s="183">
        <f t="shared" si="232"/>
        <v>0</v>
      </c>
      <c r="AA1252" s="183">
        <f t="shared" si="233"/>
        <v>0</v>
      </c>
      <c r="AB1252" s="183" t="str">
        <f t="shared" si="234"/>
        <v/>
      </c>
      <c r="AC1252" s="183" t="str">
        <f t="shared" si="235"/>
        <v/>
      </c>
      <c r="AD1252" s="183" t="str">
        <f t="shared" si="236"/>
        <v/>
      </c>
      <c r="AE1252" s="183" t="str">
        <f t="shared" si="237"/>
        <v/>
      </c>
    </row>
    <row r="1253" spans="1:31" ht="33.950000000000003" customHeight="1" x14ac:dyDescent="0.25">
      <c r="A1253" s="184" t="s">
        <v>4927</v>
      </c>
      <c r="B1253" s="185">
        <v>72</v>
      </c>
      <c r="C1253" s="184" t="s">
        <v>4809</v>
      </c>
      <c r="D1253" s="184" t="s">
        <v>4381</v>
      </c>
      <c r="E1253" s="184" t="s">
        <v>18</v>
      </c>
      <c r="F1253" s="185">
        <v>1</v>
      </c>
      <c r="G1253" s="185">
        <v>1</v>
      </c>
      <c r="H1253" s="185">
        <v>0</v>
      </c>
      <c r="I1253" s="184" t="s">
        <v>4932</v>
      </c>
      <c r="J1253" s="184"/>
      <c r="K1253" s="183" t="s">
        <v>4939</v>
      </c>
      <c r="L1253" s="183"/>
      <c r="M1253" s="183" t="s">
        <v>4932</v>
      </c>
      <c r="N1253" s="183" t="s">
        <v>4932</v>
      </c>
      <c r="O1253" s="183"/>
      <c r="P1253" s="183" t="s">
        <v>4222</v>
      </c>
      <c r="Q1253" s="183" t="s">
        <v>4509</v>
      </c>
      <c r="R1253" s="183">
        <f t="shared" si="224"/>
        <v>0</v>
      </c>
      <c r="S1253" s="183">
        <f t="shared" si="225"/>
        <v>0</v>
      </c>
      <c r="T1253" s="183">
        <f t="shared" si="226"/>
        <v>0</v>
      </c>
      <c r="U1253" s="183">
        <f t="shared" si="227"/>
        <v>0</v>
      </c>
      <c r="V1253" s="183">
        <f t="shared" si="228"/>
        <v>0</v>
      </c>
      <c r="W1253" s="183">
        <f t="shared" si="229"/>
        <v>0</v>
      </c>
      <c r="X1253" s="183">
        <f t="shared" si="230"/>
        <v>0</v>
      </c>
      <c r="Y1253" s="183">
        <f t="shared" si="231"/>
        <v>0</v>
      </c>
      <c r="Z1253" s="183">
        <f t="shared" si="232"/>
        <v>0</v>
      </c>
      <c r="AA1253" s="183">
        <f t="shared" si="233"/>
        <v>0</v>
      </c>
      <c r="AB1253" s="183" t="str">
        <f t="shared" si="234"/>
        <v/>
      </c>
      <c r="AC1253" s="183" t="str">
        <f t="shared" si="235"/>
        <v/>
      </c>
      <c r="AD1253" s="183" t="str">
        <f t="shared" si="236"/>
        <v/>
      </c>
      <c r="AE1253" s="183" t="str">
        <f t="shared" si="237"/>
        <v/>
      </c>
    </row>
    <row r="1254" spans="1:31" ht="33.950000000000003" customHeight="1" x14ac:dyDescent="0.25">
      <c r="A1254" s="184" t="s">
        <v>4927</v>
      </c>
      <c r="B1254" s="185">
        <v>72</v>
      </c>
      <c r="C1254" s="184" t="s">
        <v>4809</v>
      </c>
      <c r="D1254" s="184" t="s">
        <v>4381</v>
      </c>
      <c r="E1254" s="184" t="s">
        <v>18</v>
      </c>
      <c r="F1254" s="185">
        <v>2</v>
      </c>
      <c r="G1254" s="185">
        <v>1</v>
      </c>
      <c r="H1254" s="185">
        <v>0</v>
      </c>
      <c r="I1254" s="184" t="s">
        <v>3626</v>
      </c>
      <c r="J1254" s="184"/>
      <c r="K1254" s="183" t="s">
        <v>4938</v>
      </c>
      <c r="L1254" s="183"/>
      <c r="M1254" s="183" t="s">
        <v>3626</v>
      </c>
      <c r="N1254" s="183" t="s">
        <v>3626</v>
      </c>
      <c r="O1254" s="183"/>
      <c r="P1254" s="183" t="s">
        <v>4222</v>
      </c>
      <c r="Q1254" s="183" t="s">
        <v>4509</v>
      </c>
      <c r="R1254" s="183">
        <f t="shared" si="224"/>
        <v>0</v>
      </c>
      <c r="S1254" s="183">
        <f t="shared" si="225"/>
        <v>0</v>
      </c>
      <c r="T1254" s="183">
        <f t="shared" si="226"/>
        <v>0</v>
      </c>
      <c r="U1254" s="183">
        <f t="shared" si="227"/>
        <v>0</v>
      </c>
      <c r="V1254" s="183">
        <f t="shared" si="228"/>
        <v>0</v>
      </c>
      <c r="W1254" s="183">
        <f t="shared" si="229"/>
        <v>0</v>
      </c>
      <c r="X1254" s="183">
        <f t="shared" si="230"/>
        <v>0</v>
      </c>
      <c r="Y1254" s="183">
        <f t="shared" si="231"/>
        <v>0</v>
      </c>
      <c r="Z1254" s="183">
        <f t="shared" si="232"/>
        <v>0</v>
      </c>
      <c r="AA1254" s="183">
        <f t="shared" si="233"/>
        <v>0</v>
      </c>
      <c r="AB1254" s="183" t="str">
        <f t="shared" si="234"/>
        <v/>
      </c>
      <c r="AC1254" s="183" t="str">
        <f t="shared" si="235"/>
        <v/>
      </c>
      <c r="AD1254" s="183" t="str">
        <f t="shared" si="236"/>
        <v/>
      </c>
      <c r="AE1254" s="183" t="str">
        <f t="shared" si="237"/>
        <v/>
      </c>
    </row>
    <row r="1255" spans="1:31" ht="33.950000000000003" customHeight="1" x14ac:dyDescent="0.25">
      <c r="A1255" s="184" t="s">
        <v>4927</v>
      </c>
      <c r="B1255" s="185">
        <v>72</v>
      </c>
      <c r="C1255" s="184" t="s">
        <v>4809</v>
      </c>
      <c r="D1255" s="184" t="s">
        <v>4381</v>
      </c>
      <c r="E1255" s="184" t="s">
        <v>18</v>
      </c>
      <c r="F1255" s="185">
        <v>3</v>
      </c>
      <c r="G1255" s="185">
        <v>1</v>
      </c>
      <c r="H1255" s="185">
        <v>0</v>
      </c>
      <c r="I1255" s="184" t="s">
        <v>3537</v>
      </c>
      <c r="J1255" s="184"/>
      <c r="K1255" s="183" t="s">
        <v>4909</v>
      </c>
      <c r="L1255" s="183"/>
      <c r="M1255" s="183" t="s">
        <v>3537</v>
      </c>
      <c r="N1255" s="183" t="s">
        <v>3537</v>
      </c>
      <c r="O1255" s="183"/>
      <c r="P1255" s="183" t="s">
        <v>4222</v>
      </c>
      <c r="Q1255" s="183" t="s">
        <v>4509</v>
      </c>
      <c r="R1255" s="183">
        <f t="shared" si="224"/>
        <v>0</v>
      </c>
      <c r="S1255" s="183">
        <f t="shared" si="225"/>
        <v>0</v>
      </c>
      <c r="T1255" s="183">
        <f t="shared" si="226"/>
        <v>0</v>
      </c>
      <c r="U1255" s="183">
        <f t="shared" si="227"/>
        <v>0</v>
      </c>
      <c r="V1255" s="183">
        <f t="shared" si="228"/>
        <v>0</v>
      </c>
      <c r="W1255" s="183">
        <f t="shared" si="229"/>
        <v>0</v>
      </c>
      <c r="X1255" s="183">
        <f t="shared" si="230"/>
        <v>0</v>
      </c>
      <c r="Y1255" s="183">
        <f t="shared" si="231"/>
        <v>0</v>
      </c>
      <c r="Z1255" s="183">
        <f t="shared" si="232"/>
        <v>0</v>
      </c>
      <c r="AA1255" s="183">
        <f t="shared" si="233"/>
        <v>0</v>
      </c>
      <c r="AB1255" s="183" t="str">
        <f t="shared" si="234"/>
        <v/>
      </c>
      <c r="AC1255" s="183" t="str">
        <f t="shared" si="235"/>
        <v/>
      </c>
      <c r="AD1255" s="183" t="str">
        <f t="shared" si="236"/>
        <v/>
      </c>
      <c r="AE1255" s="183" t="str">
        <f t="shared" si="237"/>
        <v/>
      </c>
    </row>
    <row r="1256" spans="1:31" ht="33.950000000000003" customHeight="1" x14ac:dyDescent="0.25">
      <c r="A1256" s="184" t="s">
        <v>4927</v>
      </c>
      <c r="B1256" s="185">
        <v>72</v>
      </c>
      <c r="C1256" s="184" t="s">
        <v>4809</v>
      </c>
      <c r="D1256" s="184" t="s">
        <v>4381</v>
      </c>
      <c r="E1256" s="184" t="s">
        <v>18</v>
      </c>
      <c r="F1256" s="185">
        <v>4</v>
      </c>
      <c r="G1256" s="185">
        <v>1</v>
      </c>
      <c r="H1256" s="185">
        <v>0</v>
      </c>
      <c r="I1256" s="184" t="s">
        <v>3236</v>
      </c>
      <c r="J1256" s="184"/>
      <c r="K1256" s="183" t="s">
        <v>4937</v>
      </c>
      <c r="L1256" s="183"/>
      <c r="M1256" s="183" t="s">
        <v>3236</v>
      </c>
      <c r="N1256" s="183" t="s">
        <v>3236</v>
      </c>
      <c r="O1256" s="183"/>
      <c r="P1256" s="183" t="s">
        <v>4222</v>
      </c>
      <c r="Q1256" s="183" t="s">
        <v>4509</v>
      </c>
      <c r="R1256" s="183">
        <f t="shared" si="224"/>
        <v>0</v>
      </c>
      <c r="S1256" s="183">
        <f t="shared" si="225"/>
        <v>0</v>
      </c>
      <c r="T1256" s="183">
        <f t="shared" si="226"/>
        <v>0</v>
      </c>
      <c r="U1256" s="183">
        <f t="shared" si="227"/>
        <v>0</v>
      </c>
      <c r="V1256" s="183">
        <f t="shared" si="228"/>
        <v>0</v>
      </c>
      <c r="W1256" s="183">
        <f t="shared" si="229"/>
        <v>0</v>
      </c>
      <c r="X1256" s="183">
        <f t="shared" si="230"/>
        <v>0</v>
      </c>
      <c r="Y1256" s="183">
        <f t="shared" si="231"/>
        <v>0</v>
      </c>
      <c r="Z1256" s="183">
        <f t="shared" si="232"/>
        <v>0</v>
      </c>
      <c r="AA1256" s="183">
        <f t="shared" si="233"/>
        <v>0</v>
      </c>
      <c r="AB1256" s="183" t="str">
        <f t="shared" si="234"/>
        <v/>
      </c>
      <c r="AC1256" s="183" t="str">
        <f t="shared" si="235"/>
        <v/>
      </c>
      <c r="AD1256" s="183" t="str">
        <f t="shared" si="236"/>
        <v/>
      </c>
      <c r="AE1256" s="183" t="str">
        <f t="shared" si="237"/>
        <v/>
      </c>
    </row>
    <row r="1257" spans="1:31" ht="33.950000000000003" customHeight="1" x14ac:dyDescent="0.25">
      <c r="A1257" s="184" t="s">
        <v>4927</v>
      </c>
      <c r="B1257" s="185">
        <v>72</v>
      </c>
      <c r="C1257" s="184" t="s">
        <v>4809</v>
      </c>
      <c r="D1257" s="184" t="s">
        <v>4381</v>
      </c>
      <c r="E1257" s="184" t="s">
        <v>18</v>
      </c>
      <c r="F1257" s="185">
        <v>5</v>
      </c>
      <c r="G1257" s="185">
        <v>1</v>
      </c>
      <c r="H1257" s="185">
        <v>0</v>
      </c>
      <c r="I1257" s="184" t="s">
        <v>3674</v>
      </c>
      <c r="J1257" s="184"/>
      <c r="K1257" s="183" t="s">
        <v>4936</v>
      </c>
      <c r="L1257" s="183"/>
      <c r="M1257" s="183" t="s">
        <v>3674</v>
      </c>
      <c r="N1257" s="183" t="s">
        <v>3674</v>
      </c>
      <c r="O1257" s="183"/>
      <c r="P1257" s="183" t="s">
        <v>4222</v>
      </c>
      <c r="Q1257" s="183" t="s">
        <v>4509</v>
      </c>
      <c r="R1257" s="183">
        <f t="shared" si="224"/>
        <v>0</v>
      </c>
      <c r="S1257" s="183">
        <f t="shared" si="225"/>
        <v>0</v>
      </c>
      <c r="T1257" s="183">
        <f t="shared" si="226"/>
        <v>0</v>
      </c>
      <c r="U1257" s="183">
        <f t="shared" si="227"/>
        <v>0</v>
      </c>
      <c r="V1257" s="183">
        <f t="shared" si="228"/>
        <v>0</v>
      </c>
      <c r="W1257" s="183">
        <f t="shared" si="229"/>
        <v>0</v>
      </c>
      <c r="X1257" s="183">
        <f t="shared" si="230"/>
        <v>0</v>
      </c>
      <c r="Y1257" s="183">
        <f t="shared" si="231"/>
        <v>0</v>
      </c>
      <c r="Z1257" s="183">
        <f t="shared" si="232"/>
        <v>0</v>
      </c>
      <c r="AA1257" s="183">
        <f t="shared" si="233"/>
        <v>0</v>
      </c>
      <c r="AB1257" s="183" t="str">
        <f t="shared" si="234"/>
        <v/>
      </c>
      <c r="AC1257" s="183" t="str">
        <f t="shared" si="235"/>
        <v/>
      </c>
      <c r="AD1257" s="183" t="str">
        <f t="shared" si="236"/>
        <v/>
      </c>
      <c r="AE1257" s="183" t="str">
        <f t="shared" si="237"/>
        <v/>
      </c>
    </row>
    <row r="1258" spans="1:31" ht="33.950000000000003" customHeight="1" x14ac:dyDescent="0.25">
      <c r="A1258" s="184" t="s">
        <v>4927</v>
      </c>
      <c r="B1258" s="185">
        <v>72</v>
      </c>
      <c r="C1258" s="184" t="s">
        <v>4809</v>
      </c>
      <c r="D1258" s="184" t="s">
        <v>4381</v>
      </c>
      <c r="E1258" s="184" t="s">
        <v>18</v>
      </c>
      <c r="F1258" s="185">
        <v>6</v>
      </c>
      <c r="G1258" s="185">
        <v>1</v>
      </c>
      <c r="H1258" s="185">
        <v>0</v>
      </c>
      <c r="I1258" s="184" t="s">
        <v>4934</v>
      </c>
      <c r="J1258" s="184"/>
      <c r="K1258" s="183" t="s">
        <v>4935</v>
      </c>
      <c r="L1258" s="183"/>
      <c r="M1258" s="183" t="s">
        <v>4934</v>
      </c>
      <c r="N1258" s="183" t="s">
        <v>4934</v>
      </c>
      <c r="O1258" s="183"/>
      <c r="P1258" s="183" t="s">
        <v>4222</v>
      </c>
      <c r="Q1258" s="183" t="s">
        <v>4509</v>
      </c>
      <c r="R1258" s="183">
        <f t="shared" si="224"/>
        <v>0</v>
      </c>
      <c r="S1258" s="183">
        <f t="shared" si="225"/>
        <v>0</v>
      </c>
      <c r="T1258" s="183">
        <f t="shared" si="226"/>
        <v>0</v>
      </c>
      <c r="U1258" s="183">
        <f t="shared" si="227"/>
        <v>0</v>
      </c>
      <c r="V1258" s="183">
        <f t="shared" si="228"/>
        <v>0</v>
      </c>
      <c r="W1258" s="183">
        <f t="shared" si="229"/>
        <v>0</v>
      </c>
      <c r="X1258" s="183">
        <f t="shared" si="230"/>
        <v>0</v>
      </c>
      <c r="Y1258" s="183">
        <f t="shared" si="231"/>
        <v>0</v>
      </c>
      <c r="Z1258" s="183">
        <f t="shared" si="232"/>
        <v>0</v>
      </c>
      <c r="AA1258" s="183">
        <f t="shared" si="233"/>
        <v>0</v>
      </c>
      <c r="AB1258" s="183" t="str">
        <f t="shared" si="234"/>
        <v/>
      </c>
      <c r="AC1258" s="183" t="str">
        <f t="shared" si="235"/>
        <v/>
      </c>
      <c r="AD1258" s="183" t="str">
        <f t="shared" si="236"/>
        <v/>
      </c>
      <c r="AE1258" s="183" t="str">
        <f t="shared" si="237"/>
        <v/>
      </c>
    </row>
    <row r="1259" spans="1:31" ht="33.950000000000003" customHeight="1" x14ac:dyDescent="0.25">
      <c r="A1259" s="184" t="s">
        <v>4927</v>
      </c>
      <c r="B1259" s="185">
        <v>72</v>
      </c>
      <c r="C1259" s="184" t="s">
        <v>4809</v>
      </c>
      <c r="D1259" s="184" t="s">
        <v>4381</v>
      </c>
      <c r="E1259" s="184" t="s">
        <v>18</v>
      </c>
      <c r="F1259" s="185">
        <v>7</v>
      </c>
      <c r="G1259" s="185">
        <v>1</v>
      </c>
      <c r="H1259" s="185">
        <v>0</v>
      </c>
      <c r="I1259" s="184" t="s">
        <v>3102</v>
      </c>
      <c r="J1259" s="184"/>
      <c r="K1259" s="183" t="s">
        <v>4511</v>
      </c>
      <c r="L1259" s="183"/>
      <c r="M1259" s="183" t="s">
        <v>3102</v>
      </c>
      <c r="N1259" s="183" t="s">
        <v>3102</v>
      </c>
      <c r="O1259" s="183"/>
      <c r="P1259" s="183" t="s">
        <v>4222</v>
      </c>
      <c r="Q1259" s="183" t="s">
        <v>4509</v>
      </c>
      <c r="R1259" s="183">
        <f t="shared" si="224"/>
        <v>0</v>
      </c>
      <c r="S1259" s="183">
        <f t="shared" si="225"/>
        <v>0</v>
      </c>
      <c r="T1259" s="183">
        <f t="shared" si="226"/>
        <v>0</v>
      </c>
      <c r="U1259" s="183">
        <f t="shared" si="227"/>
        <v>0</v>
      </c>
      <c r="V1259" s="183">
        <f t="shared" si="228"/>
        <v>0</v>
      </c>
      <c r="W1259" s="183">
        <f t="shared" si="229"/>
        <v>0</v>
      </c>
      <c r="X1259" s="183">
        <f t="shared" si="230"/>
        <v>0</v>
      </c>
      <c r="Y1259" s="183">
        <f t="shared" si="231"/>
        <v>0</v>
      </c>
      <c r="Z1259" s="183">
        <f t="shared" si="232"/>
        <v>0</v>
      </c>
      <c r="AA1259" s="183">
        <f t="shared" si="233"/>
        <v>0</v>
      </c>
      <c r="AB1259" s="183" t="str">
        <f t="shared" si="234"/>
        <v/>
      </c>
      <c r="AC1259" s="183" t="str">
        <f t="shared" si="235"/>
        <v/>
      </c>
      <c r="AD1259" s="183" t="str">
        <f t="shared" si="236"/>
        <v/>
      </c>
      <c r="AE1259" s="183" t="str">
        <f t="shared" si="237"/>
        <v/>
      </c>
    </row>
    <row r="1260" spans="1:31" ht="33.950000000000003" customHeight="1" x14ac:dyDescent="0.25">
      <c r="A1260" s="184" t="s">
        <v>4927</v>
      </c>
      <c r="B1260" s="185">
        <v>72</v>
      </c>
      <c r="C1260" s="184" t="s">
        <v>4809</v>
      </c>
      <c r="D1260" s="184" t="s">
        <v>4381</v>
      </c>
      <c r="E1260" s="184" t="s">
        <v>18</v>
      </c>
      <c r="F1260" s="185">
        <v>8</v>
      </c>
      <c r="G1260" s="185">
        <v>1</v>
      </c>
      <c r="H1260" s="185">
        <v>0</v>
      </c>
      <c r="I1260" s="184" t="s">
        <v>3123</v>
      </c>
      <c r="J1260" s="184"/>
      <c r="K1260" s="183" t="s">
        <v>4510</v>
      </c>
      <c r="L1260" s="183"/>
      <c r="M1260" s="183" t="s">
        <v>3123</v>
      </c>
      <c r="N1260" s="183" t="s">
        <v>3123</v>
      </c>
      <c r="O1260" s="183"/>
      <c r="P1260" s="183" t="s">
        <v>4222</v>
      </c>
      <c r="Q1260" s="183" t="s">
        <v>4509</v>
      </c>
      <c r="R1260" s="183">
        <f t="shared" si="224"/>
        <v>0</v>
      </c>
      <c r="S1260" s="183">
        <f t="shared" si="225"/>
        <v>0</v>
      </c>
      <c r="T1260" s="183">
        <f t="shared" si="226"/>
        <v>0</v>
      </c>
      <c r="U1260" s="183">
        <f t="shared" si="227"/>
        <v>0</v>
      </c>
      <c r="V1260" s="183">
        <f t="shared" si="228"/>
        <v>0</v>
      </c>
      <c r="W1260" s="183">
        <f t="shared" si="229"/>
        <v>0</v>
      </c>
      <c r="X1260" s="183">
        <f t="shared" si="230"/>
        <v>0</v>
      </c>
      <c r="Y1260" s="183">
        <f t="shared" si="231"/>
        <v>0</v>
      </c>
      <c r="Z1260" s="183">
        <f t="shared" si="232"/>
        <v>0</v>
      </c>
      <c r="AA1260" s="183">
        <f t="shared" si="233"/>
        <v>0</v>
      </c>
      <c r="AB1260" s="183" t="str">
        <f t="shared" si="234"/>
        <v/>
      </c>
      <c r="AC1260" s="183" t="str">
        <f t="shared" si="235"/>
        <v/>
      </c>
      <c r="AD1260" s="183" t="str">
        <f t="shared" si="236"/>
        <v/>
      </c>
      <c r="AE1260" s="183" t="str">
        <f t="shared" si="237"/>
        <v/>
      </c>
    </row>
    <row r="1261" spans="1:31" ht="33.950000000000003" customHeight="1" x14ac:dyDescent="0.25">
      <c r="A1261" s="184" t="s">
        <v>4927</v>
      </c>
      <c r="B1261" s="185">
        <v>72</v>
      </c>
      <c r="C1261" s="184" t="s">
        <v>4809</v>
      </c>
      <c r="D1261" s="184" t="s">
        <v>4378</v>
      </c>
      <c r="E1261" s="184" t="s">
        <v>18</v>
      </c>
      <c r="F1261" s="185">
        <v>1</v>
      </c>
      <c r="G1261" s="185">
        <v>0</v>
      </c>
      <c r="H1261" s="185">
        <v>1</v>
      </c>
      <c r="I1261" s="184"/>
      <c r="J1261" s="184" t="s">
        <v>4932</v>
      </c>
      <c r="K1261" s="183"/>
      <c r="L1261" s="183" t="s">
        <v>4933</v>
      </c>
      <c r="M1261" s="183" t="s">
        <v>4932</v>
      </c>
      <c r="N1261" s="183" t="s">
        <v>4932</v>
      </c>
      <c r="O1261" s="183"/>
      <c r="P1261" s="183" t="s">
        <v>4222</v>
      </c>
      <c r="Q1261" s="183" t="s">
        <v>4495</v>
      </c>
      <c r="R1261" s="183">
        <f t="shared" si="224"/>
        <v>0</v>
      </c>
      <c r="S1261" s="183">
        <f t="shared" si="225"/>
        <v>0</v>
      </c>
      <c r="T1261" s="183">
        <f t="shared" si="226"/>
        <v>0</v>
      </c>
      <c r="U1261" s="183">
        <f t="shared" si="227"/>
        <v>0</v>
      </c>
      <c r="V1261" s="183">
        <f t="shared" si="228"/>
        <v>0</v>
      </c>
      <c r="W1261" s="183">
        <f t="shared" si="229"/>
        <v>0</v>
      </c>
      <c r="X1261" s="183">
        <f t="shared" si="230"/>
        <v>0</v>
      </c>
      <c r="Y1261" s="183">
        <f t="shared" si="231"/>
        <v>0</v>
      </c>
      <c r="Z1261" s="183">
        <f t="shared" si="232"/>
        <v>0</v>
      </c>
      <c r="AA1261" s="183">
        <f t="shared" si="233"/>
        <v>0</v>
      </c>
      <c r="AB1261" s="183" t="str">
        <f t="shared" si="234"/>
        <v/>
      </c>
      <c r="AC1261" s="183" t="str">
        <f t="shared" si="235"/>
        <v/>
      </c>
      <c r="AD1261" s="183" t="str">
        <f t="shared" si="236"/>
        <v/>
      </c>
      <c r="AE1261" s="183" t="str">
        <f t="shared" si="237"/>
        <v/>
      </c>
    </row>
    <row r="1262" spans="1:31" ht="33.950000000000003" customHeight="1" x14ac:dyDescent="0.25">
      <c r="A1262" s="184" t="s">
        <v>4927</v>
      </c>
      <c r="B1262" s="185">
        <v>72</v>
      </c>
      <c r="C1262" s="184" t="s">
        <v>4809</v>
      </c>
      <c r="D1262" s="184" t="s">
        <v>4378</v>
      </c>
      <c r="E1262" s="184" t="s">
        <v>18</v>
      </c>
      <c r="F1262" s="185">
        <v>2</v>
      </c>
      <c r="G1262" s="185">
        <v>0</v>
      </c>
      <c r="H1262" s="185">
        <v>1</v>
      </c>
      <c r="I1262" s="184"/>
      <c r="J1262" s="184" t="s">
        <v>3626</v>
      </c>
      <c r="K1262" s="183"/>
      <c r="L1262" s="183" t="s">
        <v>4931</v>
      </c>
      <c r="M1262" s="183" t="s">
        <v>3626</v>
      </c>
      <c r="N1262" s="183" t="s">
        <v>3626</v>
      </c>
      <c r="O1262" s="183"/>
      <c r="P1262" s="183" t="s">
        <v>4222</v>
      </c>
      <c r="Q1262" s="183" t="s">
        <v>4495</v>
      </c>
      <c r="R1262" s="183">
        <f t="shared" si="224"/>
        <v>0</v>
      </c>
      <c r="S1262" s="183">
        <f t="shared" si="225"/>
        <v>0</v>
      </c>
      <c r="T1262" s="183">
        <f t="shared" si="226"/>
        <v>0</v>
      </c>
      <c r="U1262" s="183">
        <f t="shared" si="227"/>
        <v>0</v>
      </c>
      <c r="V1262" s="183">
        <f t="shared" si="228"/>
        <v>0</v>
      </c>
      <c r="W1262" s="183">
        <f t="shared" si="229"/>
        <v>0</v>
      </c>
      <c r="X1262" s="183">
        <f t="shared" si="230"/>
        <v>0</v>
      </c>
      <c r="Y1262" s="183">
        <f t="shared" si="231"/>
        <v>0</v>
      </c>
      <c r="Z1262" s="183">
        <f t="shared" si="232"/>
        <v>0</v>
      </c>
      <c r="AA1262" s="183">
        <f t="shared" si="233"/>
        <v>0</v>
      </c>
      <c r="AB1262" s="183" t="str">
        <f t="shared" si="234"/>
        <v/>
      </c>
      <c r="AC1262" s="183" t="str">
        <f t="shared" si="235"/>
        <v/>
      </c>
      <c r="AD1262" s="183" t="str">
        <f t="shared" si="236"/>
        <v/>
      </c>
      <c r="AE1262" s="183" t="str">
        <f t="shared" si="237"/>
        <v/>
      </c>
    </row>
    <row r="1263" spans="1:31" ht="33.950000000000003" customHeight="1" x14ac:dyDescent="0.25">
      <c r="A1263" s="184" t="s">
        <v>4927</v>
      </c>
      <c r="B1263" s="185">
        <v>72</v>
      </c>
      <c r="C1263" s="184" t="s">
        <v>4809</v>
      </c>
      <c r="D1263" s="184" t="s">
        <v>4378</v>
      </c>
      <c r="E1263" s="184" t="s">
        <v>18</v>
      </c>
      <c r="F1263" s="185">
        <v>3</v>
      </c>
      <c r="G1263" s="185">
        <v>0</v>
      </c>
      <c r="H1263" s="185">
        <v>1</v>
      </c>
      <c r="I1263" s="184"/>
      <c r="J1263" s="184" t="s">
        <v>3537</v>
      </c>
      <c r="K1263" s="183"/>
      <c r="L1263" s="183" t="s">
        <v>4930</v>
      </c>
      <c r="M1263" s="183" t="s">
        <v>3537</v>
      </c>
      <c r="N1263" s="183" t="s">
        <v>3537</v>
      </c>
      <c r="O1263" s="183"/>
      <c r="P1263" s="183" t="s">
        <v>4222</v>
      </c>
      <c r="Q1263" s="183" t="s">
        <v>4495</v>
      </c>
      <c r="R1263" s="183">
        <f t="shared" si="224"/>
        <v>0</v>
      </c>
      <c r="S1263" s="183">
        <f t="shared" si="225"/>
        <v>0</v>
      </c>
      <c r="T1263" s="183">
        <f t="shared" si="226"/>
        <v>0</v>
      </c>
      <c r="U1263" s="183">
        <f t="shared" si="227"/>
        <v>0</v>
      </c>
      <c r="V1263" s="183">
        <f t="shared" si="228"/>
        <v>0</v>
      </c>
      <c r="W1263" s="183">
        <f t="shared" si="229"/>
        <v>0</v>
      </c>
      <c r="X1263" s="183">
        <f t="shared" si="230"/>
        <v>0</v>
      </c>
      <c r="Y1263" s="183">
        <f t="shared" si="231"/>
        <v>0</v>
      </c>
      <c r="Z1263" s="183">
        <f t="shared" si="232"/>
        <v>0</v>
      </c>
      <c r="AA1263" s="183">
        <f t="shared" si="233"/>
        <v>0</v>
      </c>
      <c r="AB1263" s="183" t="str">
        <f t="shared" si="234"/>
        <v/>
      </c>
      <c r="AC1263" s="183" t="str">
        <f t="shared" si="235"/>
        <v/>
      </c>
      <c r="AD1263" s="183" t="str">
        <f t="shared" si="236"/>
        <v/>
      </c>
      <c r="AE1263" s="183" t="str">
        <f t="shared" si="237"/>
        <v/>
      </c>
    </row>
    <row r="1264" spans="1:31" ht="33.950000000000003" customHeight="1" x14ac:dyDescent="0.25">
      <c r="A1264" s="184" t="s">
        <v>4927</v>
      </c>
      <c r="B1264" s="185">
        <v>72</v>
      </c>
      <c r="C1264" s="184" t="s">
        <v>4809</v>
      </c>
      <c r="D1264" s="184" t="s">
        <v>4378</v>
      </c>
      <c r="E1264" s="184" t="s">
        <v>18</v>
      </c>
      <c r="F1264" s="185">
        <v>4</v>
      </c>
      <c r="G1264" s="185">
        <v>0</v>
      </c>
      <c r="H1264" s="185">
        <v>1</v>
      </c>
      <c r="I1264" s="184"/>
      <c r="J1264" s="184" t="s">
        <v>3236</v>
      </c>
      <c r="K1264" s="183"/>
      <c r="L1264" s="183" t="s">
        <v>4929</v>
      </c>
      <c r="M1264" s="183" t="s">
        <v>3236</v>
      </c>
      <c r="N1264" s="183" t="s">
        <v>3236</v>
      </c>
      <c r="O1264" s="183"/>
      <c r="P1264" s="183" t="s">
        <v>4222</v>
      </c>
      <c r="Q1264" s="183" t="s">
        <v>4495</v>
      </c>
      <c r="R1264" s="183">
        <f t="shared" si="224"/>
        <v>0</v>
      </c>
      <c r="S1264" s="183">
        <f t="shared" si="225"/>
        <v>0</v>
      </c>
      <c r="T1264" s="183">
        <f t="shared" si="226"/>
        <v>0</v>
      </c>
      <c r="U1264" s="183">
        <f t="shared" si="227"/>
        <v>0</v>
      </c>
      <c r="V1264" s="183">
        <f t="shared" si="228"/>
        <v>0</v>
      </c>
      <c r="W1264" s="183">
        <f t="shared" si="229"/>
        <v>0</v>
      </c>
      <c r="X1264" s="183">
        <f t="shared" si="230"/>
        <v>0</v>
      </c>
      <c r="Y1264" s="183">
        <f t="shared" si="231"/>
        <v>0</v>
      </c>
      <c r="Z1264" s="183">
        <f t="shared" si="232"/>
        <v>0</v>
      </c>
      <c r="AA1264" s="183">
        <f t="shared" si="233"/>
        <v>0</v>
      </c>
      <c r="AB1264" s="183" t="str">
        <f t="shared" si="234"/>
        <v/>
      </c>
      <c r="AC1264" s="183" t="str">
        <f t="shared" si="235"/>
        <v/>
      </c>
      <c r="AD1264" s="183" t="str">
        <f t="shared" si="236"/>
        <v/>
      </c>
      <c r="AE1264" s="183" t="str">
        <f t="shared" si="237"/>
        <v/>
      </c>
    </row>
    <row r="1265" spans="1:31" ht="33.950000000000003" customHeight="1" x14ac:dyDescent="0.25">
      <c r="A1265" s="184" t="s">
        <v>4927</v>
      </c>
      <c r="B1265" s="185">
        <v>72</v>
      </c>
      <c r="C1265" s="184" t="s">
        <v>4809</v>
      </c>
      <c r="D1265" s="184" t="s">
        <v>4378</v>
      </c>
      <c r="E1265" s="184" t="s">
        <v>18</v>
      </c>
      <c r="F1265" s="185">
        <v>5</v>
      </c>
      <c r="G1265" s="185">
        <v>0</v>
      </c>
      <c r="H1265" s="185">
        <v>1</v>
      </c>
      <c r="I1265" s="184"/>
      <c r="J1265" s="184" t="s">
        <v>3674</v>
      </c>
      <c r="K1265" s="183"/>
      <c r="L1265" s="183" t="s">
        <v>4928</v>
      </c>
      <c r="M1265" s="183" t="s">
        <v>3674</v>
      </c>
      <c r="N1265" s="183" t="s">
        <v>3674</v>
      </c>
      <c r="O1265" s="183"/>
      <c r="P1265" s="183" t="s">
        <v>4222</v>
      </c>
      <c r="Q1265" s="183" t="s">
        <v>4495</v>
      </c>
      <c r="R1265" s="183">
        <f t="shared" si="224"/>
        <v>0</v>
      </c>
      <c r="S1265" s="183">
        <f t="shared" si="225"/>
        <v>0</v>
      </c>
      <c r="T1265" s="183">
        <f t="shared" si="226"/>
        <v>0</v>
      </c>
      <c r="U1265" s="183">
        <f t="shared" si="227"/>
        <v>0</v>
      </c>
      <c r="V1265" s="183">
        <f t="shared" si="228"/>
        <v>0</v>
      </c>
      <c r="W1265" s="183">
        <f t="shared" si="229"/>
        <v>0</v>
      </c>
      <c r="X1265" s="183">
        <f t="shared" si="230"/>
        <v>0</v>
      </c>
      <c r="Y1265" s="183">
        <f t="shared" si="231"/>
        <v>0</v>
      </c>
      <c r="Z1265" s="183">
        <f t="shared" si="232"/>
        <v>0</v>
      </c>
      <c r="AA1265" s="183">
        <f t="shared" si="233"/>
        <v>0</v>
      </c>
      <c r="AB1265" s="183" t="str">
        <f t="shared" si="234"/>
        <v/>
      </c>
      <c r="AC1265" s="183" t="str">
        <f t="shared" si="235"/>
        <v/>
      </c>
      <c r="AD1265" s="183" t="str">
        <f t="shared" si="236"/>
        <v/>
      </c>
      <c r="AE1265" s="183" t="str">
        <f t="shared" si="237"/>
        <v/>
      </c>
    </row>
    <row r="1266" spans="1:31" ht="33.950000000000003" customHeight="1" x14ac:dyDescent="0.25">
      <c r="A1266" s="184" t="s">
        <v>4927</v>
      </c>
      <c r="B1266" s="185">
        <v>72</v>
      </c>
      <c r="C1266" s="184" t="s">
        <v>4809</v>
      </c>
      <c r="D1266" s="184" t="s">
        <v>4378</v>
      </c>
      <c r="E1266" s="184" t="s">
        <v>18</v>
      </c>
      <c r="F1266" s="185">
        <v>6</v>
      </c>
      <c r="G1266" s="185">
        <v>0</v>
      </c>
      <c r="H1266" s="185">
        <v>1</v>
      </c>
      <c r="I1266" s="184"/>
      <c r="J1266" s="184" t="s">
        <v>3587</v>
      </c>
      <c r="K1266" s="183"/>
      <c r="L1266" s="183" t="s">
        <v>4500</v>
      </c>
      <c r="M1266" s="183" t="s">
        <v>3587</v>
      </c>
      <c r="N1266" s="183" t="s">
        <v>3587</v>
      </c>
      <c r="O1266" s="183"/>
      <c r="P1266" s="183" t="s">
        <v>4222</v>
      </c>
      <c r="Q1266" s="183" t="s">
        <v>4495</v>
      </c>
      <c r="R1266" s="183">
        <f t="shared" si="224"/>
        <v>0</v>
      </c>
      <c r="S1266" s="183">
        <f t="shared" si="225"/>
        <v>0</v>
      </c>
      <c r="T1266" s="183">
        <f t="shared" si="226"/>
        <v>0</v>
      </c>
      <c r="U1266" s="183">
        <f t="shared" si="227"/>
        <v>0</v>
      </c>
      <c r="V1266" s="183">
        <f t="shared" si="228"/>
        <v>0</v>
      </c>
      <c r="W1266" s="183">
        <f t="shared" si="229"/>
        <v>0</v>
      </c>
      <c r="X1266" s="183">
        <f t="shared" si="230"/>
        <v>0</v>
      </c>
      <c r="Y1266" s="183">
        <f t="shared" si="231"/>
        <v>0</v>
      </c>
      <c r="Z1266" s="183">
        <f t="shared" si="232"/>
        <v>0</v>
      </c>
      <c r="AA1266" s="183">
        <f t="shared" si="233"/>
        <v>0</v>
      </c>
      <c r="AB1266" s="183" t="str">
        <f t="shared" si="234"/>
        <v/>
      </c>
      <c r="AC1266" s="183" t="str">
        <f t="shared" si="235"/>
        <v/>
      </c>
      <c r="AD1266" s="183" t="str">
        <f t="shared" si="236"/>
        <v/>
      </c>
      <c r="AE1266" s="183" t="str">
        <f t="shared" si="237"/>
        <v/>
      </c>
    </row>
    <row r="1267" spans="1:31" ht="33.950000000000003" customHeight="1" x14ac:dyDescent="0.25">
      <c r="A1267" s="184" t="s">
        <v>4927</v>
      </c>
      <c r="B1267" s="185">
        <v>72</v>
      </c>
      <c r="C1267" s="184" t="s">
        <v>4809</v>
      </c>
      <c r="D1267" s="184" t="s">
        <v>4378</v>
      </c>
      <c r="E1267" s="184" t="s">
        <v>18</v>
      </c>
      <c r="F1267" s="185">
        <v>7</v>
      </c>
      <c r="G1267" s="185">
        <v>0</v>
      </c>
      <c r="H1267" s="185">
        <v>1</v>
      </c>
      <c r="I1267" s="184"/>
      <c r="J1267" s="184" t="s">
        <v>4496</v>
      </c>
      <c r="K1267" s="183"/>
      <c r="L1267" s="183" t="s">
        <v>4497</v>
      </c>
      <c r="M1267" s="183" t="s">
        <v>4496</v>
      </c>
      <c r="N1267" s="183" t="s">
        <v>4496</v>
      </c>
      <c r="O1267" s="183"/>
      <c r="P1267" s="183" t="s">
        <v>4222</v>
      </c>
      <c r="Q1267" s="183" t="s">
        <v>4495</v>
      </c>
      <c r="R1267" s="183">
        <f t="shared" si="224"/>
        <v>0</v>
      </c>
      <c r="S1267" s="183">
        <f t="shared" si="225"/>
        <v>0</v>
      </c>
      <c r="T1267" s="183">
        <f t="shared" si="226"/>
        <v>0</v>
      </c>
      <c r="U1267" s="183">
        <f t="shared" si="227"/>
        <v>0</v>
      </c>
      <c r="V1267" s="183">
        <f t="shared" si="228"/>
        <v>0</v>
      </c>
      <c r="W1267" s="183">
        <f t="shared" si="229"/>
        <v>0</v>
      </c>
      <c r="X1267" s="183">
        <f t="shared" si="230"/>
        <v>0</v>
      </c>
      <c r="Y1267" s="183">
        <f t="shared" si="231"/>
        <v>0</v>
      </c>
      <c r="Z1267" s="183">
        <f t="shared" si="232"/>
        <v>0</v>
      </c>
      <c r="AA1267" s="183">
        <f t="shared" si="233"/>
        <v>0</v>
      </c>
      <c r="AB1267" s="183" t="str">
        <f t="shared" si="234"/>
        <v/>
      </c>
      <c r="AC1267" s="183" t="str">
        <f t="shared" si="235"/>
        <v/>
      </c>
      <c r="AD1267" s="183" t="str">
        <f t="shared" si="236"/>
        <v/>
      </c>
      <c r="AE1267" s="183" t="str">
        <f t="shared" si="237"/>
        <v/>
      </c>
    </row>
    <row r="1268" spans="1:31" ht="33.950000000000003" customHeight="1" x14ac:dyDescent="0.25">
      <c r="A1268" s="184" t="s">
        <v>4914</v>
      </c>
      <c r="B1268" s="185">
        <v>73</v>
      </c>
      <c r="C1268" s="184" t="s">
        <v>4809</v>
      </c>
      <c r="D1268" s="184" t="s">
        <v>4381</v>
      </c>
      <c r="E1268" s="184" t="s">
        <v>18</v>
      </c>
      <c r="F1268" s="185">
        <v>1</v>
      </c>
      <c r="G1268" s="185">
        <v>1</v>
      </c>
      <c r="H1268" s="185">
        <v>0</v>
      </c>
      <c r="I1268" s="184" t="s">
        <v>4919</v>
      </c>
      <c r="J1268" s="184"/>
      <c r="K1268" s="183" t="s">
        <v>4926</v>
      </c>
      <c r="L1268" s="183"/>
      <c r="M1268" s="183" t="s">
        <v>4919</v>
      </c>
      <c r="N1268" s="183" t="s">
        <v>3607</v>
      </c>
      <c r="O1268" s="183"/>
      <c r="P1268" s="183" t="s">
        <v>4222</v>
      </c>
      <c r="Q1268" s="183" t="s">
        <v>4509</v>
      </c>
      <c r="R1268" s="183">
        <f t="shared" si="224"/>
        <v>0</v>
      </c>
      <c r="S1268" s="183">
        <f t="shared" si="225"/>
        <v>0</v>
      </c>
      <c r="T1268" s="183">
        <f t="shared" si="226"/>
        <v>0</v>
      </c>
      <c r="U1268" s="183">
        <f t="shared" si="227"/>
        <v>0</v>
      </c>
      <c r="V1268" s="183">
        <f t="shared" si="228"/>
        <v>0</v>
      </c>
      <c r="W1268" s="183">
        <f t="shared" si="229"/>
        <v>0</v>
      </c>
      <c r="X1268" s="183">
        <f t="shared" si="230"/>
        <v>0</v>
      </c>
      <c r="Y1268" s="183">
        <f t="shared" si="231"/>
        <v>0</v>
      </c>
      <c r="Z1268" s="183">
        <f t="shared" si="232"/>
        <v>0</v>
      </c>
      <c r="AA1268" s="183">
        <f t="shared" si="233"/>
        <v>0</v>
      </c>
      <c r="AB1268" s="183" t="str">
        <f t="shared" si="234"/>
        <v/>
      </c>
      <c r="AC1268" s="183" t="str">
        <f t="shared" si="235"/>
        <v/>
      </c>
      <c r="AD1268" s="183" t="str">
        <f t="shared" si="236"/>
        <v/>
      </c>
      <c r="AE1268" s="183" t="str">
        <f t="shared" si="237"/>
        <v/>
      </c>
    </row>
    <row r="1269" spans="1:31" ht="33.950000000000003" customHeight="1" x14ac:dyDescent="0.25">
      <c r="A1269" s="184" t="s">
        <v>4914</v>
      </c>
      <c r="B1269" s="185">
        <v>73</v>
      </c>
      <c r="C1269" s="184" t="s">
        <v>4809</v>
      </c>
      <c r="D1269" s="184" t="s">
        <v>4381</v>
      </c>
      <c r="E1269" s="184" t="s">
        <v>18</v>
      </c>
      <c r="F1269" s="185">
        <v>2</v>
      </c>
      <c r="G1269" s="185">
        <v>1</v>
      </c>
      <c r="H1269" s="185">
        <v>0</v>
      </c>
      <c r="I1269" s="184" t="s">
        <v>4762</v>
      </c>
      <c r="J1269" s="184"/>
      <c r="K1269" s="183" t="s">
        <v>4763</v>
      </c>
      <c r="L1269" s="183"/>
      <c r="M1269" s="183" t="s">
        <v>4762</v>
      </c>
      <c r="N1269" s="183" t="s">
        <v>4762</v>
      </c>
      <c r="O1269" s="183"/>
      <c r="P1269" s="183" t="s">
        <v>4222</v>
      </c>
      <c r="Q1269" s="183" t="s">
        <v>4509</v>
      </c>
      <c r="R1269" s="183">
        <f t="shared" si="224"/>
        <v>0</v>
      </c>
      <c r="S1269" s="183">
        <f t="shared" si="225"/>
        <v>0</v>
      </c>
      <c r="T1269" s="183">
        <f t="shared" si="226"/>
        <v>0</v>
      </c>
      <c r="U1269" s="183">
        <f t="shared" si="227"/>
        <v>0</v>
      </c>
      <c r="V1269" s="183">
        <f t="shared" si="228"/>
        <v>0</v>
      </c>
      <c r="W1269" s="183">
        <f t="shared" si="229"/>
        <v>0</v>
      </c>
      <c r="X1269" s="183">
        <f t="shared" si="230"/>
        <v>0</v>
      </c>
      <c r="Y1269" s="183">
        <f t="shared" si="231"/>
        <v>0</v>
      </c>
      <c r="Z1269" s="183">
        <f t="shared" si="232"/>
        <v>0</v>
      </c>
      <c r="AA1269" s="183">
        <f t="shared" si="233"/>
        <v>0</v>
      </c>
      <c r="AB1269" s="183" t="str">
        <f t="shared" si="234"/>
        <v/>
      </c>
      <c r="AC1269" s="183" t="str">
        <f t="shared" si="235"/>
        <v/>
      </c>
      <c r="AD1269" s="183" t="str">
        <f t="shared" si="236"/>
        <v/>
      </c>
      <c r="AE1269" s="183" t="str">
        <f t="shared" si="237"/>
        <v/>
      </c>
    </row>
    <row r="1270" spans="1:31" ht="33.950000000000003" customHeight="1" x14ac:dyDescent="0.25">
      <c r="A1270" s="184" t="s">
        <v>4914</v>
      </c>
      <c r="B1270" s="185">
        <v>73</v>
      </c>
      <c r="C1270" s="184" t="s">
        <v>4809</v>
      </c>
      <c r="D1270" s="184" t="s">
        <v>4381</v>
      </c>
      <c r="E1270" s="184" t="s">
        <v>18</v>
      </c>
      <c r="F1270" s="185">
        <v>3</v>
      </c>
      <c r="G1270" s="185">
        <v>1</v>
      </c>
      <c r="H1270" s="185">
        <v>0</v>
      </c>
      <c r="I1270" s="184" t="s">
        <v>3187</v>
      </c>
      <c r="J1270" s="184"/>
      <c r="K1270" s="183" t="s">
        <v>4925</v>
      </c>
      <c r="L1270" s="183"/>
      <c r="M1270" s="183" t="s">
        <v>3187</v>
      </c>
      <c r="N1270" s="183" t="s">
        <v>3187</v>
      </c>
      <c r="O1270" s="183"/>
      <c r="P1270" s="183" t="s">
        <v>4222</v>
      </c>
      <c r="Q1270" s="183" t="s">
        <v>4509</v>
      </c>
      <c r="R1270" s="183">
        <f t="shared" si="224"/>
        <v>0</v>
      </c>
      <c r="S1270" s="183">
        <f t="shared" si="225"/>
        <v>0</v>
      </c>
      <c r="T1270" s="183">
        <f t="shared" si="226"/>
        <v>0</v>
      </c>
      <c r="U1270" s="183">
        <f t="shared" si="227"/>
        <v>0</v>
      </c>
      <c r="V1270" s="183">
        <f t="shared" si="228"/>
        <v>0</v>
      </c>
      <c r="W1270" s="183">
        <f t="shared" si="229"/>
        <v>0</v>
      </c>
      <c r="X1270" s="183">
        <f t="shared" si="230"/>
        <v>0</v>
      </c>
      <c r="Y1270" s="183">
        <f t="shared" si="231"/>
        <v>0</v>
      </c>
      <c r="Z1270" s="183">
        <f t="shared" si="232"/>
        <v>0</v>
      </c>
      <c r="AA1270" s="183">
        <f t="shared" si="233"/>
        <v>0</v>
      </c>
      <c r="AB1270" s="183" t="str">
        <f t="shared" si="234"/>
        <v/>
      </c>
      <c r="AC1270" s="183" t="str">
        <f t="shared" si="235"/>
        <v/>
      </c>
      <c r="AD1270" s="183" t="str">
        <f t="shared" si="236"/>
        <v/>
      </c>
      <c r="AE1270" s="183" t="str">
        <f t="shared" si="237"/>
        <v/>
      </c>
    </row>
    <row r="1271" spans="1:31" ht="33.950000000000003" customHeight="1" x14ac:dyDescent="0.25">
      <c r="A1271" s="184" t="s">
        <v>4914</v>
      </c>
      <c r="B1271" s="185">
        <v>73</v>
      </c>
      <c r="C1271" s="184" t="s">
        <v>4809</v>
      </c>
      <c r="D1271" s="184" t="s">
        <v>4381</v>
      </c>
      <c r="E1271" s="184" t="s">
        <v>18</v>
      </c>
      <c r="F1271" s="185">
        <v>4</v>
      </c>
      <c r="G1271" s="185">
        <v>1</v>
      </c>
      <c r="H1271" s="185">
        <v>0</v>
      </c>
      <c r="I1271" s="184" t="s">
        <v>3684</v>
      </c>
      <c r="J1271" s="184"/>
      <c r="K1271" s="183" t="s">
        <v>4924</v>
      </c>
      <c r="L1271" s="183"/>
      <c r="M1271" s="183" t="s">
        <v>3684</v>
      </c>
      <c r="N1271" s="183" t="s">
        <v>3684</v>
      </c>
      <c r="O1271" s="183"/>
      <c r="P1271" s="183" t="s">
        <v>4222</v>
      </c>
      <c r="Q1271" s="183" t="s">
        <v>4509</v>
      </c>
      <c r="R1271" s="183">
        <f t="shared" si="224"/>
        <v>0</v>
      </c>
      <c r="S1271" s="183">
        <f t="shared" si="225"/>
        <v>0</v>
      </c>
      <c r="T1271" s="183">
        <f t="shared" si="226"/>
        <v>0</v>
      </c>
      <c r="U1271" s="183">
        <f t="shared" si="227"/>
        <v>0</v>
      </c>
      <c r="V1271" s="183">
        <f t="shared" si="228"/>
        <v>0</v>
      </c>
      <c r="W1271" s="183">
        <f t="shared" si="229"/>
        <v>0</v>
      </c>
      <c r="X1271" s="183">
        <f t="shared" si="230"/>
        <v>0</v>
      </c>
      <c r="Y1271" s="183">
        <f t="shared" si="231"/>
        <v>0</v>
      </c>
      <c r="Z1271" s="183">
        <f t="shared" si="232"/>
        <v>0</v>
      </c>
      <c r="AA1271" s="183">
        <f t="shared" si="233"/>
        <v>0</v>
      </c>
      <c r="AB1271" s="183" t="str">
        <f t="shared" si="234"/>
        <v/>
      </c>
      <c r="AC1271" s="183" t="str">
        <f t="shared" si="235"/>
        <v/>
      </c>
      <c r="AD1271" s="183" t="str">
        <f t="shared" si="236"/>
        <v/>
      </c>
      <c r="AE1271" s="183" t="str">
        <f t="shared" si="237"/>
        <v/>
      </c>
    </row>
    <row r="1272" spans="1:31" ht="33.950000000000003" customHeight="1" x14ac:dyDescent="0.25">
      <c r="A1272" s="184" t="s">
        <v>4914</v>
      </c>
      <c r="B1272" s="185">
        <v>73</v>
      </c>
      <c r="C1272" s="184" t="s">
        <v>4809</v>
      </c>
      <c r="D1272" s="184" t="s">
        <v>4381</v>
      </c>
      <c r="E1272" s="184" t="s">
        <v>18</v>
      </c>
      <c r="F1272" s="185">
        <v>5</v>
      </c>
      <c r="G1272" s="185">
        <v>1</v>
      </c>
      <c r="H1272" s="185">
        <v>0</v>
      </c>
      <c r="I1272" s="184" t="s">
        <v>3122</v>
      </c>
      <c r="J1272" s="184"/>
      <c r="K1272" s="183" t="s">
        <v>4923</v>
      </c>
      <c r="L1272" s="183"/>
      <c r="M1272" s="183" t="s">
        <v>3122</v>
      </c>
      <c r="N1272" s="183" t="s">
        <v>3122</v>
      </c>
      <c r="O1272" s="183"/>
      <c r="P1272" s="183" t="s">
        <v>4222</v>
      </c>
      <c r="Q1272" s="183" t="s">
        <v>4509</v>
      </c>
      <c r="R1272" s="183">
        <f t="shared" si="224"/>
        <v>0</v>
      </c>
      <c r="S1272" s="183">
        <f t="shared" si="225"/>
        <v>0</v>
      </c>
      <c r="T1272" s="183">
        <f t="shared" si="226"/>
        <v>0</v>
      </c>
      <c r="U1272" s="183">
        <f t="shared" si="227"/>
        <v>0</v>
      </c>
      <c r="V1272" s="183">
        <f t="shared" si="228"/>
        <v>0</v>
      </c>
      <c r="W1272" s="183">
        <f t="shared" si="229"/>
        <v>0</v>
      </c>
      <c r="X1272" s="183">
        <f t="shared" si="230"/>
        <v>0</v>
      </c>
      <c r="Y1272" s="183">
        <f t="shared" si="231"/>
        <v>0</v>
      </c>
      <c r="Z1272" s="183">
        <f t="shared" si="232"/>
        <v>0</v>
      </c>
      <c r="AA1272" s="183">
        <f t="shared" si="233"/>
        <v>0</v>
      </c>
      <c r="AB1272" s="183" t="str">
        <f t="shared" si="234"/>
        <v/>
      </c>
      <c r="AC1272" s="183" t="str">
        <f t="shared" si="235"/>
        <v/>
      </c>
      <c r="AD1272" s="183" t="str">
        <f t="shared" si="236"/>
        <v/>
      </c>
      <c r="AE1272" s="183" t="str">
        <f t="shared" si="237"/>
        <v/>
      </c>
    </row>
    <row r="1273" spans="1:31" ht="33.950000000000003" customHeight="1" x14ac:dyDescent="0.25">
      <c r="A1273" s="184" t="s">
        <v>4914</v>
      </c>
      <c r="B1273" s="185">
        <v>73</v>
      </c>
      <c r="C1273" s="184" t="s">
        <v>4809</v>
      </c>
      <c r="D1273" s="184" t="s">
        <v>4381</v>
      </c>
      <c r="E1273" s="184" t="s">
        <v>18</v>
      </c>
      <c r="F1273" s="185">
        <v>6</v>
      </c>
      <c r="G1273" s="185">
        <v>1</v>
      </c>
      <c r="H1273" s="185">
        <v>0</v>
      </c>
      <c r="I1273" s="184" t="s">
        <v>4921</v>
      </c>
      <c r="J1273" s="184"/>
      <c r="K1273" s="183" t="s">
        <v>4922</v>
      </c>
      <c r="L1273" s="183"/>
      <c r="M1273" s="183" t="s">
        <v>4921</v>
      </c>
      <c r="N1273" s="183" t="s">
        <v>4921</v>
      </c>
      <c r="O1273" s="183"/>
      <c r="P1273" s="183" t="s">
        <v>4222</v>
      </c>
      <c r="Q1273" s="183" t="s">
        <v>4509</v>
      </c>
      <c r="R1273" s="183">
        <f t="shared" si="224"/>
        <v>0</v>
      </c>
      <c r="S1273" s="183">
        <f t="shared" si="225"/>
        <v>0</v>
      </c>
      <c r="T1273" s="183">
        <f t="shared" si="226"/>
        <v>0</v>
      </c>
      <c r="U1273" s="183">
        <f t="shared" si="227"/>
        <v>0</v>
      </c>
      <c r="V1273" s="183">
        <f t="shared" si="228"/>
        <v>0</v>
      </c>
      <c r="W1273" s="183">
        <f t="shared" si="229"/>
        <v>0</v>
      </c>
      <c r="X1273" s="183">
        <f t="shared" si="230"/>
        <v>0</v>
      </c>
      <c r="Y1273" s="183">
        <f t="shared" si="231"/>
        <v>0</v>
      </c>
      <c r="Z1273" s="183">
        <f t="shared" si="232"/>
        <v>0</v>
      </c>
      <c r="AA1273" s="183">
        <f t="shared" si="233"/>
        <v>0</v>
      </c>
      <c r="AB1273" s="183" t="str">
        <f t="shared" si="234"/>
        <v/>
      </c>
      <c r="AC1273" s="183" t="str">
        <f t="shared" si="235"/>
        <v/>
      </c>
      <c r="AD1273" s="183" t="str">
        <f t="shared" si="236"/>
        <v/>
      </c>
      <c r="AE1273" s="183" t="str">
        <f t="shared" si="237"/>
        <v/>
      </c>
    </row>
    <row r="1274" spans="1:31" ht="33.950000000000003" customHeight="1" x14ac:dyDescent="0.25">
      <c r="A1274" s="184" t="s">
        <v>4914</v>
      </c>
      <c r="B1274" s="185">
        <v>73</v>
      </c>
      <c r="C1274" s="184" t="s">
        <v>4809</v>
      </c>
      <c r="D1274" s="184" t="s">
        <v>4381</v>
      </c>
      <c r="E1274" s="184" t="s">
        <v>18</v>
      </c>
      <c r="F1274" s="185">
        <v>7</v>
      </c>
      <c r="G1274" s="185">
        <v>1</v>
      </c>
      <c r="H1274" s="185">
        <v>0</v>
      </c>
      <c r="I1274" s="184" t="s">
        <v>3102</v>
      </c>
      <c r="J1274" s="184"/>
      <c r="K1274" s="183" t="s">
        <v>4511</v>
      </c>
      <c r="L1274" s="183"/>
      <c r="M1274" s="183" t="s">
        <v>3102</v>
      </c>
      <c r="N1274" s="183" t="s">
        <v>3102</v>
      </c>
      <c r="O1274" s="183"/>
      <c r="P1274" s="183" t="s">
        <v>4222</v>
      </c>
      <c r="Q1274" s="183" t="s">
        <v>4509</v>
      </c>
      <c r="R1274" s="183">
        <f t="shared" si="224"/>
        <v>0</v>
      </c>
      <c r="S1274" s="183">
        <f t="shared" si="225"/>
        <v>0</v>
      </c>
      <c r="T1274" s="183">
        <f t="shared" si="226"/>
        <v>0</v>
      </c>
      <c r="U1274" s="183">
        <f t="shared" si="227"/>
        <v>0</v>
      </c>
      <c r="V1274" s="183">
        <f t="shared" si="228"/>
        <v>0</v>
      </c>
      <c r="W1274" s="183">
        <f t="shared" si="229"/>
        <v>0</v>
      </c>
      <c r="X1274" s="183">
        <f t="shared" si="230"/>
        <v>0</v>
      </c>
      <c r="Y1274" s="183">
        <f t="shared" si="231"/>
        <v>0</v>
      </c>
      <c r="Z1274" s="183">
        <f t="shared" si="232"/>
        <v>0</v>
      </c>
      <c r="AA1274" s="183">
        <f t="shared" si="233"/>
        <v>0</v>
      </c>
      <c r="AB1274" s="183" t="str">
        <f t="shared" si="234"/>
        <v/>
      </c>
      <c r="AC1274" s="183" t="str">
        <f t="shared" si="235"/>
        <v/>
      </c>
      <c r="AD1274" s="183" t="str">
        <f t="shared" si="236"/>
        <v/>
      </c>
      <c r="AE1274" s="183" t="str">
        <f t="shared" si="237"/>
        <v/>
      </c>
    </row>
    <row r="1275" spans="1:31" ht="33.950000000000003" customHeight="1" x14ac:dyDescent="0.25">
      <c r="A1275" s="184" t="s">
        <v>4914</v>
      </c>
      <c r="B1275" s="185">
        <v>73</v>
      </c>
      <c r="C1275" s="184" t="s">
        <v>4809</v>
      </c>
      <c r="D1275" s="184" t="s">
        <v>4381</v>
      </c>
      <c r="E1275" s="184" t="s">
        <v>18</v>
      </c>
      <c r="F1275" s="185">
        <v>8</v>
      </c>
      <c r="G1275" s="185">
        <v>1</v>
      </c>
      <c r="H1275" s="185">
        <v>0</v>
      </c>
      <c r="I1275" s="184" t="s">
        <v>3123</v>
      </c>
      <c r="J1275" s="184"/>
      <c r="K1275" s="183" t="s">
        <v>4510</v>
      </c>
      <c r="L1275" s="183"/>
      <c r="M1275" s="183" t="s">
        <v>3123</v>
      </c>
      <c r="N1275" s="183" t="s">
        <v>3123</v>
      </c>
      <c r="O1275" s="183"/>
      <c r="P1275" s="183" t="s">
        <v>4222</v>
      </c>
      <c r="Q1275" s="183" t="s">
        <v>4509</v>
      </c>
      <c r="R1275" s="183">
        <f t="shared" si="224"/>
        <v>0</v>
      </c>
      <c r="S1275" s="183">
        <f t="shared" si="225"/>
        <v>0</v>
      </c>
      <c r="T1275" s="183">
        <f t="shared" si="226"/>
        <v>0</v>
      </c>
      <c r="U1275" s="183">
        <f t="shared" si="227"/>
        <v>0</v>
      </c>
      <c r="V1275" s="183">
        <f t="shared" si="228"/>
        <v>0</v>
      </c>
      <c r="W1275" s="183">
        <f t="shared" si="229"/>
        <v>0</v>
      </c>
      <c r="X1275" s="183">
        <f t="shared" si="230"/>
        <v>0</v>
      </c>
      <c r="Y1275" s="183">
        <f t="shared" si="231"/>
        <v>0</v>
      </c>
      <c r="Z1275" s="183">
        <f t="shared" si="232"/>
        <v>0</v>
      </c>
      <c r="AA1275" s="183">
        <f t="shared" si="233"/>
        <v>0</v>
      </c>
      <c r="AB1275" s="183" t="str">
        <f t="shared" si="234"/>
        <v/>
      </c>
      <c r="AC1275" s="183" t="str">
        <f t="shared" si="235"/>
        <v/>
      </c>
      <c r="AD1275" s="183" t="str">
        <f t="shared" si="236"/>
        <v/>
      </c>
      <c r="AE1275" s="183" t="str">
        <f t="shared" si="237"/>
        <v/>
      </c>
    </row>
    <row r="1276" spans="1:31" ht="33.950000000000003" customHeight="1" x14ac:dyDescent="0.25">
      <c r="A1276" s="184" t="s">
        <v>4914</v>
      </c>
      <c r="B1276" s="185">
        <v>73</v>
      </c>
      <c r="C1276" s="184" t="s">
        <v>4809</v>
      </c>
      <c r="D1276" s="184" t="s">
        <v>4378</v>
      </c>
      <c r="E1276" s="184" t="s">
        <v>18</v>
      </c>
      <c r="F1276" s="185">
        <v>1</v>
      </c>
      <c r="G1276" s="185">
        <v>0</v>
      </c>
      <c r="H1276" s="185">
        <v>1</v>
      </c>
      <c r="I1276" s="184"/>
      <c r="J1276" s="184" t="s">
        <v>4919</v>
      </c>
      <c r="K1276" s="183"/>
      <c r="L1276" s="183" t="s">
        <v>4920</v>
      </c>
      <c r="M1276" s="183" t="s">
        <v>4919</v>
      </c>
      <c r="N1276" s="183" t="s">
        <v>3607</v>
      </c>
      <c r="O1276" s="183"/>
      <c r="P1276" s="183" t="s">
        <v>4222</v>
      </c>
      <c r="Q1276" s="183" t="s">
        <v>4495</v>
      </c>
      <c r="R1276" s="183">
        <f t="shared" ref="R1276:R1339" si="238">IF(AND($A1276=$B$20,$D1276="PRO",$E1276="POS"),1,0)</f>
        <v>0</v>
      </c>
      <c r="S1276" s="183">
        <f t="shared" ref="S1276:S1339" si="239">IF(AND($A1276=$B$20,$D1276="CFA",$E1276="POS"),1,0)</f>
        <v>0</v>
      </c>
      <c r="T1276" s="183">
        <f t="shared" ref="T1276:T1339" si="240">IF($R1276=0,0,IF(OR(AND($M1276&lt;&gt;"",ISNUMBER(SEARCH($M1276,$B$5))),AND($N1276&lt;&gt;"",ISNUMBER(SEARCH($N1276,$B$5))),AND($O1276&lt;&gt;"",ISNUMBER(SEARCH($O1276,$B$5)))),1,0))</f>
        <v>0</v>
      </c>
      <c r="U1276" s="183">
        <f t="shared" ref="U1276:U1339" si="241">IF($R1276=0,0,IF(OR(AND($M1276&lt;&gt;"",ISNUMBER(SEARCH($M1276,$B$5&amp;" "&amp;$B$10))),AND($N1276&lt;&gt;"",ISNUMBER(SEARCH($N1276,$B$5&amp;" "&amp;$B$10))),AND($O1276&lt;&gt;"",ISNUMBER(SEARCH($O1276,$B$5&amp;" "&amp;$B$10)))),1,0))</f>
        <v>0</v>
      </c>
      <c r="V1276" s="183">
        <f t="shared" ref="V1276:V1339" si="242">IF($S1276=0,0,IF(OR(AND($M1276&lt;&gt;"",ISNUMBER(SEARCH($M1276,$D$5))),AND($N1276&lt;&gt;"",ISNUMBER(SEARCH($N1276,$D$5))),AND($O1276&lt;&gt;"",ISNUMBER(SEARCH($O1276,$D$5)))),1,0))</f>
        <v>0</v>
      </c>
      <c r="W1276" s="183">
        <f t="shared" ref="W1276:W1339" si="243">IF($S1276=0,0,IF(OR(AND($M1276&lt;&gt;"",ISNUMBER(SEARCH($M1276,$D$5&amp;" "&amp;$D$10))),AND($N1276&lt;&gt;"",ISNUMBER(SEARCH($N1276,$D$5&amp;" "&amp;$D$10))),AND($O1276&lt;&gt;"",ISNUMBER(SEARCH($O1276,$D$5&amp;" "&amp;$D$10)))),1,0))</f>
        <v>0</v>
      </c>
      <c r="X1276" s="183">
        <f t="shared" ref="X1276:X1339" si="244">IF($T1276=1,$G1276,0)</f>
        <v>0</v>
      </c>
      <c r="Y1276" s="183">
        <f t="shared" ref="Y1276:Y1339" si="245">IF($U1276=1,$G1276,0)</f>
        <v>0</v>
      </c>
      <c r="Z1276" s="183">
        <f t="shared" ref="Z1276:Z1339" si="246">IF($V1276=1,$H1276,0)</f>
        <v>0</v>
      </c>
      <c r="AA1276" s="183">
        <f t="shared" ref="AA1276:AA1339" si="247">IF($W1276=1,$H1276,0)</f>
        <v>0</v>
      </c>
      <c r="AB1276" s="183" t="str">
        <f t="shared" ref="AB1276:AB1339" si="248">IF(AND($R1276=1,$T1276=0),$F1276+ROW()/100000,"")</f>
        <v/>
      </c>
      <c r="AC1276" s="183" t="str">
        <f t="shared" ref="AC1276:AC1339" si="249">IF(AND($R1276=1,$U1276=0),$F1276+ROW()/100000,"")</f>
        <v/>
      </c>
      <c r="AD1276" s="183" t="str">
        <f t="shared" ref="AD1276:AD1339" si="250">IF(AND($S1276=1,$V1276=0),$F1276+ROW()/100000,"")</f>
        <v/>
      </c>
      <c r="AE1276" s="183" t="str">
        <f t="shared" ref="AE1276:AE1339" si="251">IF(AND($S1276=1,$W1276=0),$F1276+ROW()/100000,"")</f>
        <v/>
      </c>
    </row>
    <row r="1277" spans="1:31" ht="33.950000000000003" customHeight="1" x14ac:dyDescent="0.25">
      <c r="A1277" s="184" t="s">
        <v>4914</v>
      </c>
      <c r="B1277" s="185">
        <v>73</v>
      </c>
      <c r="C1277" s="184" t="s">
        <v>4809</v>
      </c>
      <c r="D1277" s="184" t="s">
        <v>4378</v>
      </c>
      <c r="E1277" s="184" t="s">
        <v>18</v>
      </c>
      <c r="F1277" s="185">
        <v>2</v>
      </c>
      <c r="G1277" s="185">
        <v>0</v>
      </c>
      <c r="H1277" s="185">
        <v>1</v>
      </c>
      <c r="I1277" s="184"/>
      <c r="J1277" s="184" t="s">
        <v>4762</v>
      </c>
      <c r="K1277" s="183"/>
      <c r="L1277" s="183" t="s">
        <v>4918</v>
      </c>
      <c r="M1277" s="183" t="s">
        <v>4762</v>
      </c>
      <c r="N1277" s="183" t="s">
        <v>4762</v>
      </c>
      <c r="O1277" s="183"/>
      <c r="P1277" s="183" t="s">
        <v>4222</v>
      </c>
      <c r="Q1277" s="183" t="s">
        <v>4495</v>
      </c>
      <c r="R1277" s="183">
        <f t="shared" si="238"/>
        <v>0</v>
      </c>
      <c r="S1277" s="183">
        <f t="shared" si="239"/>
        <v>0</v>
      </c>
      <c r="T1277" s="183">
        <f t="shared" si="240"/>
        <v>0</v>
      </c>
      <c r="U1277" s="183">
        <f t="shared" si="241"/>
        <v>0</v>
      </c>
      <c r="V1277" s="183">
        <f t="shared" si="242"/>
        <v>0</v>
      </c>
      <c r="W1277" s="183">
        <f t="shared" si="243"/>
        <v>0</v>
      </c>
      <c r="X1277" s="183">
        <f t="shared" si="244"/>
        <v>0</v>
      </c>
      <c r="Y1277" s="183">
        <f t="shared" si="245"/>
        <v>0</v>
      </c>
      <c r="Z1277" s="183">
        <f t="shared" si="246"/>
        <v>0</v>
      </c>
      <c r="AA1277" s="183">
        <f t="shared" si="247"/>
        <v>0</v>
      </c>
      <c r="AB1277" s="183" t="str">
        <f t="shared" si="248"/>
        <v/>
      </c>
      <c r="AC1277" s="183" t="str">
        <f t="shared" si="249"/>
        <v/>
      </c>
      <c r="AD1277" s="183" t="str">
        <f t="shared" si="250"/>
        <v/>
      </c>
      <c r="AE1277" s="183" t="str">
        <f t="shared" si="251"/>
        <v/>
      </c>
    </row>
    <row r="1278" spans="1:31" ht="33.950000000000003" customHeight="1" x14ac:dyDescent="0.25">
      <c r="A1278" s="184" t="s">
        <v>4914</v>
      </c>
      <c r="B1278" s="185">
        <v>73</v>
      </c>
      <c r="C1278" s="184" t="s">
        <v>4809</v>
      </c>
      <c r="D1278" s="184" t="s">
        <v>4378</v>
      </c>
      <c r="E1278" s="184" t="s">
        <v>18</v>
      </c>
      <c r="F1278" s="185">
        <v>3</v>
      </c>
      <c r="G1278" s="185">
        <v>0</v>
      </c>
      <c r="H1278" s="185">
        <v>1</v>
      </c>
      <c r="I1278" s="184"/>
      <c r="J1278" s="184" t="s">
        <v>3187</v>
      </c>
      <c r="K1278" s="183"/>
      <c r="L1278" s="183" t="s">
        <v>4917</v>
      </c>
      <c r="M1278" s="183" t="s">
        <v>3187</v>
      </c>
      <c r="N1278" s="183" t="s">
        <v>3187</v>
      </c>
      <c r="O1278" s="183"/>
      <c r="P1278" s="183" t="s">
        <v>4222</v>
      </c>
      <c r="Q1278" s="183" t="s">
        <v>4495</v>
      </c>
      <c r="R1278" s="183">
        <f t="shared" si="238"/>
        <v>0</v>
      </c>
      <c r="S1278" s="183">
        <f t="shared" si="239"/>
        <v>0</v>
      </c>
      <c r="T1278" s="183">
        <f t="shared" si="240"/>
        <v>0</v>
      </c>
      <c r="U1278" s="183">
        <f t="shared" si="241"/>
        <v>0</v>
      </c>
      <c r="V1278" s="183">
        <f t="shared" si="242"/>
        <v>0</v>
      </c>
      <c r="W1278" s="183">
        <f t="shared" si="243"/>
        <v>0</v>
      </c>
      <c r="X1278" s="183">
        <f t="shared" si="244"/>
        <v>0</v>
      </c>
      <c r="Y1278" s="183">
        <f t="shared" si="245"/>
        <v>0</v>
      </c>
      <c r="Z1278" s="183">
        <f t="shared" si="246"/>
        <v>0</v>
      </c>
      <c r="AA1278" s="183">
        <f t="shared" si="247"/>
        <v>0</v>
      </c>
      <c r="AB1278" s="183" t="str">
        <f t="shared" si="248"/>
        <v/>
      </c>
      <c r="AC1278" s="183" t="str">
        <f t="shared" si="249"/>
        <v/>
      </c>
      <c r="AD1278" s="183" t="str">
        <f t="shared" si="250"/>
        <v/>
      </c>
      <c r="AE1278" s="183" t="str">
        <f t="shared" si="251"/>
        <v/>
      </c>
    </row>
    <row r="1279" spans="1:31" ht="33.950000000000003" customHeight="1" x14ac:dyDescent="0.25">
      <c r="A1279" s="184" t="s">
        <v>4914</v>
      </c>
      <c r="B1279" s="185">
        <v>73</v>
      </c>
      <c r="C1279" s="184" t="s">
        <v>4809</v>
      </c>
      <c r="D1279" s="184" t="s">
        <v>4378</v>
      </c>
      <c r="E1279" s="184" t="s">
        <v>18</v>
      </c>
      <c r="F1279" s="185">
        <v>4</v>
      </c>
      <c r="G1279" s="185">
        <v>0</v>
      </c>
      <c r="H1279" s="185">
        <v>1</v>
      </c>
      <c r="I1279" s="184"/>
      <c r="J1279" s="184" t="s">
        <v>3684</v>
      </c>
      <c r="K1279" s="183"/>
      <c r="L1279" s="183" t="s">
        <v>4916</v>
      </c>
      <c r="M1279" s="183" t="s">
        <v>3684</v>
      </c>
      <c r="N1279" s="183" t="s">
        <v>3684</v>
      </c>
      <c r="O1279" s="183"/>
      <c r="P1279" s="183" t="s">
        <v>4222</v>
      </c>
      <c r="Q1279" s="183" t="s">
        <v>4495</v>
      </c>
      <c r="R1279" s="183">
        <f t="shared" si="238"/>
        <v>0</v>
      </c>
      <c r="S1279" s="183">
        <f t="shared" si="239"/>
        <v>0</v>
      </c>
      <c r="T1279" s="183">
        <f t="shared" si="240"/>
        <v>0</v>
      </c>
      <c r="U1279" s="183">
        <f t="shared" si="241"/>
        <v>0</v>
      </c>
      <c r="V1279" s="183">
        <f t="shared" si="242"/>
        <v>0</v>
      </c>
      <c r="W1279" s="183">
        <f t="shared" si="243"/>
        <v>0</v>
      </c>
      <c r="X1279" s="183">
        <f t="shared" si="244"/>
        <v>0</v>
      </c>
      <c r="Y1279" s="183">
        <f t="shared" si="245"/>
        <v>0</v>
      </c>
      <c r="Z1279" s="183">
        <f t="shared" si="246"/>
        <v>0</v>
      </c>
      <c r="AA1279" s="183">
        <f t="shared" si="247"/>
        <v>0</v>
      </c>
      <c r="AB1279" s="183" t="str">
        <f t="shared" si="248"/>
        <v/>
      </c>
      <c r="AC1279" s="183" t="str">
        <f t="shared" si="249"/>
        <v/>
      </c>
      <c r="AD1279" s="183" t="str">
        <f t="shared" si="250"/>
        <v/>
      </c>
      <c r="AE1279" s="183" t="str">
        <f t="shared" si="251"/>
        <v/>
      </c>
    </row>
    <row r="1280" spans="1:31" ht="33.950000000000003" customHeight="1" x14ac:dyDescent="0.25">
      <c r="A1280" s="184" t="s">
        <v>4914</v>
      </c>
      <c r="B1280" s="185">
        <v>73</v>
      </c>
      <c r="C1280" s="184" t="s">
        <v>4809</v>
      </c>
      <c r="D1280" s="184" t="s">
        <v>4378</v>
      </c>
      <c r="E1280" s="184" t="s">
        <v>18</v>
      </c>
      <c r="F1280" s="185">
        <v>5</v>
      </c>
      <c r="G1280" s="185">
        <v>0</v>
      </c>
      <c r="H1280" s="185">
        <v>1</v>
      </c>
      <c r="I1280" s="184"/>
      <c r="J1280" s="184" t="s">
        <v>3122</v>
      </c>
      <c r="K1280" s="183"/>
      <c r="L1280" s="183" t="s">
        <v>4915</v>
      </c>
      <c r="M1280" s="183" t="s">
        <v>3122</v>
      </c>
      <c r="N1280" s="183" t="s">
        <v>3122</v>
      </c>
      <c r="O1280" s="183"/>
      <c r="P1280" s="183" t="s">
        <v>4222</v>
      </c>
      <c r="Q1280" s="183" t="s">
        <v>4495</v>
      </c>
      <c r="R1280" s="183">
        <f t="shared" si="238"/>
        <v>0</v>
      </c>
      <c r="S1280" s="183">
        <f t="shared" si="239"/>
        <v>0</v>
      </c>
      <c r="T1280" s="183">
        <f t="shared" si="240"/>
        <v>0</v>
      </c>
      <c r="U1280" s="183">
        <f t="shared" si="241"/>
        <v>0</v>
      </c>
      <c r="V1280" s="183">
        <f t="shared" si="242"/>
        <v>0</v>
      </c>
      <c r="W1280" s="183">
        <f t="shared" si="243"/>
        <v>0</v>
      </c>
      <c r="X1280" s="183">
        <f t="shared" si="244"/>
        <v>0</v>
      </c>
      <c r="Y1280" s="183">
        <f t="shared" si="245"/>
        <v>0</v>
      </c>
      <c r="Z1280" s="183">
        <f t="shared" si="246"/>
        <v>0</v>
      </c>
      <c r="AA1280" s="183">
        <f t="shared" si="247"/>
        <v>0</v>
      </c>
      <c r="AB1280" s="183" t="str">
        <f t="shared" si="248"/>
        <v/>
      </c>
      <c r="AC1280" s="183" t="str">
        <f t="shared" si="249"/>
        <v/>
      </c>
      <c r="AD1280" s="183" t="str">
        <f t="shared" si="250"/>
        <v/>
      </c>
      <c r="AE1280" s="183" t="str">
        <f t="shared" si="251"/>
        <v/>
      </c>
    </row>
    <row r="1281" spans="1:31" ht="33.950000000000003" customHeight="1" x14ac:dyDescent="0.25">
      <c r="A1281" s="184" t="s">
        <v>4914</v>
      </c>
      <c r="B1281" s="185">
        <v>73</v>
      </c>
      <c r="C1281" s="184" t="s">
        <v>4809</v>
      </c>
      <c r="D1281" s="184" t="s">
        <v>4378</v>
      </c>
      <c r="E1281" s="184" t="s">
        <v>18</v>
      </c>
      <c r="F1281" s="185">
        <v>6</v>
      </c>
      <c r="G1281" s="185">
        <v>0</v>
      </c>
      <c r="H1281" s="185">
        <v>1</v>
      </c>
      <c r="I1281" s="184"/>
      <c r="J1281" s="184" t="s">
        <v>3587</v>
      </c>
      <c r="K1281" s="183"/>
      <c r="L1281" s="183" t="s">
        <v>4500</v>
      </c>
      <c r="M1281" s="183" t="s">
        <v>3587</v>
      </c>
      <c r="N1281" s="183" t="s">
        <v>3587</v>
      </c>
      <c r="O1281" s="183"/>
      <c r="P1281" s="183" t="s">
        <v>4222</v>
      </c>
      <c r="Q1281" s="183" t="s">
        <v>4495</v>
      </c>
      <c r="R1281" s="183">
        <f t="shared" si="238"/>
        <v>0</v>
      </c>
      <c r="S1281" s="183">
        <f t="shared" si="239"/>
        <v>0</v>
      </c>
      <c r="T1281" s="183">
        <f t="shared" si="240"/>
        <v>0</v>
      </c>
      <c r="U1281" s="183">
        <f t="shared" si="241"/>
        <v>0</v>
      </c>
      <c r="V1281" s="183">
        <f t="shared" si="242"/>
        <v>0</v>
      </c>
      <c r="W1281" s="183">
        <f t="shared" si="243"/>
        <v>0</v>
      </c>
      <c r="X1281" s="183">
        <f t="shared" si="244"/>
        <v>0</v>
      </c>
      <c r="Y1281" s="183">
        <f t="shared" si="245"/>
        <v>0</v>
      </c>
      <c r="Z1281" s="183">
        <f t="shared" si="246"/>
        <v>0</v>
      </c>
      <c r="AA1281" s="183">
        <f t="shared" si="247"/>
        <v>0</v>
      </c>
      <c r="AB1281" s="183" t="str">
        <f t="shared" si="248"/>
        <v/>
      </c>
      <c r="AC1281" s="183" t="str">
        <f t="shared" si="249"/>
        <v/>
      </c>
      <c r="AD1281" s="183" t="str">
        <f t="shared" si="250"/>
        <v/>
      </c>
      <c r="AE1281" s="183" t="str">
        <f t="shared" si="251"/>
        <v/>
      </c>
    </row>
    <row r="1282" spans="1:31" ht="33.950000000000003" customHeight="1" x14ac:dyDescent="0.25">
      <c r="A1282" s="184" t="s">
        <v>4914</v>
      </c>
      <c r="B1282" s="185">
        <v>73</v>
      </c>
      <c r="C1282" s="184" t="s">
        <v>4809</v>
      </c>
      <c r="D1282" s="184" t="s">
        <v>4378</v>
      </c>
      <c r="E1282" s="184" t="s">
        <v>18</v>
      </c>
      <c r="F1282" s="185">
        <v>7</v>
      </c>
      <c r="G1282" s="185">
        <v>0</v>
      </c>
      <c r="H1282" s="185">
        <v>1</v>
      </c>
      <c r="I1282" s="184"/>
      <c r="J1282" s="184" t="s">
        <v>4496</v>
      </c>
      <c r="K1282" s="183"/>
      <c r="L1282" s="183" t="s">
        <v>4497</v>
      </c>
      <c r="M1282" s="183" t="s">
        <v>4496</v>
      </c>
      <c r="N1282" s="183" t="s">
        <v>4496</v>
      </c>
      <c r="O1282" s="183"/>
      <c r="P1282" s="183" t="s">
        <v>4222</v>
      </c>
      <c r="Q1282" s="183" t="s">
        <v>4495</v>
      </c>
      <c r="R1282" s="183">
        <f t="shared" si="238"/>
        <v>0</v>
      </c>
      <c r="S1282" s="183">
        <f t="shared" si="239"/>
        <v>0</v>
      </c>
      <c r="T1282" s="183">
        <f t="shared" si="240"/>
        <v>0</v>
      </c>
      <c r="U1282" s="183">
        <f t="shared" si="241"/>
        <v>0</v>
      </c>
      <c r="V1282" s="183">
        <f t="shared" si="242"/>
        <v>0</v>
      </c>
      <c r="W1282" s="183">
        <f t="shared" si="243"/>
        <v>0</v>
      </c>
      <c r="X1282" s="183">
        <f t="shared" si="244"/>
        <v>0</v>
      </c>
      <c r="Y1282" s="183">
        <f t="shared" si="245"/>
        <v>0</v>
      </c>
      <c r="Z1282" s="183">
        <f t="shared" si="246"/>
        <v>0</v>
      </c>
      <c r="AA1282" s="183">
        <f t="shared" si="247"/>
        <v>0</v>
      </c>
      <c r="AB1282" s="183" t="str">
        <f t="shared" si="248"/>
        <v/>
      </c>
      <c r="AC1282" s="183" t="str">
        <f t="shared" si="249"/>
        <v/>
      </c>
      <c r="AD1282" s="183" t="str">
        <f t="shared" si="250"/>
        <v/>
      </c>
      <c r="AE1282" s="183" t="str">
        <f t="shared" si="251"/>
        <v/>
      </c>
    </row>
    <row r="1283" spans="1:31" ht="33.950000000000003" customHeight="1" x14ac:dyDescent="0.25">
      <c r="A1283" s="184" t="s">
        <v>4900</v>
      </c>
      <c r="B1283" s="185">
        <v>74</v>
      </c>
      <c r="C1283" s="184" t="s">
        <v>4809</v>
      </c>
      <c r="D1283" s="184" t="s">
        <v>4381</v>
      </c>
      <c r="E1283" s="184" t="s">
        <v>18</v>
      </c>
      <c r="F1283" s="185">
        <v>1</v>
      </c>
      <c r="G1283" s="185">
        <v>1</v>
      </c>
      <c r="H1283" s="185">
        <v>0</v>
      </c>
      <c r="I1283" s="184" t="s">
        <v>4907</v>
      </c>
      <c r="J1283" s="184"/>
      <c r="K1283" s="183" t="s">
        <v>4913</v>
      </c>
      <c r="L1283" s="183"/>
      <c r="M1283" s="183" t="s">
        <v>4907</v>
      </c>
      <c r="N1283" s="183" t="s">
        <v>4906</v>
      </c>
      <c r="O1283" s="183"/>
      <c r="P1283" s="183" t="s">
        <v>4222</v>
      </c>
      <c r="Q1283" s="183" t="s">
        <v>4509</v>
      </c>
      <c r="R1283" s="183">
        <f t="shared" si="238"/>
        <v>0</v>
      </c>
      <c r="S1283" s="183">
        <f t="shared" si="239"/>
        <v>0</v>
      </c>
      <c r="T1283" s="183">
        <f t="shared" si="240"/>
        <v>0</v>
      </c>
      <c r="U1283" s="183">
        <f t="shared" si="241"/>
        <v>0</v>
      </c>
      <c r="V1283" s="183">
        <f t="shared" si="242"/>
        <v>0</v>
      </c>
      <c r="W1283" s="183">
        <f t="shared" si="243"/>
        <v>0</v>
      </c>
      <c r="X1283" s="183">
        <f t="shared" si="244"/>
        <v>0</v>
      </c>
      <c r="Y1283" s="183">
        <f t="shared" si="245"/>
        <v>0</v>
      </c>
      <c r="Z1283" s="183">
        <f t="shared" si="246"/>
        <v>0</v>
      </c>
      <c r="AA1283" s="183">
        <f t="shared" si="247"/>
        <v>0</v>
      </c>
      <c r="AB1283" s="183" t="str">
        <f t="shared" si="248"/>
        <v/>
      </c>
      <c r="AC1283" s="183" t="str">
        <f t="shared" si="249"/>
        <v/>
      </c>
      <c r="AD1283" s="183" t="str">
        <f t="shared" si="250"/>
        <v/>
      </c>
      <c r="AE1283" s="183" t="str">
        <f t="shared" si="251"/>
        <v/>
      </c>
    </row>
    <row r="1284" spans="1:31" ht="33.950000000000003" customHeight="1" x14ac:dyDescent="0.25">
      <c r="A1284" s="184" t="s">
        <v>4900</v>
      </c>
      <c r="B1284" s="185">
        <v>74</v>
      </c>
      <c r="C1284" s="184" t="s">
        <v>4809</v>
      </c>
      <c r="D1284" s="184" t="s">
        <v>4381</v>
      </c>
      <c r="E1284" s="184" t="s">
        <v>18</v>
      </c>
      <c r="F1284" s="185">
        <v>2</v>
      </c>
      <c r="G1284" s="185">
        <v>1</v>
      </c>
      <c r="H1284" s="185">
        <v>0</v>
      </c>
      <c r="I1284" s="184" t="s">
        <v>4904</v>
      </c>
      <c r="J1284" s="184"/>
      <c r="K1284" s="183" t="s">
        <v>4912</v>
      </c>
      <c r="L1284" s="183"/>
      <c r="M1284" s="183" t="s">
        <v>4904</v>
      </c>
      <c r="N1284" s="183"/>
      <c r="O1284" s="183"/>
      <c r="P1284" s="183" t="s">
        <v>4222</v>
      </c>
      <c r="Q1284" s="183" t="s">
        <v>4509</v>
      </c>
      <c r="R1284" s="183">
        <f t="shared" si="238"/>
        <v>0</v>
      </c>
      <c r="S1284" s="183">
        <f t="shared" si="239"/>
        <v>0</v>
      </c>
      <c r="T1284" s="183">
        <f t="shared" si="240"/>
        <v>0</v>
      </c>
      <c r="U1284" s="183">
        <f t="shared" si="241"/>
        <v>0</v>
      </c>
      <c r="V1284" s="183">
        <f t="shared" si="242"/>
        <v>0</v>
      </c>
      <c r="W1284" s="183">
        <f t="shared" si="243"/>
        <v>0</v>
      </c>
      <c r="X1284" s="183">
        <f t="shared" si="244"/>
        <v>0</v>
      </c>
      <c r="Y1284" s="183">
        <f t="shared" si="245"/>
        <v>0</v>
      </c>
      <c r="Z1284" s="183">
        <f t="shared" si="246"/>
        <v>0</v>
      </c>
      <c r="AA1284" s="183">
        <f t="shared" si="247"/>
        <v>0</v>
      </c>
      <c r="AB1284" s="183" t="str">
        <f t="shared" si="248"/>
        <v/>
      </c>
      <c r="AC1284" s="183" t="str">
        <f t="shared" si="249"/>
        <v/>
      </c>
      <c r="AD1284" s="183" t="str">
        <f t="shared" si="250"/>
        <v/>
      </c>
      <c r="AE1284" s="183" t="str">
        <f t="shared" si="251"/>
        <v/>
      </c>
    </row>
    <row r="1285" spans="1:31" ht="33.950000000000003" customHeight="1" x14ac:dyDescent="0.25">
      <c r="A1285" s="184" t="s">
        <v>4900</v>
      </c>
      <c r="B1285" s="185">
        <v>74</v>
      </c>
      <c r="C1285" s="184" t="s">
        <v>4809</v>
      </c>
      <c r="D1285" s="184" t="s">
        <v>4381</v>
      </c>
      <c r="E1285" s="184" t="s">
        <v>18</v>
      </c>
      <c r="F1285" s="185">
        <v>3</v>
      </c>
      <c r="G1285" s="185">
        <v>1</v>
      </c>
      <c r="H1285" s="185">
        <v>0</v>
      </c>
      <c r="I1285" s="184" t="s">
        <v>4902</v>
      </c>
      <c r="J1285" s="184"/>
      <c r="K1285" s="183" t="s">
        <v>4911</v>
      </c>
      <c r="L1285" s="183"/>
      <c r="M1285" s="183" t="s">
        <v>4902</v>
      </c>
      <c r="N1285" s="183" t="s">
        <v>3092</v>
      </c>
      <c r="O1285" s="183"/>
      <c r="P1285" s="183" t="s">
        <v>4222</v>
      </c>
      <c r="Q1285" s="183" t="s">
        <v>4509</v>
      </c>
      <c r="R1285" s="183">
        <f t="shared" si="238"/>
        <v>0</v>
      </c>
      <c r="S1285" s="183">
        <f t="shared" si="239"/>
        <v>0</v>
      </c>
      <c r="T1285" s="183">
        <f t="shared" si="240"/>
        <v>0</v>
      </c>
      <c r="U1285" s="183">
        <f t="shared" si="241"/>
        <v>0</v>
      </c>
      <c r="V1285" s="183">
        <f t="shared" si="242"/>
        <v>0</v>
      </c>
      <c r="W1285" s="183">
        <f t="shared" si="243"/>
        <v>0</v>
      </c>
      <c r="X1285" s="183">
        <f t="shared" si="244"/>
        <v>0</v>
      </c>
      <c r="Y1285" s="183">
        <f t="shared" si="245"/>
        <v>0</v>
      </c>
      <c r="Z1285" s="183">
        <f t="shared" si="246"/>
        <v>0</v>
      </c>
      <c r="AA1285" s="183">
        <f t="shared" si="247"/>
        <v>0</v>
      </c>
      <c r="AB1285" s="183" t="str">
        <f t="shared" si="248"/>
        <v/>
      </c>
      <c r="AC1285" s="183" t="str">
        <f t="shared" si="249"/>
        <v/>
      </c>
      <c r="AD1285" s="183" t="str">
        <f t="shared" si="250"/>
        <v/>
      </c>
      <c r="AE1285" s="183" t="str">
        <f t="shared" si="251"/>
        <v/>
      </c>
    </row>
    <row r="1286" spans="1:31" ht="33.950000000000003" customHeight="1" x14ac:dyDescent="0.25">
      <c r="A1286" s="184" t="s">
        <v>4900</v>
      </c>
      <c r="B1286" s="185">
        <v>74</v>
      </c>
      <c r="C1286" s="184" t="s">
        <v>4809</v>
      </c>
      <c r="D1286" s="184" t="s">
        <v>4381</v>
      </c>
      <c r="E1286" s="184" t="s">
        <v>18</v>
      </c>
      <c r="F1286" s="185">
        <v>4</v>
      </c>
      <c r="G1286" s="185">
        <v>1</v>
      </c>
      <c r="H1286" s="185">
        <v>0</v>
      </c>
      <c r="I1286" s="184" t="s">
        <v>2249</v>
      </c>
      <c r="J1286" s="184"/>
      <c r="K1286" s="183" t="s">
        <v>4835</v>
      </c>
      <c r="L1286" s="183"/>
      <c r="M1286" s="183" t="s">
        <v>2249</v>
      </c>
      <c r="N1286" s="183" t="s">
        <v>2249</v>
      </c>
      <c r="O1286" s="183"/>
      <c r="P1286" s="183" t="s">
        <v>4222</v>
      </c>
      <c r="Q1286" s="183" t="s">
        <v>4509</v>
      </c>
      <c r="R1286" s="183">
        <f t="shared" si="238"/>
        <v>0</v>
      </c>
      <c r="S1286" s="183">
        <f t="shared" si="239"/>
        <v>0</v>
      </c>
      <c r="T1286" s="183">
        <f t="shared" si="240"/>
        <v>0</v>
      </c>
      <c r="U1286" s="183">
        <f t="shared" si="241"/>
        <v>0</v>
      </c>
      <c r="V1286" s="183">
        <f t="shared" si="242"/>
        <v>0</v>
      </c>
      <c r="W1286" s="183">
        <f t="shared" si="243"/>
        <v>0</v>
      </c>
      <c r="X1286" s="183">
        <f t="shared" si="244"/>
        <v>0</v>
      </c>
      <c r="Y1286" s="183">
        <f t="shared" si="245"/>
        <v>0</v>
      </c>
      <c r="Z1286" s="183">
        <f t="shared" si="246"/>
        <v>0</v>
      </c>
      <c r="AA1286" s="183">
        <f t="shared" si="247"/>
        <v>0</v>
      </c>
      <c r="AB1286" s="183" t="str">
        <f t="shared" si="248"/>
        <v/>
      </c>
      <c r="AC1286" s="183" t="str">
        <f t="shared" si="249"/>
        <v/>
      </c>
      <c r="AD1286" s="183" t="str">
        <f t="shared" si="250"/>
        <v/>
      </c>
      <c r="AE1286" s="183" t="str">
        <f t="shared" si="251"/>
        <v/>
      </c>
    </row>
    <row r="1287" spans="1:31" ht="33.950000000000003" customHeight="1" x14ac:dyDescent="0.25">
      <c r="A1287" s="184" t="s">
        <v>4900</v>
      </c>
      <c r="B1287" s="185">
        <v>74</v>
      </c>
      <c r="C1287" s="184" t="s">
        <v>4809</v>
      </c>
      <c r="D1287" s="184" t="s">
        <v>4381</v>
      </c>
      <c r="E1287" s="184" t="s">
        <v>18</v>
      </c>
      <c r="F1287" s="185">
        <v>5</v>
      </c>
      <c r="G1287" s="185">
        <v>1</v>
      </c>
      <c r="H1287" s="185">
        <v>0</v>
      </c>
      <c r="I1287" s="184" t="s">
        <v>4788</v>
      </c>
      <c r="J1287" s="184"/>
      <c r="K1287" s="183" t="s">
        <v>4910</v>
      </c>
      <c r="L1287" s="183"/>
      <c r="M1287" s="183" t="s">
        <v>4788</v>
      </c>
      <c r="N1287" s="183" t="s">
        <v>4788</v>
      </c>
      <c r="O1287" s="183"/>
      <c r="P1287" s="183" t="s">
        <v>4222</v>
      </c>
      <c r="Q1287" s="183" t="s">
        <v>4509</v>
      </c>
      <c r="R1287" s="183">
        <f t="shared" si="238"/>
        <v>0</v>
      </c>
      <c r="S1287" s="183">
        <f t="shared" si="239"/>
        <v>0</v>
      </c>
      <c r="T1287" s="183">
        <f t="shared" si="240"/>
        <v>0</v>
      </c>
      <c r="U1287" s="183">
        <f t="shared" si="241"/>
        <v>0</v>
      </c>
      <c r="V1287" s="183">
        <f t="shared" si="242"/>
        <v>0</v>
      </c>
      <c r="W1287" s="183">
        <f t="shared" si="243"/>
        <v>0</v>
      </c>
      <c r="X1287" s="183">
        <f t="shared" si="244"/>
        <v>0</v>
      </c>
      <c r="Y1287" s="183">
        <f t="shared" si="245"/>
        <v>0</v>
      </c>
      <c r="Z1287" s="183">
        <f t="shared" si="246"/>
        <v>0</v>
      </c>
      <c r="AA1287" s="183">
        <f t="shared" si="247"/>
        <v>0</v>
      </c>
      <c r="AB1287" s="183" t="str">
        <f t="shared" si="248"/>
        <v/>
      </c>
      <c r="AC1287" s="183" t="str">
        <f t="shared" si="249"/>
        <v/>
      </c>
      <c r="AD1287" s="183" t="str">
        <f t="shared" si="250"/>
        <v/>
      </c>
      <c r="AE1287" s="183" t="str">
        <f t="shared" si="251"/>
        <v/>
      </c>
    </row>
    <row r="1288" spans="1:31" ht="33.950000000000003" customHeight="1" x14ac:dyDescent="0.25">
      <c r="A1288" s="184" t="s">
        <v>4900</v>
      </c>
      <c r="B1288" s="185">
        <v>74</v>
      </c>
      <c r="C1288" s="184" t="s">
        <v>4809</v>
      </c>
      <c r="D1288" s="184" t="s">
        <v>4381</v>
      </c>
      <c r="E1288" s="184" t="s">
        <v>18</v>
      </c>
      <c r="F1288" s="185">
        <v>6</v>
      </c>
      <c r="G1288" s="185">
        <v>1</v>
      </c>
      <c r="H1288" s="185">
        <v>0</v>
      </c>
      <c r="I1288" s="184" t="s">
        <v>3537</v>
      </c>
      <c r="J1288" s="184"/>
      <c r="K1288" s="183" t="s">
        <v>4909</v>
      </c>
      <c r="L1288" s="183"/>
      <c r="M1288" s="183" t="s">
        <v>3537</v>
      </c>
      <c r="N1288" s="183" t="s">
        <v>3537</v>
      </c>
      <c r="O1288" s="183"/>
      <c r="P1288" s="183" t="s">
        <v>4222</v>
      </c>
      <c r="Q1288" s="183" t="s">
        <v>4509</v>
      </c>
      <c r="R1288" s="183">
        <f t="shared" si="238"/>
        <v>0</v>
      </c>
      <c r="S1288" s="183">
        <f t="shared" si="239"/>
        <v>0</v>
      </c>
      <c r="T1288" s="183">
        <f t="shared" si="240"/>
        <v>0</v>
      </c>
      <c r="U1288" s="183">
        <f t="shared" si="241"/>
        <v>0</v>
      </c>
      <c r="V1288" s="183">
        <f t="shared" si="242"/>
        <v>0</v>
      </c>
      <c r="W1288" s="183">
        <f t="shared" si="243"/>
        <v>0</v>
      </c>
      <c r="X1288" s="183">
        <f t="shared" si="244"/>
        <v>0</v>
      </c>
      <c r="Y1288" s="183">
        <f t="shared" si="245"/>
        <v>0</v>
      </c>
      <c r="Z1288" s="183">
        <f t="shared" si="246"/>
        <v>0</v>
      </c>
      <c r="AA1288" s="183">
        <f t="shared" si="247"/>
        <v>0</v>
      </c>
      <c r="AB1288" s="183" t="str">
        <f t="shared" si="248"/>
        <v/>
      </c>
      <c r="AC1288" s="183" t="str">
        <f t="shared" si="249"/>
        <v/>
      </c>
      <c r="AD1288" s="183" t="str">
        <f t="shared" si="250"/>
        <v/>
      </c>
      <c r="AE1288" s="183" t="str">
        <f t="shared" si="251"/>
        <v/>
      </c>
    </row>
    <row r="1289" spans="1:31" ht="33.950000000000003" customHeight="1" x14ac:dyDescent="0.25">
      <c r="A1289" s="184" t="s">
        <v>4900</v>
      </c>
      <c r="B1289" s="185">
        <v>74</v>
      </c>
      <c r="C1289" s="184" t="s">
        <v>4809</v>
      </c>
      <c r="D1289" s="184" t="s">
        <v>4381</v>
      </c>
      <c r="E1289" s="184" t="s">
        <v>18</v>
      </c>
      <c r="F1289" s="185">
        <v>7</v>
      </c>
      <c r="G1289" s="185">
        <v>1</v>
      </c>
      <c r="H1289" s="185">
        <v>0</v>
      </c>
      <c r="I1289" s="184" t="s">
        <v>3102</v>
      </c>
      <c r="J1289" s="184"/>
      <c r="K1289" s="183" t="s">
        <v>4511</v>
      </c>
      <c r="L1289" s="183"/>
      <c r="M1289" s="183" t="s">
        <v>3102</v>
      </c>
      <c r="N1289" s="183" t="s">
        <v>3102</v>
      </c>
      <c r="O1289" s="183"/>
      <c r="P1289" s="183" t="s">
        <v>4222</v>
      </c>
      <c r="Q1289" s="183" t="s">
        <v>4509</v>
      </c>
      <c r="R1289" s="183">
        <f t="shared" si="238"/>
        <v>0</v>
      </c>
      <c r="S1289" s="183">
        <f t="shared" si="239"/>
        <v>0</v>
      </c>
      <c r="T1289" s="183">
        <f t="shared" si="240"/>
        <v>0</v>
      </c>
      <c r="U1289" s="183">
        <f t="shared" si="241"/>
        <v>0</v>
      </c>
      <c r="V1289" s="183">
        <f t="shared" si="242"/>
        <v>0</v>
      </c>
      <c r="W1289" s="183">
        <f t="shared" si="243"/>
        <v>0</v>
      </c>
      <c r="X1289" s="183">
        <f t="shared" si="244"/>
        <v>0</v>
      </c>
      <c r="Y1289" s="183">
        <f t="shared" si="245"/>
        <v>0</v>
      </c>
      <c r="Z1289" s="183">
        <f t="shared" si="246"/>
        <v>0</v>
      </c>
      <c r="AA1289" s="183">
        <f t="shared" si="247"/>
        <v>0</v>
      </c>
      <c r="AB1289" s="183" t="str">
        <f t="shared" si="248"/>
        <v/>
      </c>
      <c r="AC1289" s="183" t="str">
        <f t="shared" si="249"/>
        <v/>
      </c>
      <c r="AD1289" s="183" t="str">
        <f t="shared" si="250"/>
        <v/>
      </c>
      <c r="AE1289" s="183" t="str">
        <f t="shared" si="251"/>
        <v/>
      </c>
    </row>
    <row r="1290" spans="1:31" ht="33.950000000000003" customHeight="1" x14ac:dyDescent="0.25">
      <c r="A1290" s="184" t="s">
        <v>4900</v>
      </c>
      <c r="B1290" s="185">
        <v>74</v>
      </c>
      <c r="C1290" s="184" t="s">
        <v>4809</v>
      </c>
      <c r="D1290" s="184" t="s">
        <v>4381</v>
      </c>
      <c r="E1290" s="184" t="s">
        <v>18</v>
      </c>
      <c r="F1290" s="185">
        <v>8</v>
      </c>
      <c r="G1290" s="185">
        <v>1</v>
      </c>
      <c r="H1290" s="185">
        <v>0</v>
      </c>
      <c r="I1290" s="184" t="s">
        <v>3123</v>
      </c>
      <c r="J1290" s="184"/>
      <c r="K1290" s="183" t="s">
        <v>4510</v>
      </c>
      <c r="L1290" s="183"/>
      <c r="M1290" s="183" t="s">
        <v>3123</v>
      </c>
      <c r="N1290" s="183" t="s">
        <v>3123</v>
      </c>
      <c r="O1290" s="183"/>
      <c r="P1290" s="183" t="s">
        <v>4222</v>
      </c>
      <c r="Q1290" s="183" t="s">
        <v>4509</v>
      </c>
      <c r="R1290" s="183">
        <f t="shared" si="238"/>
        <v>0</v>
      </c>
      <c r="S1290" s="183">
        <f t="shared" si="239"/>
        <v>0</v>
      </c>
      <c r="T1290" s="183">
        <f t="shared" si="240"/>
        <v>0</v>
      </c>
      <c r="U1290" s="183">
        <f t="shared" si="241"/>
        <v>0</v>
      </c>
      <c r="V1290" s="183">
        <f t="shared" si="242"/>
        <v>0</v>
      </c>
      <c r="W1290" s="183">
        <f t="shared" si="243"/>
        <v>0</v>
      </c>
      <c r="X1290" s="183">
        <f t="shared" si="244"/>
        <v>0</v>
      </c>
      <c r="Y1290" s="183">
        <f t="shared" si="245"/>
        <v>0</v>
      </c>
      <c r="Z1290" s="183">
        <f t="shared" si="246"/>
        <v>0</v>
      </c>
      <c r="AA1290" s="183">
        <f t="shared" si="247"/>
        <v>0</v>
      </c>
      <c r="AB1290" s="183" t="str">
        <f t="shared" si="248"/>
        <v/>
      </c>
      <c r="AC1290" s="183" t="str">
        <f t="shared" si="249"/>
        <v/>
      </c>
      <c r="AD1290" s="183" t="str">
        <f t="shared" si="250"/>
        <v/>
      </c>
      <c r="AE1290" s="183" t="str">
        <f t="shared" si="251"/>
        <v/>
      </c>
    </row>
    <row r="1291" spans="1:31" ht="33.950000000000003" customHeight="1" x14ac:dyDescent="0.25">
      <c r="A1291" s="184" t="s">
        <v>4900</v>
      </c>
      <c r="B1291" s="185">
        <v>74</v>
      </c>
      <c r="C1291" s="184" t="s">
        <v>4809</v>
      </c>
      <c r="D1291" s="184" t="s">
        <v>4378</v>
      </c>
      <c r="E1291" s="184" t="s">
        <v>18</v>
      </c>
      <c r="F1291" s="185">
        <v>1</v>
      </c>
      <c r="G1291" s="185">
        <v>0</v>
      </c>
      <c r="H1291" s="185">
        <v>1</v>
      </c>
      <c r="I1291" s="184"/>
      <c r="J1291" s="184" t="s">
        <v>4907</v>
      </c>
      <c r="K1291" s="183"/>
      <c r="L1291" s="183" t="s">
        <v>4908</v>
      </c>
      <c r="M1291" s="183" t="s">
        <v>4907</v>
      </c>
      <c r="N1291" s="183" t="s">
        <v>4906</v>
      </c>
      <c r="O1291" s="183"/>
      <c r="P1291" s="183" t="s">
        <v>4222</v>
      </c>
      <c r="Q1291" s="183" t="s">
        <v>4495</v>
      </c>
      <c r="R1291" s="183">
        <f t="shared" si="238"/>
        <v>0</v>
      </c>
      <c r="S1291" s="183">
        <f t="shared" si="239"/>
        <v>0</v>
      </c>
      <c r="T1291" s="183">
        <f t="shared" si="240"/>
        <v>0</v>
      </c>
      <c r="U1291" s="183">
        <f t="shared" si="241"/>
        <v>0</v>
      </c>
      <c r="V1291" s="183">
        <f t="shared" si="242"/>
        <v>0</v>
      </c>
      <c r="W1291" s="183">
        <f t="shared" si="243"/>
        <v>0</v>
      </c>
      <c r="X1291" s="183">
        <f t="shared" si="244"/>
        <v>0</v>
      </c>
      <c r="Y1291" s="183">
        <f t="shared" si="245"/>
        <v>0</v>
      </c>
      <c r="Z1291" s="183">
        <f t="shared" si="246"/>
        <v>0</v>
      </c>
      <c r="AA1291" s="183">
        <f t="shared" si="247"/>
        <v>0</v>
      </c>
      <c r="AB1291" s="183" t="str">
        <f t="shared" si="248"/>
        <v/>
      </c>
      <c r="AC1291" s="183" t="str">
        <f t="shared" si="249"/>
        <v/>
      </c>
      <c r="AD1291" s="183" t="str">
        <f t="shared" si="250"/>
        <v/>
      </c>
      <c r="AE1291" s="183" t="str">
        <f t="shared" si="251"/>
        <v/>
      </c>
    </row>
    <row r="1292" spans="1:31" ht="33.950000000000003" customHeight="1" x14ac:dyDescent="0.25">
      <c r="A1292" s="184" t="s">
        <v>4900</v>
      </c>
      <c r="B1292" s="185">
        <v>74</v>
      </c>
      <c r="C1292" s="184" t="s">
        <v>4809</v>
      </c>
      <c r="D1292" s="184" t="s">
        <v>4378</v>
      </c>
      <c r="E1292" s="184" t="s">
        <v>18</v>
      </c>
      <c r="F1292" s="185">
        <v>2</v>
      </c>
      <c r="G1292" s="185">
        <v>0</v>
      </c>
      <c r="H1292" s="185">
        <v>1</v>
      </c>
      <c r="I1292" s="184"/>
      <c r="J1292" s="184" t="s">
        <v>4904</v>
      </c>
      <c r="K1292" s="183"/>
      <c r="L1292" s="183" t="s">
        <v>4905</v>
      </c>
      <c r="M1292" s="183" t="s">
        <v>4904</v>
      </c>
      <c r="N1292" s="183"/>
      <c r="O1292" s="183"/>
      <c r="P1292" s="183" t="s">
        <v>4222</v>
      </c>
      <c r="Q1292" s="183" t="s">
        <v>4495</v>
      </c>
      <c r="R1292" s="183">
        <f t="shared" si="238"/>
        <v>0</v>
      </c>
      <c r="S1292" s="183">
        <f t="shared" si="239"/>
        <v>0</v>
      </c>
      <c r="T1292" s="183">
        <f t="shared" si="240"/>
        <v>0</v>
      </c>
      <c r="U1292" s="183">
        <f t="shared" si="241"/>
        <v>0</v>
      </c>
      <c r="V1292" s="183">
        <f t="shared" si="242"/>
        <v>0</v>
      </c>
      <c r="W1292" s="183">
        <f t="shared" si="243"/>
        <v>0</v>
      </c>
      <c r="X1292" s="183">
        <f t="shared" si="244"/>
        <v>0</v>
      </c>
      <c r="Y1292" s="183">
        <f t="shared" si="245"/>
        <v>0</v>
      </c>
      <c r="Z1292" s="183">
        <f t="shared" si="246"/>
        <v>0</v>
      </c>
      <c r="AA1292" s="183">
        <f t="shared" si="247"/>
        <v>0</v>
      </c>
      <c r="AB1292" s="183" t="str">
        <f t="shared" si="248"/>
        <v/>
      </c>
      <c r="AC1292" s="183" t="str">
        <f t="shared" si="249"/>
        <v/>
      </c>
      <c r="AD1292" s="183" t="str">
        <f t="shared" si="250"/>
        <v/>
      </c>
      <c r="AE1292" s="183" t="str">
        <f t="shared" si="251"/>
        <v/>
      </c>
    </row>
    <row r="1293" spans="1:31" ht="33.950000000000003" customHeight="1" x14ac:dyDescent="0.25">
      <c r="A1293" s="184" t="s">
        <v>4900</v>
      </c>
      <c r="B1293" s="185">
        <v>74</v>
      </c>
      <c r="C1293" s="184" t="s">
        <v>4809</v>
      </c>
      <c r="D1293" s="184" t="s">
        <v>4378</v>
      </c>
      <c r="E1293" s="184" t="s">
        <v>18</v>
      </c>
      <c r="F1293" s="185">
        <v>3</v>
      </c>
      <c r="G1293" s="185">
        <v>0</v>
      </c>
      <c r="H1293" s="185">
        <v>1</v>
      </c>
      <c r="I1293" s="184"/>
      <c r="J1293" s="184" t="s">
        <v>4902</v>
      </c>
      <c r="K1293" s="183"/>
      <c r="L1293" s="183" t="s">
        <v>4903</v>
      </c>
      <c r="M1293" s="183" t="s">
        <v>4902</v>
      </c>
      <c r="N1293" s="183" t="s">
        <v>3092</v>
      </c>
      <c r="O1293" s="183"/>
      <c r="P1293" s="183" t="s">
        <v>4222</v>
      </c>
      <c r="Q1293" s="183" t="s">
        <v>4495</v>
      </c>
      <c r="R1293" s="183">
        <f t="shared" si="238"/>
        <v>0</v>
      </c>
      <c r="S1293" s="183">
        <f t="shared" si="239"/>
        <v>0</v>
      </c>
      <c r="T1293" s="183">
        <f t="shared" si="240"/>
        <v>0</v>
      </c>
      <c r="U1293" s="183">
        <f t="shared" si="241"/>
        <v>0</v>
      </c>
      <c r="V1293" s="183">
        <f t="shared" si="242"/>
        <v>0</v>
      </c>
      <c r="W1293" s="183">
        <f t="shared" si="243"/>
        <v>0</v>
      </c>
      <c r="X1293" s="183">
        <f t="shared" si="244"/>
        <v>0</v>
      </c>
      <c r="Y1293" s="183">
        <f t="shared" si="245"/>
        <v>0</v>
      </c>
      <c r="Z1293" s="183">
        <f t="shared" si="246"/>
        <v>0</v>
      </c>
      <c r="AA1293" s="183">
        <f t="shared" si="247"/>
        <v>0</v>
      </c>
      <c r="AB1293" s="183" t="str">
        <f t="shared" si="248"/>
        <v/>
      </c>
      <c r="AC1293" s="183" t="str">
        <f t="shared" si="249"/>
        <v/>
      </c>
      <c r="AD1293" s="183" t="str">
        <f t="shared" si="250"/>
        <v/>
      </c>
      <c r="AE1293" s="183" t="str">
        <f t="shared" si="251"/>
        <v/>
      </c>
    </row>
    <row r="1294" spans="1:31" ht="33.950000000000003" customHeight="1" x14ac:dyDescent="0.25">
      <c r="A1294" s="184" t="s">
        <v>4900</v>
      </c>
      <c r="B1294" s="185">
        <v>74</v>
      </c>
      <c r="C1294" s="184" t="s">
        <v>4809</v>
      </c>
      <c r="D1294" s="184" t="s">
        <v>4378</v>
      </c>
      <c r="E1294" s="184" t="s">
        <v>18</v>
      </c>
      <c r="F1294" s="185">
        <v>4</v>
      </c>
      <c r="G1294" s="185">
        <v>0</v>
      </c>
      <c r="H1294" s="185">
        <v>1</v>
      </c>
      <c r="I1294" s="184"/>
      <c r="J1294" s="184" t="s">
        <v>2249</v>
      </c>
      <c r="K1294" s="183"/>
      <c r="L1294" s="183" t="s">
        <v>4826</v>
      </c>
      <c r="M1294" s="183" t="s">
        <v>2249</v>
      </c>
      <c r="N1294" s="183" t="s">
        <v>2249</v>
      </c>
      <c r="O1294" s="183"/>
      <c r="P1294" s="183" t="s">
        <v>4222</v>
      </c>
      <c r="Q1294" s="183" t="s">
        <v>4495</v>
      </c>
      <c r="R1294" s="183">
        <f t="shared" si="238"/>
        <v>0</v>
      </c>
      <c r="S1294" s="183">
        <f t="shared" si="239"/>
        <v>0</v>
      </c>
      <c r="T1294" s="183">
        <f t="shared" si="240"/>
        <v>0</v>
      </c>
      <c r="U1294" s="183">
        <f t="shared" si="241"/>
        <v>0</v>
      </c>
      <c r="V1294" s="183">
        <f t="shared" si="242"/>
        <v>0</v>
      </c>
      <c r="W1294" s="183">
        <f t="shared" si="243"/>
        <v>0</v>
      </c>
      <c r="X1294" s="183">
        <f t="shared" si="244"/>
        <v>0</v>
      </c>
      <c r="Y1294" s="183">
        <f t="shared" si="245"/>
        <v>0</v>
      </c>
      <c r="Z1294" s="183">
        <f t="shared" si="246"/>
        <v>0</v>
      </c>
      <c r="AA1294" s="183">
        <f t="shared" si="247"/>
        <v>0</v>
      </c>
      <c r="AB1294" s="183" t="str">
        <f t="shared" si="248"/>
        <v/>
      </c>
      <c r="AC1294" s="183" t="str">
        <f t="shared" si="249"/>
        <v/>
      </c>
      <c r="AD1294" s="183" t="str">
        <f t="shared" si="250"/>
        <v/>
      </c>
      <c r="AE1294" s="183" t="str">
        <f t="shared" si="251"/>
        <v/>
      </c>
    </row>
    <row r="1295" spans="1:31" ht="33.950000000000003" customHeight="1" x14ac:dyDescent="0.25">
      <c r="A1295" s="184" t="s">
        <v>4900</v>
      </c>
      <c r="B1295" s="185">
        <v>74</v>
      </c>
      <c r="C1295" s="184" t="s">
        <v>4809</v>
      </c>
      <c r="D1295" s="184" t="s">
        <v>4378</v>
      </c>
      <c r="E1295" s="184" t="s">
        <v>18</v>
      </c>
      <c r="F1295" s="185">
        <v>5</v>
      </c>
      <c r="G1295" s="185">
        <v>0</v>
      </c>
      <c r="H1295" s="185">
        <v>1</v>
      </c>
      <c r="I1295" s="184"/>
      <c r="J1295" s="184" t="s">
        <v>4788</v>
      </c>
      <c r="K1295" s="183"/>
      <c r="L1295" s="183" t="s">
        <v>4901</v>
      </c>
      <c r="M1295" s="183" t="s">
        <v>4788</v>
      </c>
      <c r="N1295" s="183" t="s">
        <v>4788</v>
      </c>
      <c r="O1295" s="183"/>
      <c r="P1295" s="183" t="s">
        <v>4222</v>
      </c>
      <c r="Q1295" s="183" t="s">
        <v>4495</v>
      </c>
      <c r="R1295" s="183">
        <f t="shared" si="238"/>
        <v>0</v>
      </c>
      <c r="S1295" s="183">
        <f t="shared" si="239"/>
        <v>0</v>
      </c>
      <c r="T1295" s="183">
        <f t="shared" si="240"/>
        <v>0</v>
      </c>
      <c r="U1295" s="183">
        <f t="shared" si="241"/>
        <v>0</v>
      </c>
      <c r="V1295" s="183">
        <f t="shared" si="242"/>
        <v>0</v>
      </c>
      <c r="W1295" s="183">
        <f t="shared" si="243"/>
        <v>0</v>
      </c>
      <c r="X1295" s="183">
        <f t="shared" si="244"/>
        <v>0</v>
      </c>
      <c r="Y1295" s="183">
        <f t="shared" si="245"/>
        <v>0</v>
      </c>
      <c r="Z1295" s="183">
        <f t="shared" si="246"/>
        <v>0</v>
      </c>
      <c r="AA1295" s="183">
        <f t="shared" si="247"/>
        <v>0</v>
      </c>
      <c r="AB1295" s="183" t="str">
        <f t="shared" si="248"/>
        <v/>
      </c>
      <c r="AC1295" s="183" t="str">
        <f t="shared" si="249"/>
        <v/>
      </c>
      <c r="AD1295" s="183" t="str">
        <f t="shared" si="250"/>
        <v/>
      </c>
      <c r="AE1295" s="183" t="str">
        <f t="shared" si="251"/>
        <v/>
      </c>
    </row>
    <row r="1296" spans="1:31" ht="33.950000000000003" customHeight="1" x14ac:dyDescent="0.25">
      <c r="A1296" s="184" t="s">
        <v>4900</v>
      </c>
      <c r="B1296" s="185">
        <v>74</v>
      </c>
      <c r="C1296" s="184" t="s">
        <v>4809</v>
      </c>
      <c r="D1296" s="184" t="s">
        <v>4378</v>
      </c>
      <c r="E1296" s="184" t="s">
        <v>18</v>
      </c>
      <c r="F1296" s="185">
        <v>6</v>
      </c>
      <c r="G1296" s="185">
        <v>0</v>
      </c>
      <c r="H1296" s="185">
        <v>1</v>
      </c>
      <c r="I1296" s="184"/>
      <c r="J1296" s="184" t="s">
        <v>3587</v>
      </c>
      <c r="K1296" s="183"/>
      <c r="L1296" s="183" t="s">
        <v>4500</v>
      </c>
      <c r="M1296" s="183" t="s">
        <v>3587</v>
      </c>
      <c r="N1296" s="183" t="s">
        <v>3587</v>
      </c>
      <c r="O1296" s="183"/>
      <c r="P1296" s="183" t="s">
        <v>4222</v>
      </c>
      <c r="Q1296" s="183" t="s">
        <v>4495</v>
      </c>
      <c r="R1296" s="183">
        <f t="shared" si="238"/>
        <v>0</v>
      </c>
      <c r="S1296" s="183">
        <f t="shared" si="239"/>
        <v>0</v>
      </c>
      <c r="T1296" s="183">
        <f t="shared" si="240"/>
        <v>0</v>
      </c>
      <c r="U1296" s="183">
        <f t="shared" si="241"/>
        <v>0</v>
      </c>
      <c r="V1296" s="183">
        <f t="shared" si="242"/>
        <v>0</v>
      </c>
      <c r="W1296" s="183">
        <f t="shared" si="243"/>
        <v>0</v>
      </c>
      <c r="X1296" s="183">
        <f t="shared" si="244"/>
        <v>0</v>
      </c>
      <c r="Y1296" s="183">
        <f t="shared" si="245"/>
        <v>0</v>
      </c>
      <c r="Z1296" s="183">
        <f t="shared" si="246"/>
        <v>0</v>
      </c>
      <c r="AA1296" s="183">
        <f t="shared" si="247"/>
        <v>0</v>
      </c>
      <c r="AB1296" s="183" t="str">
        <f t="shared" si="248"/>
        <v/>
      </c>
      <c r="AC1296" s="183" t="str">
        <f t="shared" si="249"/>
        <v/>
      </c>
      <c r="AD1296" s="183" t="str">
        <f t="shared" si="250"/>
        <v/>
      </c>
      <c r="AE1296" s="183" t="str">
        <f t="shared" si="251"/>
        <v/>
      </c>
    </row>
    <row r="1297" spans="1:31" ht="33.950000000000003" customHeight="1" x14ac:dyDescent="0.25">
      <c r="A1297" s="184" t="s">
        <v>4900</v>
      </c>
      <c r="B1297" s="185">
        <v>74</v>
      </c>
      <c r="C1297" s="184" t="s">
        <v>4809</v>
      </c>
      <c r="D1297" s="184" t="s">
        <v>4378</v>
      </c>
      <c r="E1297" s="184" t="s">
        <v>18</v>
      </c>
      <c r="F1297" s="185">
        <v>7</v>
      </c>
      <c r="G1297" s="185">
        <v>0</v>
      </c>
      <c r="H1297" s="185">
        <v>1</v>
      </c>
      <c r="I1297" s="184"/>
      <c r="J1297" s="184" t="s">
        <v>4496</v>
      </c>
      <c r="K1297" s="183"/>
      <c r="L1297" s="183" t="s">
        <v>4497</v>
      </c>
      <c r="M1297" s="183" t="s">
        <v>4496</v>
      </c>
      <c r="N1297" s="183" t="s">
        <v>4496</v>
      </c>
      <c r="O1297" s="183"/>
      <c r="P1297" s="183" t="s">
        <v>4222</v>
      </c>
      <c r="Q1297" s="183" t="s">
        <v>4495</v>
      </c>
      <c r="R1297" s="183">
        <f t="shared" si="238"/>
        <v>0</v>
      </c>
      <c r="S1297" s="183">
        <f t="shared" si="239"/>
        <v>0</v>
      </c>
      <c r="T1297" s="183">
        <f t="shared" si="240"/>
        <v>0</v>
      </c>
      <c r="U1297" s="183">
        <f t="shared" si="241"/>
        <v>0</v>
      </c>
      <c r="V1297" s="183">
        <f t="shared" si="242"/>
        <v>0</v>
      </c>
      <c r="W1297" s="183">
        <f t="shared" si="243"/>
        <v>0</v>
      </c>
      <c r="X1297" s="183">
        <f t="shared" si="244"/>
        <v>0</v>
      </c>
      <c r="Y1297" s="183">
        <f t="shared" si="245"/>
        <v>0</v>
      </c>
      <c r="Z1297" s="183">
        <f t="shared" si="246"/>
        <v>0</v>
      </c>
      <c r="AA1297" s="183">
        <f t="shared" si="247"/>
        <v>0</v>
      </c>
      <c r="AB1297" s="183" t="str">
        <f t="shared" si="248"/>
        <v/>
      </c>
      <c r="AC1297" s="183" t="str">
        <f t="shared" si="249"/>
        <v/>
      </c>
      <c r="AD1297" s="183" t="str">
        <f t="shared" si="250"/>
        <v/>
      </c>
      <c r="AE1297" s="183" t="str">
        <f t="shared" si="251"/>
        <v/>
      </c>
    </row>
    <row r="1298" spans="1:31" ht="33.950000000000003" customHeight="1" x14ac:dyDescent="0.25">
      <c r="A1298" s="184" t="s">
        <v>4886</v>
      </c>
      <c r="B1298" s="185">
        <v>75</v>
      </c>
      <c r="C1298" s="184" t="s">
        <v>4809</v>
      </c>
      <c r="D1298" s="184" t="s">
        <v>4381</v>
      </c>
      <c r="E1298" s="184" t="s">
        <v>18</v>
      </c>
      <c r="F1298" s="185">
        <v>1</v>
      </c>
      <c r="G1298" s="185">
        <v>1</v>
      </c>
      <c r="H1298" s="185">
        <v>0</v>
      </c>
      <c r="I1298" s="184" t="s">
        <v>4892</v>
      </c>
      <c r="J1298" s="184"/>
      <c r="K1298" s="183" t="s">
        <v>4899</v>
      </c>
      <c r="L1298" s="183"/>
      <c r="M1298" s="183" t="s">
        <v>4892</v>
      </c>
      <c r="N1298" s="183" t="s">
        <v>4892</v>
      </c>
      <c r="O1298" s="183"/>
      <c r="P1298" s="183" t="s">
        <v>4222</v>
      </c>
      <c r="Q1298" s="183" t="s">
        <v>4509</v>
      </c>
      <c r="R1298" s="183">
        <f t="shared" si="238"/>
        <v>0</v>
      </c>
      <c r="S1298" s="183">
        <f t="shared" si="239"/>
        <v>0</v>
      </c>
      <c r="T1298" s="183">
        <f t="shared" si="240"/>
        <v>0</v>
      </c>
      <c r="U1298" s="183">
        <f t="shared" si="241"/>
        <v>0</v>
      </c>
      <c r="V1298" s="183">
        <f t="shared" si="242"/>
        <v>0</v>
      </c>
      <c r="W1298" s="183">
        <f t="shared" si="243"/>
        <v>0</v>
      </c>
      <c r="X1298" s="183">
        <f t="shared" si="244"/>
        <v>0</v>
      </c>
      <c r="Y1298" s="183">
        <f t="shared" si="245"/>
        <v>0</v>
      </c>
      <c r="Z1298" s="183">
        <f t="shared" si="246"/>
        <v>0</v>
      </c>
      <c r="AA1298" s="183">
        <f t="shared" si="247"/>
        <v>0</v>
      </c>
      <c r="AB1298" s="183" t="str">
        <f t="shared" si="248"/>
        <v/>
      </c>
      <c r="AC1298" s="183" t="str">
        <f t="shared" si="249"/>
        <v/>
      </c>
      <c r="AD1298" s="183" t="str">
        <f t="shared" si="250"/>
        <v/>
      </c>
      <c r="AE1298" s="183" t="str">
        <f t="shared" si="251"/>
        <v/>
      </c>
    </row>
    <row r="1299" spans="1:31" ht="33.950000000000003" customHeight="1" x14ac:dyDescent="0.25">
      <c r="A1299" s="184" t="s">
        <v>4886</v>
      </c>
      <c r="B1299" s="185">
        <v>75</v>
      </c>
      <c r="C1299" s="184" t="s">
        <v>4809</v>
      </c>
      <c r="D1299" s="184" t="s">
        <v>4381</v>
      </c>
      <c r="E1299" s="184" t="s">
        <v>18</v>
      </c>
      <c r="F1299" s="185">
        <v>2</v>
      </c>
      <c r="G1299" s="185">
        <v>1</v>
      </c>
      <c r="H1299" s="185">
        <v>0</v>
      </c>
      <c r="I1299" s="184" t="s">
        <v>3478</v>
      </c>
      <c r="J1299" s="184"/>
      <c r="K1299" s="183" t="s">
        <v>4898</v>
      </c>
      <c r="L1299" s="183"/>
      <c r="M1299" s="183" t="s">
        <v>3478</v>
      </c>
      <c r="N1299" s="183" t="s">
        <v>3478</v>
      </c>
      <c r="O1299" s="183"/>
      <c r="P1299" s="183" t="s">
        <v>4222</v>
      </c>
      <c r="Q1299" s="183" t="s">
        <v>4509</v>
      </c>
      <c r="R1299" s="183">
        <f t="shared" si="238"/>
        <v>0</v>
      </c>
      <c r="S1299" s="183">
        <f t="shared" si="239"/>
        <v>0</v>
      </c>
      <c r="T1299" s="183">
        <f t="shared" si="240"/>
        <v>0</v>
      </c>
      <c r="U1299" s="183">
        <f t="shared" si="241"/>
        <v>0</v>
      </c>
      <c r="V1299" s="183">
        <f t="shared" si="242"/>
        <v>0</v>
      </c>
      <c r="W1299" s="183">
        <f t="shared" si="243"/>
        <v>0</v>
      </c>
      <c r="X1299" s="183">
        <f t="shared" si="244"/>
        <v>0</v>
      </c>
      <c r="Y1299" s="183">
        <f t="shared" si="245"/>
        <v>0</v>
      </c>
      <c r="Z1299" s="183">
        <f t="shared" si="246"/>
        <v>0</v>
      </c>
      <c r="AA1299" s="183">
        <f t="shared" si="247"/>
        <v>0</v>
      </c>
      <c r="AB1299" s="183" t="str">
        <f t="shared" si="248"/>
        <v/>
      </c>
      <c r="AC1299" s="183" t="str">
        <f t="shared" si="249"/>
        <v/>
      </c>
      <c r="AD1299" s="183" t="str">
        <f t="shared" si="250"/>
        <v/>
      </c>
      <c r="AE1299" s="183" t="str">
        <f t="shared" si="251"/>
        <v/>
      </c>
    </row>
    <row r="1300" spans="1:31" ht="33.950000000000003" customHeight="1" x14ac:dyDescent="0.25">
      <c r="A1300" s="184" t="s">
        <v>4886</v>
      </c>
      <c r="B1300" s="185">
        <v>75</v>
      </c>
      <c r="C1300" s="184" t="s">
        <v>4809</v>
      </c>
      <c r="D1300" s="184" t="s">
        <v>4381</v>
      </c>
      <c r="E1300" s="184" t="s">
        <v>18</v>
      </c>
      <c r="F1300" s="185">
        <v>3</v>
      </c>
      <c r="G1300" s="185">
        <v>1</v>
      </c>
      <c r="H1300" s="185">
        <v>0</v>
      </c>
      <c r="I1300" s="184" t="s">
        <v>4889</v>
      </c>
      <c r="J1300" s="184"/>
      <c r="K1300" s="183" t="s">
        <v>4897</v>
      </c>
      <c r="L1300" s="183"/>
      <c r="M1300" s="183" t="s">
        <v>4889</v>
      </c>
      <c r="N1300" s="183" t="s">
        <v>4889</v>
      </c>
      <c r="O1300" s="183"/>
      <c r="P1300" s="183" t="s">
        <v>4222</v>
      </c>
      <c r="Q1300" s="183" t="s">
        <v>4509</v>
      </c>
      <c r="R1300" s="183">
        <f t="shared" si="238"/>
        <v>0</v>
      </c>
      <c r="S1300" s="183">
        <f t="shared" si="239"/>
        <v>0</v>
      </c>
      <c r="T1300" s="183">
        <f t="shared" si="240"/>
        <v>0</v>
      </c>
      <c r="U1300" s="183">
        <f t="shared" si="241"/>
        <v>0</v>
      </c>
      <c r="V1300" s="183">
        <f t="shared" si="242"/>
        <v>0</v>
      </c>
      <c r="W1300" s="183">
        <f t="shared" si="243"/>
        <v>0</v>
      </c>
      <c r="X1300" s="183">
        <f t="shared" si="244"/>
        <v>0</v>
      </c>
      <c r="Y1300" s="183">
        <f t="shared" si="245"/>
        <v>0</v>
      </c>
      <c r="Z1300" s="183">
        <f t="shared" si="246"/>
        <v>0</v>
      </c>
      <c r="AA1300" s="183">
        <f t="shared" si="247"/>
        <v>0</v>
      </c>
      <c r="AB1300" s="183" t="str">
        <f t="shared" si="248"/>
        <v/>
      </c>
      <c r="AC1300" s="183" t="str">
        <f t="shared" si="249"/>
        <v/>
      </c>
      <c r="AD1300" s="183" t="str">
        <f t="shared" si="250"/>
        <v/>
      </c>
      <c r="AE1300" s="183" t="str">
        <f t="shared" si="251"/>
        <v/>
      </c>
    </row>
    <row r="1301" spans="1:31" ht="33.950000000000003" customHeight="1" x14ac:dyDescent="0.25">
      <c r="A1301" s="184" t="s">
        <v>4886</v>
      </c>
      <c r="B1301" s="185">
        <v>75</v>
      </c>
      <c r="C1301" s="184" t="s">
        <v>4809</v>
      </c>
      <c r="D1301" s="184" t="s">
        <v>4381</v>
      </c>
      <c r="E1301" s="184" t="s">
        <v>18</v>
      </c>
      <c r="F1301" s="185">
        <v>4</v>
      </c>
      <c r="G1301" s="185">
        <v>1</v>
      </c>
      <c r="H1301" s="185">
        <v>0</v>
      </c>
      <c r="I1301" s="184" t="s">
        <v>4887</v>
      </c>
      <c r="J1301" s="184"/>
      <c r="K1301" s="183" t="s">
        <v>4896</v>
      </c>
      <c r="L1301" s="183"/>
      <c r="M1301" s="183" t="s">
        <v>4887</v>
      </c>
      <c r="N1301" s="183" t="s">
        <v>4887</v>
      </c>
      <c r="O1301" s="183"/>
      <c r="P1301" s="183" t="s">
        <v>4222</v>
      </c>
      <c r="Q1301" s="183" t="s">
        <v>4509</v>
      </c>
      <c r="R1301" s="183">
        <f t="shared" si="238"/>
        <v>0</v>
      </c>
      <c r="S1301" s="183">
        <f t="shared" si="239"/>
        <v>0</v>
      </c>
      <c r="T1301" s="183">
        <f t="shared" si="240"/>
        <v>0</v>
      </c>
      <c r="U1301" s="183">
        <f t="shared" si="241"/>
        <v>0</v>
      </c>
      <c r="V1301" s="183">
        <f t="shared" si="242"/>
        <v>0</v>
      </c>
      <c r="W1301" s="183">
        <f t="shared" si="243"/>
        <v>0</v>
      </c>
      <c r="X1301" s="183">
        <f t="shared" si="244"/>
        <v>0</v>
      </c>
      <c r="Y1301" s="183">
        <f t="shared" si="245"/>
        <v>0</v>
      </c>
      <c r="Z1301" s="183">
        <f t="shared" si="246"/>
        <v>0</v>
      </c>
      <c r="AA1301" s="183">
        <f t="shared" si="247"/>
        <v>0</v>
      </c>
      <c r="AB1301" s="183" t="str">
        <f t="shared" si="248"/>
        <v/>
      </c>
      <c r="AC1301" s="183" t="str">
        <f t="shared" si="249"/>
        <v/>
      </c>
      <c r="AD1301" s="183" t="str">
        <f t="shared" si="250"/>
        <v/>
      </c>
      <c r="AE1301" s="183" t="str">
        <f t="shared" si="251"/>
        <v/>
      </c>
    </row>
    <row r="1302" spans="1:31" ht="33.950000000000003" customHeight="1" x14ac:dyDescent="0.25">
      <c r="A1302" s="184" t="s">
        <v>4886</v>
      </c>
      <c r="B1302" s="185">
        <v>75</v>
      </c>
      <c r="C1302" s="184" t="s">
        <v>4809</v>
      </c>
      <c r="D1302" s="184" t="s">
        <v>4381</v>
      </c>
      <c r="E1302" s="184" t="s">
        <v>18</v>
      </c>
      <c r="F1302" s="185">
        <v>5</v>
      </c>
      <c r="G1302" s="185">
        <v>1</v>
      </c>
      <c r="H1302" s="185">
        <v>0</v>
      </c>
      <c r="I1302" s="184" t="s">
        <v>3117</v>
      </c>
      <c r="J1302" s="184"/>
      <c r="K1302" s="183" t="s">
        <v>4666</v>
      </c>
      <c r="L1302" s="183"/>
      <c r="M1302" s="183" t="s">
        <v>3117</v>
      </c>
      <c r="N1302" s="183" t="s">
        <v>3117</v>
      </c>
      <c r="O1302" s="183"/>
      <c r="P1302" s="183" t="s">
        <v>4222</v>
      </c>
      <c r="Q1302" s="183" t="s">
        <v>4509</v>
      </c>
      <c r="R1302" s="183">
        <f t="shared" si="238"/>
        <v>0</v>
      </c>
      <c r="S1302" s="183">
        <f t="shared" si="239"/>
        <v>0</v>
      </c>
      <c r="T1302" s="183">
        <f t="shared" si="240"/>
        <v>0</v>
      </c>
      <c r="U1302" s="183">
        <f t="shared" si="241"/>
        <v>0</v>
      </c>
      <c r="V1302" s="183">
        <f t="shared" si="242"/>
        <v>0</v>
      </c>
      <c r="W1302" s="183">
        <f t="shared" si="243"/>
        <v>0</v>
      </c>
      <c r="X1302" s="183">
        <f t="shared" si="244"/>
        <v>0</v>
      </c>
      <c r="Y1302" s="183">
        <f t="shared" si="245"/>
        <v>0</v>
      </c>
      <c r="Z1302" s="183">
        <f t="shared" si="246"/>
        <v>0</v>
      </c>
      <c r="AA1302" s="183">
        <f t="shared" si="247"/>
        <v>0</v>
      </c>
      <c r="AB1302" s="183" t="str">
        <f t="shared" si="248"/>
        <v/>
      </c>
      <c r="AC1302" s="183" t="str">
        <f t="shared" si="249"/>
        <v/>
      </c>
      <c r="AD1302" s="183" t="str">
        <f t="shared" si="250"/>
        <v/>
      </c>
      <c r="AE1302" s="183" t="str">
        <f t="shared" si="251"/>
        <v/>
      </c>
    </row>
    <row r="1303" spans="1:31" ht="33.950000000000003" customHeight="1" x14ac:dyDescent="0.25">
      <c r="A1303" s="184" t="s">
        <v>4886</v>
      </c>
      <c r="B1303" s="185">
        <v>75</v>
      </c>
      <c r="C1303" s="184" t="s">
        <v>4809</v>
      </c>
      <c r="D1303" s="184" t="s">
        <v>4381</v>
      </c>
      <c r="E1303" s="184" t="s">
        <v>18</v>
      </c>
      <c r="F1303" s="185">
        <v>6</v>
      </c>
      <c r="G1303" s="185">
        <v>1</v>
      </c>
      <c r="H1303" s="185">
        <v>0</v>
      </c>
      <c r="I1303" s="184" t="s">
        <v>4894</v>
      </c>
      <c r="J1303" s="184"/>
      <c r="K1303" s="183" t="s">
        <v>4895</v>
      </c>
      <c r="L1303" s="183"/>
      <c r="M1303" s="183" t="s">
        <v>4894</v>
      </c>
      <c r="N1303" s="183" t="s">
        <v>4894</v>
      </c>
      <c r="O1303" s="183"/>
      <c r="P1303" s="183" t="s">
        <v>4222</v>
      </c>
      <c r="Q1303" s="183" t="s">
        <v>4509</v>
      </c>
      <c r="R1303" s="183">
        <f t="shared" si="238"/>
        <v>0</v>
      </c>
      <c r="S1303" s="183">
        <f t="shared" si="239"/>
        <v>0</v>
      </c>
      <c r="T1303" s="183">
        <f t="shared" si="240"/>
        <v>0</v>
      </c>
      <c r="U1303" s="183">
        <f t="shared" si="241"/>
        <v>0</v>
      </c>
      <c r="V1303" s="183">
        <f t="shared" si="242"/>
        <v>0</v>
      </c>
      <c r="W1303" s="183">
        <f t="shared" si="243"/>
        <v>0</v>
      </c>
      <c r="X1303" s="183">
        <f t="shared" si="244"/>
        <v>0</v>
      </c>
      <c r="Y1303" s="183">
        <f t="shared" si="245"/>
        <v>0</v>
      </c>
      <c r="Z1303" s="183">
        <f t="shared" si="246"/>
        <v>0</v>
      </c>
      <c r="AA1303" s="183">
        <f t="shared" si="247"/>
        <v>0</v>
      </c>
      <c r="AB1303" s="183" t="str">
        <f t="shared" si="248"/>
        <v/>
      </c>
      <c r="AC1303" s="183" t="str">
        <f t="shared" si="249"/>
        <v/>
      </c>
      <c r="AD1303" s="183" t="str">
        <f t="shared" si="250"/>
        <v/>
      </c>
      <c r="AE1303" s="183" t="str">
        <f t="shared" si="251"/>
        <v/>
      </c>
    </row>
    <row r="1304" spans="1:31" ht="33.950000000000003" customHeight="1" x14ac:dyDescent="0.25">
      <c r="A1304" s="184" t="s">
        <v>4886</v>
      </c>
      <c r="B1304" s="185">
        <v>75</v>
      </c>
      <c r="C1304" s="184" t="s">
        <v>4809</v>
      </c>
      <c r="D1304" s="184" t="s">
        <v>4381</v>
      </c>
      <c r="E1304" s="184" t="s">
        <v>18</v>
      </c>
      <c r="F1304" s="185">
        <v>7</v>
      </c>
      <c r="G1304" s="185">
        <v>1</v>
      </c>
      <c r="H1304" s="185">
        <v>0</v>
      </c>
      <c r="I1304" s="184" t="s">
        <v>3102</v>
      </c>
      <c r="J1304" s="184"/>
      <c r="K1304" s="183" t="s">
        <v>4511</v>
      </c>
      <c r="L1304" s="183"/>
      <c r="M1304" s="183" t="s">
        <v>3102</v>
      </c>
      <c r="N1304" s="183" t="s">
        <v>3102</v>
      </c>
      <c r="O1304" s="183"/>
      <c r="P1304" s="183" t="s">
        <v>4222</v>
      </c>
      <c r="Q1304" s="183" t="s">
        <v>4509</v>
      </c>
      <c r="R1304" s="183">
        <f t="shared" si="238"/>
        <v>0</v>
      </c>
      <c r="S1304" s="183">
        <f t="shared" si="239"/>
        <v>0</v>
      </c>
      <c r="T1304" s="183">
        <f t="shared" si="240"/>
        <v>0</v>
      </c>
      <c r="U1304" s="183">
        <f t="shared" si="241"/>
        <v>0</v>
      </c>
      <c r="V1304" s="183">
        <f t="shared" si="242"/>
        <v>0</v>
      </c>
      <c r="W1304" s="183">
        <f t="shared" si="243"/>
        <v>0</v>
      </c>
      <c r="X1304" s="183">
        <f t="shared" si="244"/>
        <v>0</v>
      </c>
      <c r="Y1304" s="183">
        <f t="shared" si="245"/>
        <v>0</v>
      </c>
      <c r="Z1304" s="183">
        <f t="shared" si="246"/>
        <v>0</v>
      </c>
      <c r="AA1304" s="183">
        <f t="shared" si="247"/>
        <v>0</v>
      </c>
      <c r="AB1304" s="183" t="str">
        <f t="shared" si="248"/>
        <v/>
      </c>
      <c r="AC1304" s="183" t="str">
        <f t="shared" si="249"/>
        <v/>
      </c>
      <c r="AD1304" s="183" t="str">
        <f t="shared" si="250"/>
        <v/>
      </c>
      <c r="AE1304" s="183" t="str">
        <f t="shared" si="251"/>
        <v/>
      </c>
    </row>
    <row r="1305" spans="1:31" ht="33.950000000000003" customHeight="1" x14ac:dyDescent="0.25">
      <c r="A1305" s="184" t="s">
        <v>4886</v>
      </c>
      <c r="B1305" s="185">
        <v>75</v>
      </c>
      <c r="C1305" s="184" t="s">
        <v>4809</v>
      </c>
      <c r="D1305" s="184" t="s">
        <v>4381</v>
      </c>
      <c r="E1305" s="184" t="s">
        <v>18</v>
      </c>
      <c r="F1305" s="185">
        <v>8</v>
      </c>
      <c r="G1305" s="185">
        <v>1</v>
      </c>
      <c r="H1305" s="185">
        <v>0</v>
      </c>
      <c r="I1305" s="184" t="s">
        <v>3123</v>
      </c>
      <c r="J1305" s="184"/>
      <c r="K1305" s="183" t="s">
        <v>4510</v>
      </c>
      <c r="L1305" s="183"/>
      <c r="M1305" s="183" t="s">
        <v>3123</v>
      </c>
      <c r="N1305" s="183" t="s">
        <v>3123</v>
      </c>
      <c r="O1305" s="183"/>
      <c r="P1305" s="183" t="s">
        <v>4222</v>
      </c>
      <c r="Q1305" s="183" t="s">
        <v>4509</v>
      </c>
      <c r="R1305" s="183">
        <f t="shared" si="238"/>
        <v>0</v>
      </c>
      <c r="S1305" s="183">
        <f t="shared" si="239"/>
        <v>0</v>
      </c>
      <c r="T1305" s="183">
        <f t="shared" si="240"/>
        <v>0</v>
      </c>
      <c r="U1305" s="183">
        <f t="shared" si="241"/>
        <v>0</v>
      </c>
      <c r="V1305" s="183">
        <f t="shared" si="242"/>
        <v>0</v>
      </c>
      <c r="W1305" s="183">
        <f t="shared" si="243"/>
        <v>0</v>
      </c>
      <c r="X1305" s="183">
        <f t="shared" si="244"/>
        <v>0</v>
      </c>
      <c r="Y1305" s="183">
        <f t="shared" si="245"/>
        <v>0</v>
      </c>
      <c r="Z1305" s="183">
        <f t="shared" si="246"/>
        <v>0</v>
      </c>
      <c r="AA1305" s="183">
        <f t="shared" si="247"/>
        <v>0</v>
      </c>
      <c r="AB1305" s="183" t="str">
        <f t="shared" si="248"/>
        <v/>
      </c>
      <c r="AC1305" s="183" t="str">
        <f t="shared" si="249"/>
        <v/>
      </c>
      <c r="AD1305" s="183" t="str">
        <f t="shared" si="250"/>
        <v/>
      </c>
      <c r="AE1305" s="183" t="str">
        <f t="shared" si="251"/>
        <v/>
      </c>
    </row>
    <row r="1306" spans="1:31" ht="33.950000000000003" customHeight="1" x14ac:dyDescent="0.25">
      <c r="A1306" s="184" t="s">
        <v>4886</v>
      </c>
      <c r="B1306" s="185">
        <v>75</v>
      </c>
      <c r="C1306" s="184" t="s">
        <v>4809</v>
      </c>
      <c r="D1306" s="184" t="s">
        <v>4378</v>
      </c>
      <c r="E1306" s="184" t="s">
        <v>18</v>
      </c>
      <c r="F1306" s="185">
        <v>1</v>
      </c>
      <c r="G1306" s="185">
        <v>0</v>
      </c>
      <c r="H1306" s="185">
        <v>1</v>
      </c>
      <c r="I1306" s="184"/>
      <c r="J1306" s="184" t="s">
        <v>4892</v>
      </c>
      <c r="K1306" s="183"/>
      <c r="L1306" s="183" t="s">
        <v>4893</v>
      </c>
      <c r="M1306" s="183" t="s">
        <v>4892</v>
      </c>
      <c r="N1306" s="183" t="s">
        <v>4892</v>
      </c>
      <c r="O1306" s="183"/>
      <c r="P1306" s="183" t="s">
        <v>4222</v>
      </c>
      <c r="Q1306" s="183" t="s">
        <v>4495</v>
      </c>
      <c r="R1306" s="183">
        <f t="shared" si="238"/>
        <v>0</v>
      </c>
      <c r="S1306" s="183">
        <f t="shared" si="239"/>
        <v>0</v>
      </c>
      <c r="T1306" s="183">
        <f t="shared" si="240"/>
        <v>0</v>
      </c>
      <c r="U1306" s="183">
        <f t="shared" si="241"/>
        <v>0</v>
      </c>
      <c r="V1306" s="183">
        <f t="shared" si="242"/>
        <v>0</v>
      </c>
      <c r="W1306" s="183">
        <f t="shared" si="243"/>
        <v>0</v>
      </c>
      <c r="X1306" s="183">
        <f t="shared" si="244"/>
        <v>0</v>
      </c>
      <c r="Y1306" s="183">
        <f t="shared" si="245"/>
        <v>0</v>
      </c>
      <c r="Z1306" s="183">
        <f t="shared" si="246"/>
        <v>0</v>
      </c>
      <c r="AA1306" s="183">
        <f t="shared" si="247"/>
        <v>0</v>
      </c>
      <c r="AB1306" s="183" t="str">
        <f t="shared" si="248"/>
        <v/>
      </c>
      <c r="AC1306" s="183" t="str">
        <f t="shared" si="249"/>
        <v/>
      </c>
      <c r="AD1306" s="183" t="str">
        <f t="shared" si="250"/>
        <v/>
      </c>
      <c r="AE1306" s="183" t="str">
        <f t="shared" si="251"/>
        <v/>
      </c>
    </row>
    <row r="1307" spans="1:31" ht="33.950000000000003" customHeight="1" x14ac:dyDescent="0.25">
      <c r="A1307" s="184" t="s">
        <v>4886</v>
      </c>
      <c r="B1307" s="185">
        <v>75</v>
      </c>
      <c r="C1307" s="184" t="s">
        <v>4809</v>
      </c>
      <c r="D1307" s="184" t="s">
        <v>4378</v>
      </c>
      <c r="E1307" s="184" t="s">
        <v>18</v>
      </c>
      <c r="F1307" s="185">
        <v>2</v>
      </c>
      <c r="G1307" s="185">
        <v>0</v>
      </c>
      <c r="H1307" s="185">
        <v>1</v>
      </c>
      <c r="I1307" s="184"/>
      <c r="J1307" s="184" t="s">
        <v>3478</v>
      </c>
      <c r="K1307" s="183"/>
      <c r="L1307" s="183" t="s">
        <v>4891</v>
      </c>
      <c r="M1307" s="183" t="s">
        <v>3478</v>
      </c>
      <c r="N1307" s="183" t="s">
        <v>3478</v>
      </c>
      <c r="O1307" s="183"/>
      <c r="P1307" s="183" t="s">
        <v>4222</v>
      </c>
      <c r="Q1307" s="183" t="s">
        <v>4495</v>
      </c>
      <c r="R1307" s="183">
        <f t="shared" si="238"/>
        <v>0</v>
      </c>
      <c r="S1307" s="183">
        <f t="shared" si="239"/>
        <v>0</v>
      </c>
      <c r="T1307" s="183">
        <f t="shared" si="240"/>
        <v>0</v>
      </c>
      <c r="U1307" s="183">
        <f t="shared" si="241"/>
        <v>0</v>
      </c>
      <c r="V1307" s="183">
        <f t="shared" si="242"/>
        <v>0</v>
      </c>
      <c r="W1307" s="183">
        <f t="shared" si="243"/>
        <v>0</v>
      </c>
      <c r="X1307" s="183">
        <f t="shared" si="244"/>
        <v>0</v>
      </c>
      <c r="Y1307" s="183">
        <f t="shared" si="245"/>
        <v>0</v>
      </c>
      <c r="Z1307" s="183">
        <f t="shared" si="246"/>
        <v>0</v>
      </c>
      <c r="AA1307" s="183">
        <f t="shared" si="247"/>
        <v>0</v>
      </c>
      <c r="AB1307" s="183" t="str">
        <f t="shared" si="248"/>
        <v/>
      </c>
      <c r="AC1307" s="183" t="str">
        <f t="shared" si="249"/>
        <v/>
      </c>
      <c r="AD1307" s="183" t="str">
        <f t="shared" si="250"/>
        <v/>
      </c>
      <c r="AE1307" s="183" t="str">
        <f t="shared" si="251"/>
        <v/>
      </c>
    </row>
    <row r="1308" spans="1:31" ht="33.950000000000003" customHeight="1" x14ac:dyDescent="0.25">
      <c r="A1308" s="184" t="s">
        <v>4886</v>
      </c>
      <c r="B1308" s="185">
        <v>75</v>
      </c>
      <c r="C1308" s="184" t="s">
        <v>4809</v>
      </c>
      <c r="D1308" s="184" t="s">
        <v>4378</v>
      </c>
      <c r="E1308" s="184" t="s">
        <v>18</v>
      </c>
      <c r="F1308" s="185">
        <v>3</v>
      </c>
      <c r="G1308" s="185">
        <v>0</v>
      </c>
      <c r="H1308" s="185">
        <v>1</v>
      </c>
      <c r="I1308" s="184"/>
      <c r="J1308" s="184" t="s">
        <v>4889</v>
      </c>
      <c r="K1308" s="183"/>
      <c r="L1308" s="183" t="s">
        <v>4890</v>
      </c>
      <c r="M1308" s="183" t="s">
        <v>4889</v>
      </c>
      <c r="N1308" s="183" t="s">
        <v>4889</v>
      </c>
      <c r="O1308" s="183"/>
      <c r="P1308" s="183" t="s">
        <v>4222</v>
      </c>
      <c r="Q1308" s="183" t="s">
        <v>4495</v>
      </c>
      <c r="R1308" s="183">
        <f t="shared" si="238"/>
        <v>0</v>
      </c>
      <c r="S1308" s="183">
        <f t="shared" si="239"/>
        <v>0</v>
      </c>
      <c r="T1308" s="183">
        <f t="shared" si="240"/>
        <v>0</v>
      </c>
      <c r="U1308" s="183">
        <f t="shared" si="241"/>
        <v>0</v>
      </c>
      <c r="V1308" s="183">
        <f t="shared" si="242"/>
        <v>0</v>
      </c>
      <c r="W1308" s="183">
        <f t="shared" si="243"/>
        <v>0</v>
      </c>
      <c r="X1308" s="183">
        <f t="shared" si="244"/>
        <v>0</v>
      </c>
      <c r="Y1308" s="183">
        <f t="shared" si="245"/>
        <v>0</v>
      </c>
      <c r="Z1308" s="183">
        <f t="shared" si="246"/>
        <v>0</v>
      </c>
      <c r="AA1308" s="183">
        <f t="shared" si="247"/>
        <v>0</v>
      </c>
      <c r="AB1308" s="183" t="str">
        <f t="shared" si="248"/>
        <v/>
      </c>
      <c r="AC1308" s="183" t="str">
        <f t="shared" si="249"/>
        <v/>
      </c>
      <c r="AD1308" s="183" t="str">
        <f t="shared" si="250"/>
        <v/>
      </c>
      <c r="AE1308" s="183" t="str">
        <f t="shared" si="251"/>
        <v/>
      </c>
    </row>
    <row r="1309" spans="1:31" ht="33.950000000000003" customHeight="1" x14ac:dyDescent="0.25">
      <c r="A1309" s="184" t="s">
        <v>4886</v>
      </c>
      <c r="B1309" s="185">
        <v>75</v>
      </c>
      <c r="C1309" s="184" t="s">
        <v>4809</v>
      </c>
      <c r="D1309" s="184" t="s">
        <v>4378</v>
      </c>
      <c r="E1309" s="184" t="s">
        <v>18</v>
      </c>
      <c r="F1309" s="185">
        <v>4</v>
      </c>
      <c r="G1309" s="185">
        <v>0</v>
      </c>
      <c r="H1309" s="185">
        <v>1</v>
      </c>
      <c r="I1309" s="184"/>
      <c r="J1309" s="184" t="s">
        <v>4887</v>
      </c>
      <c r="K1309" s="183"/>
      <c r="L1309" s="183" t="s">
        <v>4888</v>
      </c>
      <c r="M1309" s="183" t="s">
        <v>4887</v>
      </c>
      <c r="N1309" s="183" t="s">
        <v>4887</v>
      </c>
      <c r="O1309" s="183"/>
      <c r="P1309" s="183" t="s">
        <v>4222</v>
      </c>
      <c r="Q1309" s="183" t="s">
        <v>4495</v>
      </c>
      <c r="R1309" s="183">
        <f t="shared" si="238"/>
        <v>0</v>
      </c>
      <c r="S1309" s="183">
        <f t="shared" si="239"/>
        <v>0</v>
      </c>
      <c r="T1309" s="183">
        <f t="shared" si="240"/>
        <v>0</v>
      </c>
      <c r="U1309" s="183">
        <f t="shared" si="241"/>
        <v>0</v>
      </c>
      <c r="V1309" s="183">
        <f t="shared" si="242"/>
        <v>0</v>
      </c>
      <c r="W1309" s="183">
        <f t="shared" si="243"/>
        <v>0</v>
      </c>
      <c r="X1309" s="183">
        <f t="shared" si="244"/>
        <v>0</v>
      </c>
      <c r="Y1309" s="183">
        <f t="shared" si="245"/>
        <v>0</v>
      </c>
      <c r="Z1309" s="183">
        <f t="shared" si="246"/>
        <v>0</v>
      </c>
      <c r="AA1309" s="183">
        <f t="shared" si="247"/>
        <v>0</v>
      </c>
      <c r="AB1309" s="183" t="str">
        <f t="shared" si="248"/>
        <v/>
      </c>
      <c r="AC1309" s="183" t="str">
        <f t="shared" si="249"/>
        <v/>
      </c>
      <c r="AD1309" s="183" t="str">
        <f t="shared" si="250"/>
        <v/>
      </c>
      <c r="AE1309" s="183" t="str">
        <f t="shared" si="251"/>
        <v/>
      </c>
    </row>
    <row r="1310" spans="1:31" ht="33.950000000000003" customHeight="1" x14ac:dyDescent="0.25">
      <c r="A1310" s="184" t="s">
        <v>4886</v>
      </c>
      <c r="B1310" s="185">
        <v>75</v>
      </c>
      <c r="C1310" s="184" t="s">
        <v>4809</v>
      </c>
      <c r="D1310" s="184" t="s">
        <v>4378</v>
      </c>
      <c r="E1310" s="184" t="s">
        <v>18</v>
      </c>
      <c r="F1310" s="185">
        <v>5</v>
      </c>
      <c r="G1310" s="185">
        <v>0</v>
      </c>
      <c r="H1310" s="185">
        <v>1</v>
      </c>
      <c r="I1310" s="184"/>
      <c r="J1310" s="184" t="s">
        <v>3117</v>
      </c>
      <c r="K1310" s="183"/>
      <c r="L1310" s="183" t="s">
        <v>4657</v>
      </c>
      <c r="M1310" s="183" t="s">
        <v>3117</v>
      </c>
      <c r="N1310" s="183" t="s">
        <v>3117</v>
      </c>
      <c r="O1310" s="183"/>
      <c r="P1310" s="183" t="s">
        <v>4222</v>
      </c>
      <c r="Q1310" s="183" t="s">
        <v>4495</v>
      </c>
      <c r="R1310" s="183">
        <f t="shared" si="238"/>
        <v>0</v>
      </c>
      <c r="S1310" s="183">
        <f t="shared" si="239"/>
        <v>0</v>
      </c>
      <c r="T1310" s="183">
        <f t="shared" si="240"/>
        <v>0</v>
      </c>
      <c r="U1310" s="183">
        <f t="shared" si="241"/>
        <v>0</v>
      </c>
      <c r="V1310" s="183">
        <f t="shared" si="242"/>
        <v>0</v>
      </c>
      <c r="W1310" s="183">
        <f t="shared" si="243"/>
        <v>0</v>
      </c>
      <c r="X1310" s="183">
        <f t="shared" si="244"/>
        <v>0</v>
      </c>
      <c r="Y1310" s="183">
        <f t="shared" si="245"/>
        <v>0</v>
      </c>
      <c r="Z1310" s="183">
        <f t="shared" si="246"/>
        <v>0</v>
      </c>
      <c r="AA1310" s="183">
        <f t="shared" si="247"/>
        <v>0</v>
      </c>
      <c r="AB1310" s="183" t="str">
        <f t="shared" si="248"/>
        <v/>
      </c>
      <c r="AC1310" s="183" t="str">
        <f t="shared" si="249"/>
        <v/>
      </c>
      <c r="AD1310" s="183" t="str">
        <f t="shared" si="250"/>
        <v/>
      </c>
      <c r="AE1310" s="183" t="str">
        <f t="shared" si="251"/>
        <v/>
      </c>
    </row>
    <row r="1311" spans="1:31" ht="33.950000000000003" customHeight="1" x14ac:dyDescent="0.25">
      <c r="A1311" s="184" t="s">
        <v>4886</v>
      </c>
      <c r="B1311" s="185">
        <v>75</v>
      </c>
      <c r="C1311" s="184" t="s">
        <v>4809</v>
      </c>
      <c r="D1311" s="184" t="s">
        <v>4378</v>
      </c>
      <c r="E1311" s="184" t="s">
        <v>18</v>
      </c>
      <c r="F1311" s="185">
        <v>6</v>
      </c>
      <c r="G1311" s="185">
        <v>0</v>
      </c>
      <c r="H1311" s="185">
        <v>1</v>
      </c>
      <c r="I1311" s="184"/>
      <c r="J1311" s="184" t="s">
        <v>3587</v>
      </c>
      <c r="K1311" s="183"/>
      <c r="L1311" s="183" t="s">
        <v>4500</v>
      </c>
      <c r="M1311" s="183" t="s">
        <v>3587</v>
      </c>
      <c r="N1311" s="183" t="s">
        <v>3587</v>
      </c>
      <c r="O1311" s="183"/>
      <c r="P1311" s="183" t="s">
        <v>4222</v>
      </c>
      <c r="Q1311" s="183" t="s">
        <v>4495</v>
      </c>
      <c r="R1311" s="183">
        <f t="shared" si="238"/>
        <v>0</v>
      </c>
      <c r="S1311" s="183">
        <f t="shared" si="239"/>
        <v>0</v>
      </c>
      <c r="T1311" s="183">
        <f t="shared" si="240"/>
        <v>0</v>
      </c>
      <c r="U1311" s="183">
        <f t="shared" si="241"/>
        <v>0</v>
      </c>
      <c r="V1311" s="183">
        <f t="shared" si="242"/>
        <v>0</v>
      </c>
      <c r="W1311" s="183">
        <f t="shared" si="243"/>
        <v>0</v>
      </c>
      <c r="X1311" s="183">
        <f t="shared" si="244"/>
        <v>0</v>
      </c>
      <c r="Y1311" s="183">
        <f t="shared" si="245"/>
        <v>0</v>
      </c>
      <c r="Z1311" s="183">
        <f t="shared" si="246"/>
        <v>0</v>
      </c>
      <c r="AA1311" s="183">
        <f t="shared" si="247"/>
        <v>0</v>
      </c>
      <c r="AB1311" s="183" t="str">
        <f t="shared" si="248"/>
        <v/>
      </c>
      <c r="AC1311" s="183" t="str">
        <f t="shared" si="249"/>
        <v/>
      </c>
      <c r="AD1311" s="183" t="str">
        <f t="shared" si="250"/>
        <v/>
      </c>
      <c r="AE1311" s="183" t="str">
        <f t="shared" si="251"/>
        <v/>
      </c>
    </row>
    <row r="1312" spans="1:31" ht="33.950000000000003" customHeight="1" x14ac:dyDescent="0.25">
      <c r="A1312" s="184" t="s">
        <v>4886</v>
      </c>
      <c r="B1312" s="185">
        <v>75</v>
      </c>
      <c r="C1312" s="184" t="s">
        <v>4809</v>
      </c>
      <c r="D1312" s="184" t="s">
        <v>4378</v>
      </c>
      <c r="E1312" s="184" t="s">
        <v>18</v>
      </c>
      <c r="F1312" s="185">
        <v>7</v>
      </c>
      <c r="G1312" s="185">
        <v>0</v>
      </c>
      <c r="H1312" s="185">
        <v>1</v>
      </c>
      <c r="I1312" s="184"/>
      <c r="J1312" s="184" t="s">
        <v>4496</v>
      </c>
      <c r="K1312" s="183"/>
      <c r="L1312" s="183" t="s">
        <v>4497</v>
      </c>
      <c r="M1312" s="183" t="s">
        <v>4496</v>
      </c>
      <c r="N1312" s="183" t="s">
        <v>4496</v>
      </c>
      <c r="O1312" s="183"/>
      <c r="P1312" s="183" t="s">
        <v>4222</v>
      </c>
      <c r="Q1312" s="183" t="s">
        <v>4495</v>
      </c>
      <c r="R1312" s="183">
        <f t="shared" si="238"/>
        <v>0</v>
      </c>
      <c r="S1312" s="183">
        <f t="shared" si="239"/>
        <v>0</v>
      </c>
      <c r="T1312" s="183">
        <f t="shared" si="240"/>
        <v>0</v>
      </c>
      <c r="U1312" s="183">
        <f t="shared" si="241"/>
        <v>0</v>
      </c>
      <c r="V1312" s="183">
        <f t="shared" si="242"/>
        <v>0</v>
      </c>
      <c r="W1312" s="183">
        <f t="shared" si="243"/>
        <v>0</v>
      </c>
      <c r="X1312" s="183">
        <f t="shared" si="244"/>
        <v>0</v>
      </c>
      <c r="Y1312" s="183">
        <f t="shared" si="245"/>
        <v>0</v>
      </c>
      <c r="Z1312" s="183">
        <f t="shared" si="246"/>
        <v>0</v>
      </c>
      <c r="AA1312" s="183">
        <f t="shared" si="247"/>
        <v>0</v>
      </c>
      <c r="AB1312" s="183" t="str">
        <f t="shared" si="248"/>
        <v/>
      </c>
      <c r="AC1312" s="183" t="str">
        <f t="shared" si="249"/>
        <v/>
      </c>
      <c r="AD1312" s="183" t="str">
        <f t="shared" si="250"/>
        <v/>
      </c>
      <c r="AE1312" s="183" t="str">
        <f t="shared" si="251"/>
        <v/>
      </c>
    </row>
    <row r="1313" spans="1:31" ht="33.950000000000003" customHeight="1" x14ac:dyDescent="0.25">
      <c r="A1313" s="184" t="s">
        <v>4869</v>
      </c>
      <c r="B1313" s="185">
        <v>76</v>
      </c>
      <c r="C1313" s="184" t="s">
        <v>4809</v>
      </c>
      <c r="D1313" s="184" t="s">
        <v>4381</v>
      </c>
      <c r="E1313" s="184" t="s">
        <v>18</v>
      </c>
      <c r="F1313" s="185">
        <v>1</v>
      </c>
      <c r="G1313" s="185">
        <v>1</v>
      </c>
      <c r="H1313" s="185">
        <v>0</v>
      </c>
      <c r="I1313" s="184" t="s">
        <v>4878</v>
      </c>
      <c r="J1313" s="184"/>
      <c r="K1313" s="183" t="s">
        <v>4885</v>
      </c>
      <c r="L1313" s="183"/>
      <c r="M1313" s="183" t="s">
        <v>4878</v>
      </c>
      <c r="N1313" s="183" t="s">
        <v>4877</v>
      </c>
      <c r="O1313" s="183"/>
      <c r="P1313" s="183" t="s">
        <v>4222</v>
      </c>
      <c r="Q1313" s="183" t="s">
        <v>4509</v>
      </c>
      <c r="R1313" s="183">
        <f t="shared" si="238"/>
        <v>0</v>
      </c>
      <c r="S1313" s="183">
        <f t="shared" si="239"/>
        <v>0</v>
      </c>
      <c r="T1313" s="183">
        <f t="shared" si="240"/>
        <v>0</v>
      </c>
      <c r="U1313" s="183">
        <f t="shared" si="241"/>
        <v>0</v>
      </c>
      <c r="V1313" s="183">
        <f t="shared" si="242"/>
        <v>0</v>
      </c>
      <c r="W1313" s="183">
        <f t="shared" si="243"/>
        <v>0</v>
      </c>
      <c r="X1313" s="183">
        <f t="shared" si="244"/>
        <v>0</v>
      </c>
      <c r="Y1313" s="183">
        <f t="shared" si="245"/>
        <v>0</v>
      </c>
      <c r="Z1313" s="183">
        <f t="shared" si="246"/>
        <v>0</v>
      </c>
      <c r="AA1313" s="183">
        <f t="shared" si="247"/>
        <v>0</v>
      </c>
      <c r="AB1313" s="183" t="str">
        <f t="shared" si="248"/>
        <v/>
      </c>
      <c r="AC1313" s="183" t="str">
        <f t="shared" si="249"/>
        <v/>
      </c>
      <c r="AD1313" s="183" t="str">
        <f t="shared" si="250"/>
        <v/>
      </c>
      <c r="AE1313" s="183" t="str">
        <f t="shared" si="251"/>
        <v/>
      </c>
    </row>
    <row r="1314" spans="1:31" ht="33.950000000000003" customHeight="1" x14ac:dyDescent="0.25">
      <c r="A1314" s="184" t="s">
        <v>4869</v>
      </c>
      <c r="B1314" s="185">
        <v>76</v>
      </c>
      <c r="C1314" s="184" t="s">
        <v>4809</v>
      </c>
      <c r="D1314" s="184" t="s">
        <v>4381</v>
      </c>
      <c r="E1314" s="184" t="s">
        <v>18</v>
      </c>
      <c r="F1314" s="185">
        <v>2</v>
      </c>
      <c r="G1314" s="185">
        <v>1</v>
      </c>
      <c r="H1314" s="185">
        <v>0</v>
      </c>
      <c r="I1314" s="184" t="s">
        <v>4875</v>
      </c>
      <c r="J1314" s="184"/>
      <c r="K1314" s="183" t="s">
        <v>4884</v>
      </c>
      <c r="L1314" s="183"/>
      <c r="M1314" s="183" t="s">
        <v>4875</v>
      </c>
      <c r="N1314" s="183" t="s">
        <v>4875</v>
      </c>
      <c r="O1314" s="183"/>
      <c r="P1314" s="183" t="s">
        <v>4222</v>
      </c>
      <c r="Q1314" s="183" t="s">
        <v>4509</v>
      </c>
      <c r="R1314" s="183">
        <f t="shared" si="238"/>
        <v>0</v>
      </c>
      <c r="S1314" s="183">
        <f t="shared" si="239"/>
        <v>0</v>
      </c>
      <c r="T1314" s="183">
        <f t="shared" si="240"/>
        <v>0</v>
      </c>
      <c r="U1314" s="183">
        <f t="shared" si="241"/>
        <v>0</v>
      </c>
      <c r="V1314" s="183">
        <f t="shared" si="242"/>
        <v>0</v>
      </c>
      <c r="W1314" s="183">
        <f t="shared" si="243"/>
        <v>0</v>
      </c>
      <c r="X1314" s="183">
        <f t="shared" si="244"/>
        <v>0</v>
      </c>
      <c r="Y1314" s="183">
        <f t="shared" si="245"/>
        <v>0</v>
      </c>
      <c r="Z1314" s="183">
        <f t="shared" si="246"/>
        <v>0</v>
      </c>
      <c r="AA1314" s="183">
        <f t="shared" si="247"/>
        <v>0</v>
      </c>
      <c r="AB1314" s="183" t="str">
        <f t="shared" si="248"/>
        <v/>
      </c>
      <c r="AC1314" s="183" t="str">
        <f t="shared" si="249"/>
        <v/>
      </c>
      <c r="AD1314" s="183" t="str">
        <f t="shared" si="250"/>
        <v/>
      </c>
      <c r="AE1314" s="183" t="str">
        <f t="shared" si="251"/>
        <v/>
      </c>
    </row>
    <row r="1315" spans="1:31" ht="33.950000000000003" customHeight="1" x14ac:dyDescent="0.25">
      <c r="A1315" s="184" t="s">
        <v>4869</v>
      </c>
      <c r="B1315" s="185">
        <v>76</v>
      </c>
      <c r="C1315" s="184" t="s">
        <v>4809</v>
      </c>
      <c r="D1315" s="184" t="s">
        <v>4381</v>
      </c>
      <c r="E1315" s="184" t="s">
        <v>18</v>
      </c>
      <c r="F1315" s="185">
        <v>3</v>
      </c>
      <c r="G1315" s="185">
        <v>1</v>
      </c>
      <c r="H1315" s="185">
        <v>0</v>
      </c>
      <c r="I1315" s="184" t="s">
        <v>4873</v>
      </c>
      <c r="J1315" s="184"/>
      <c r="K1315" s="183" t="s">
        <v>4883</v>
      </c>
      <c r="L1315" s="183"/>
      <c r="M1315" s="183" t="s">
        <v>4873</v>
      </c>
      <c r="N1315" s="183" t="s">
        <v>3503</v>
      </c>
      <c r="O1315" s="183"/>
      <c r="P1315" s="183" t="s">
        <v>4222</v>
      </c>
      <c r="Q1315" s="183" t="s">
        <v>4509</v>
      </c>
      <c r="R1315" s="183">
        <f t="shared" si="238"/>
        <v>0</v>
      </c>
      <c r="S1315" s="183">
        <f t="shared" si="239"/>
        <v>0</v>
      </c>
      <c r="T1315" s="183">
        <f t="shared" si="240"/>
        <v>0</v>
      </c>
      <c r="U1315" s="183">
        <f t="shared" si="241"/>
        <v>0</v>
      </c>
      <c r="V1315" s="183">
        <f t="shared" si="242"/>
        <v>0</v>
      </c>
      <c r="W1315" s="183">
        <f t="shared" si="243"/>
        <v>0</v>
      </c>
      <c r="X1315" s="183">
        <f t="shared" si="244"/>
        <v>0</v>
      </c>
      <c r="Y1315" s="183">
        <f t="shared" si="245"/>
        <v>0</v>
      </c>
      <c r="Z1315" s="183">
        <f t="shared" si="246"/>
        <v>0</v>
      </c>
      <c r="AA1315" s="183">
        <f t="shared" si="247"/>
        <v>0</v>
      </c>
      <c r="AB1315" s="183" t="str">
        <f t="shared" si="248"/>
        <v/>
      </c>
      <c r="AC1315" s="183" t="str">
        <f t="shared" si="249"/>
        <v/>
      </c>
      <c r="AD1315" s="183" t="str">
        <f t="shared" si="250"/>
        <v/>
      </c>
      <c r="AE1315" s="183" t="str">
        <f t="shared" si="251"/>
        <v/>
      </c>
    </row>
    <row r="1316" spans="1:31" ht="33.950000000000003" customHeight="1" x14ac:dyDescent="0.25">
      <c r="A1316" s="184" t="s">
        <v>4869</v>
      </c>
      <c r="B1316" s="185">
        <v>76</v>
      </c>
      <c r="C1316" s="184" t="s">
        <v>4809</v>
      </c>
      <c r="D1316" s="184" t="s">
        <v>4381</v>
      </c>
      <c r="E1316" s="184" t="s">
        <v>18</v>
      </c>
      <c r="F1316" s="185">
        <v>4</v>
      </c>
      <c r="G1316" s="185">
        <v>1</v>
      </c>
      <c r="H1316" s="185">
        <v>0</v>
      </c>
      <c r="I1316" s="184" t="s">
        <v>4871</v>
      </c>
      <c r="J1316" s="184"/>
      <c r="K1316" s="183" t="s">
        <v>4882</v>
      </c>
      <c r="L1316" s="183"/>
      <c r="M1316" s="183" t="s">
        <v>4871</v>
      </c>
      <c r="N1316" s="183" t="s">
        <v>4871</v>
      </c>
      <c r="O1316" s="183"/>
      <c r="P1316" s="183" t="s">
        <v>4222</v>
      </c>
      <c r="Q1316" s="183" t="s">
        <v>4509</v>
      </c>
      <c r="R1316" s="183">
        <f t="shared" si="238"/>
        <v>0</v>
      </c>
      <c r="S1316" s="183">
        <f t="shared" si="239"/>
        <v>0</v>
      </c>
      <c r="T1316" s="183">
        <f t="shared" si="240"/>
        <v>0</v>
      </c>
      <c r="U1316" s="183">
        <f t="shared" si="241"/>
        <v>0</v>
      </c>
      <c r="V1316" s="183">
        <f t="shared" si="242"/>
        <v>0</v>
      </c>
      <c r="W1316" s="183">
        <f t="shared" si="243"/>
        <v>0</v>
      </c>
      <c r="X1316" s="183">
        <f t="shared" si="244"/>
        <v>0</v>
      </c>
      <c r="Y1316" s="183">
        <f t="shared" si="245"/>
        <v>0</v>
      </c>
      <c r="Z1316" s="183">
        <f t="shared" si="246"/>
        <v>0</v>
      </c>
      <c r="AA1316" s="183">
        <f t="shared" si="247"/>
        <v>0</v>
      </c>
      <c r="AB1316" s="183" t="str">
        <f t="shared" si="248"/>
        <v/>
      </c>
      <c r="AC1316" s="183" t="str">
        <f t="shared" si="249"/>
        <v/>
      </c>
      <c r="AD1316" s="183" t="str">
        <f t="shared" si="250"/>
        <v/>
      </c>
      <c r="AE1316" s="183" t="str">
        <f t="shared" si="251"/>
        <v/>
      </c>
    </row>
    <row r="1317" spans="1:31" ht="33.950000000000003" customHeight="1" x14ac:dyDescent="0.25">
      <c r="A1317" s="184" t="s">
        <v>4869</v>
      </c>
      <c r="B1317" s="185">
        <v>76</v>
      </c>
      <c r="C1317" s="184" t="s">
        <v>4809</v>
      </c>
      <c r="D1317" s="184" t="s">
        <v>4381</v>
      </c>
      <c r="E1317" s="184" t="s">
        <v>18</v>
      </c>
      <c r="F1317" s="185">
        <v>5</v>
      </c>
      <c r="G1317" s="185">
        <v>1</v>
      </c>
      <c r="H1317" s="185">
        <v>0</v>
      </c>
      <c r="I1317" s="184" t="s">
        <v>3489</v>
      </c>
      <c r="J1317" s="184"/>
      <c r="K1317" s="183" t="s">
        <v>4881</v>
      </c>
      <c r="L1317" s="183"/>
      <c r="M1317" s="183" t="s">
        <v>3489</v>
      </c>
      <c r="N1317" s="183" t="s">
        <v>3489</v>
      </c>
      <c r="O1317" s="183"/>
      <c r="P1317" s="183" t="s">
        <v>4222</v>
      </c>
      <c r="Q1317" s="183" t="s">
        <v>4509</v>
      </c>
      <c r="R1317" s="183">
        <f t="shared" si="238"/>
        <v>0</v>
      </c>
      <c r="S1317" s="183">
        <f t="shared" si="239"/>
        <v>0</v>
      </c>
      <c r="T1317" s="183">
        <f t="shared" si="240"/>
        <v>0</v>
      </c>
      <c r="U1317" s="183">
        <f t="shared" si="241"/>
        <v>0</v>
      </c>
      <c r="V1317" s="183">
        <f t="shared" si="242"/>
        <v>0</v>
      </c>
      <c r="W1317" s="183">
        <f t="shared" si="243"/>
        <v>0</v>
      </c>
      <c r="X1317" s="183">
        <f t="shared" si="244"/>
        <v>0</v>
      </c>
      <c r="Y1317" s="183">
        <f t="shared" si="245"/>
        <v>0</v>
      </c>
      <c r="Z1317" s="183">
        <f t="shared" si="246"/>
        <v>0</v>
      </c>
      <c r="AA1317" s="183">
        <f t="shared" si="247"/>
        <v>0</v>
      </c>
      <c r="AB1317" s="183" t="str">
        <f t="shared" si="248"/>
        <v/>
      </c>
      <c r="AC1317" s="183" t="str">
        <f t="shared" si="249"/>
        <v/>
      </c>
      <c r="AD1317" s="183" t="str">
        <f t="shared" si="250"/>
        <v/>
      </c>
      <c r="AE1317" s="183" t="str">
        <f t="shared" si="251"/>
        <v/>
      </c>
    </row>
    <row r="1318" spans="1:31" ht="33.950000000000003" customHeight="1" x14ac:dyDescent="0.25">
      <c r="A1318" s="184" t="s">
        <v>4869</v>
      </c>
      <c r="B1318" s="185">
        <v>76</v>
      </c>
      <c r="C1318" s="184" t="s">
        <v>4809</v>
      </c>
      <c r="D1318" s="184" t="s">
        <v>4381</v>
      </c>
      <c r="E1318" s="184" t="s">
        <v>18</v>
      </c>
      <c r="F1318" s="185">
        <v>6</v>
      </c>
      <c r="G1318" s="185">
        <v>1</v>
      </c>
      <c r="H1318" s="185">
        <v>0</v>
      </c>
      <c r="I1318" s="184" t="s">
        <v>3233</v>
      </c>
      <c r="J1318" s="184"/>
      <c r="K1318" s="183" t="s">
        <v>4880</v>
      </c>
      <c r="L1318" s="183"/>
      <c r="M1318" s="183" t="s">
        <v>3233</v>
      </c>
      <c r="N1318" s="183" t="s">
        <v>3233</v>
      </c>
      <c r="O1318" s="183"/>
      <c r="P1318" s="183" t="s">
        <v>4222</v>
      </c>
      <c r="Q1318" s="183" t="s">
        <v>4509</v>
      </c>
      <c r="R1318" s="183">
        <f t="shared" si="238"/>
        <v>0</v>
      </c>
      <c r="S1318" s="183">
        <f t="shared" si="239"/>
        <v>0</v>
      </c>
      <c r="T1318" s="183">
        <f t="shared" si="240"/>
        <v>0</v>
      </c>
      <c r="U1318" s="183">
        <f t="shared" si="241"/>
        <v>0</v>
      </c>
      <c r="V1318" s="183">
        <f t="shared" si="242"/>
        <v>0</v>
      </c>
      <c r="W1318" s="183">
        <f t="shared" si="243"/>
        <v>0</v>
      </c>
      <c r="X1318" s="183">
        <f t="shared" si="244"/>
        <v>0</v>
      </c>
      <c r="Y1318" s="183">
        <f t="shared" si="245"/>
        <v>0</v>
      </c>
      <c r="Z1318" s="183">
        <f t="shared" si="246"/>
        <v>0</v>
      </c>
      <c r="AA1318" s="183">
        <f t="shared" si="247"/>
        <v>0</v>
      </c>
      <c r="AB1318" s="183" t="str">
        <f t="shared" si="248"/>
        <v/>
      </c>
      <c r="AC1318" s="183" t="str">
        <f t="shared" si="249"/>
        <v/>
      </c>
      <c r="AD1318" s="183" t="str">
        <f t="shared" si="250"/>
        <v/>
      </c>
      <c r="AE1318" s="183" t="str">
        <f t="shared" si="251"/>
        <v/>
      </c>
    </row>
    <row r="1319" spans="1:31" ht="33.950000000000003" customHeight="1" x14ac:dyDescent="0.25">
      <c r="A1319" s="184" t="s">
        <v>4869</v>
      </c>
      <c r="B1319" s="185">
        <v>76</v>
      </c>
      <c r="C1319" s="184" t="s">
        <v>4809</v>
      </c>
      <c r="D1319" s="184" t="s">
        <v>4381</v>
      </c>
      <c r="E1319" s="184" t="s">
        <v>18</v>
      </c>
      <c r="F1319" s="185">
        <v>7</v>
      </c>
      <c r="G1319" s="185">
        <v>1</v>
      </c>
      <c r="H1319" s="185">
        <v>0</v>
      </c>
      <c r="I1319" s="184" t="s">
        <v>3102</v>
      </c>
      <c r="J1319" s="184"/>
      <c r="K1319" s="183" t="s">
        <v>4511</v>
      </c>
      <c r="L1319" s="183"/>
      <c r="M1319" s="183" t="s">
        <v>3102</v>
      </c>
      <c r="N1319" s="183" t="s">
        <v>3102</v>
      </c>
      <c r="O1319" s="183"/>
      <c r="P1319" s="183" t="s">
        <v>4222</v>
      </c>
      <c r="Q1319" s="183" t="s">
        <v>4509</v>
      </c>
      <c r="R1319" s="183">
        <f t="shared" si="238"/>
        <v>0</v>
      </c>
      <c r="S1319" s="183">
        <f t="shared" si="239"/>
        <v>0</v>
      </c>
      <c r="T1319" s="183">
        <f t="shared" si="240"/>
        <v>0</v>
      </c>
      <c r="U1319" s="183">
        <f t="shared" si="241"/>
        <v>0</v>
      </c>
      <c r="V1319" s="183">
        <f t="shared" si="242"/>
        <v>0</v>
      </c>
      <c r="W1319" s="183">
        <f t="shared" si="243"/>
        <v>0</v>
      </c>
      <c r="X1319" s="183">
        <f t="shared" si="244"/>
        <v>0</v>
      </c>
      <c r="Y1319" s="183">
        <f t="shared" si="245"/>
        <v>0</v>
      </c>
      <c r="Z1319" s="183">
        <f t="shared" si="246"/>
        <v>0</v>
      </c>
      <c r="AA1319" s="183">
        <f t="shared" si="247"/>
        <v>0</v>
      </c>
      <c r="AB1319" s="183" t="str">
        <f t="shared" si="248"/>
        <v/>
      </c>
      <c r="AC1319" s="183" t="str">
        <f t="shared" si="249"/>
        <v/>
      </c>
      <c r="AD1319" s="183" t="str">
        <f t="shared" si="250"/>
        <v/>
      </c>
      <c r="AE1319" s="183" t="str">
        <f t="shared" si="251"/>
        <v/>
      </c>
    </row>
    <row r="1320" spans="1:31" ht="33.950000000000003" customHeight="1" x14ac:dyDescent="0.25">
      <c r="A1320" s="184" t="s">
        <v>4869</v>
      </c>
      <c r="B1320" s="185">
        <v>76</v>
      </c>
      <c r="C1320" s="184" t="s">
        <v>4809</v>
      </c>
      <c r="D1320" s="184" t="s">
        <v>4381</v>
      </c>
      <c r="E1320" s="184" t="s">
        <v>18</v>
      </c>
      <c r="F1320" s="185">
        <v>8</v>
      </c>
      <c r="G1320" s="185">
        <v>1</v>
      </c>
      <c r="H1320" s="185">
        <v>0</v>
      </c>
      <c r="I1320" s="184" t="s">
        <v>3123</v>
      </c>
      <c r="J1320" s="184"/>
      <c r="K1320" s="183" t="s">
        <v>4510</v>
      </c>
      <c r="L1320" s="183"/>
      <c r="M1320" s="183" t="s">
        <v>3123</v>
      </c>
      <c r="N1320" s="183" t="s">
        <v>3123</v>
      </c>
      <c r="O1320" s="183"/>
      <c r="P1320" s="183" t="s">
        <v>4222</v>
      </c>
      <c r="Q1320" s="183" t="s">
        <v>4509</v>
      </c>
      <c r="R1320" s="183">
        <f t="shared" si="238"/>
        <v>0</v>
      </c>
      <c r="S1320" s="183">
        <f t="shared" si="239"/>
        <v>0</v>
      </c>
      <c r="T1320" s="183">
        <f t="shared" si="240"/>
        <v>0</v>
      </c>
      <c r="U1320" s="183">
        <f t="shared" si="241"/>
        <v>0</v>
      </c>
      <c r="V1320" s="183">
        <f t="shared" si="242"/>
        <v>0</v>
      </c>
      <c r="W1320" s="183">
        <f t="shared" si="243"/>
        <v>0</v>
      </c>
      <c r="X1320" s="183">
        <f t="shared" si="244"/>
        <v>0</v>
      </c>
      <c r="Y1320" s="183">
        <f t="shared" si="245"/>
        <v>0</v>
      </c>
      <c r="Z1320" s="183">
        <f t="shared" si="246"/>
        <v>0</v>
      </c>
      <c r="AA1320" s="183">
        <f t="shared" si="247"/>
        <v>0</v>
      </c>
      <c r="AB1320" s="183" t="str">
        <f t="shared" si="248"/>
        <v/>
      </c>
      <c r="AC1320" s="183" t="str">
        <f t="shared" si="249"/>
        <v/>
      </c>
      <c r="AD1320" s="183" t="str">
        <f t="shared" si="250"/>
        <v/>
      </c>
      <c r="AE1320" s="183" t="str">
        <f t="shared" si="251"/>
        <v/>
      </c>
    </row>
    <row r="1321" spans="1:31" ht="33.950000000000003" customHeight="1" x14ac:dyDescent="0.25">
      <c r="A1321" s="184" t="s">
        <v>4869</v>
      </c>
      <c r="B1321" s="185">
        <v>76</v>
      </c>
      <c r="C1321" s="184" t="s">
        <v>4809</v>
      </c>
      <c r="D1321" s="184" t="s">
        <v>4378</v>
      </c>
      <c r="E1321" s="184" t="s">
        <v>18</v>
      </c>
      <c r="F1321" s="185">
        <v>1</v>
      </c>
      <c r="G1321" s="185">
        <v>0</v>
      </c>
      <c r="H1321" s="185">
        <v>1</v>
      </c>
      <c r="I1321" s="184"/>
      <c r="J1321" s="184" t="s">
        <v>4878</v>
      </c>
      <c r="K1321" s="183"/>
      <c r="L1321" s="183" t="s">
        <v>4879</v>
      </c>
      <c r="M1321" s="183" t="s">
        <v>4878</v>
      </c>
      <c r="N1321" s="183" t="s">
        <v>4877</v>
      </c>
      <c r="O1321" s="183"/>
      <c r="P1321" s="183" t="s">
        <v>4222</v>
      </c>
      <c r="Q1321" s="183" t="s">
        <v>4495</v>
      </c>
      <c r="R1321" s="183">
        <f t="shared" si="238"/>
        <v>0</v>
      </c>
      <c r="S1321" s="183">
        <f t="shared" si="239"/>
        <v>0</v>
      </c>
      <c r="T1321" s="183">
        <f t="shared" si="240"/>
        <v>0</v>
      </c>
      <c r="U1321" s="183">
        <f t="shared" si="241"/>
        <v>0</v>
      </c>
      <c r="V1321" s="183">
        <f t="shared" si="242"/>
        <v>0</v>
      </c>
      <c r="W1321" s="183">
        <f t="shared" si="243"/>
        <v>0</v>
      </c>
      <c r="X1321" s="183">
        <f t="shared" si="244"/>
        <v>0</v>
      </c>
      <c r="Y1321" s="183">
        <f t="shared" si="245"/>
        <v>0</v>
      </c>
      <c r="Z1321" s="183">
        <f t="shared" si="246"/>
        <v>0</v>
      </c>
      <c r="AA1321" s="183">
        <f t="shared" si="247"/>
        <v>0</v>
      </c>
      <c r="AB1321" s="183" t="str">
        <f t="shared" si="248"/>
        <v/>
      </c>
      <c r="AC1321" s="183" t="str">
        <f t="shared" si="249"/>
        <v/>
      </c>
      <c r="AD1321" s="183" t="str">
        <f t="shared" si="250"/>
        <v/>
      </c>
      <c r="AE1321" s="183" t="str">
        <f t="shared" si="251"/>
        <v/>
      </c>
    </row>
    <row r="1322" spans="1:31" ht="33.950000000000003" customHeight="1" x14ac:dyDescent="0.25">
      <c r="A1322" s="184" t="s">
        <v>4869</v>
      </c>
      <c r="B1322" s="185">
        <v>76</v>
      </c>
      <c r="C1322" s="184" t="s">
        <v>4809</v>
      </c>
      <c r="D1322" s="184" t="s">
        <v>4378</v>
      </c>
      <c r="E1322" s="184" t="s">
        <v>18</v>
      </c>
      <c r="F1322" s="185">
        <v>2</v>
      </c>
      <c r="G1322" s="185">
        <v>0</v>
      </c>
      <c r="H1322" s="185">
        <v>1</v>
      </c>
      <c r="I1322" s="184"/>
      <c r="J1322" s="184" t="s">
        <v>4875</v>
      </c>
      <c r="K1322" s="183"/>
      <c r="L1322" s="183" t="s">
        <v>4876</v>
      </c>
      <c r="M1322" s="183" t="s">
        <v>4875</v>
      </c>
      <c r="N1322" s="183" t="s">
        <v>4875</v>
      </c>
      <c r="O1322" s="183"/>
      <c r="P1322" s="183" t="s">
        <v>4222</v>
      </c>
      <c r="Q1322" s="183" t="s">
        <v>4495</v>
      </c>
      <c r="R1322" s="183">
        <f t="shared" si="238"/>
        <v>0</v>
      </c>
      <c r="S1322" s="183">
        <f t="shared" si="239"/>
        <v>0</v>
      </c>
      <c r="T1322" s="183">
        <f t="shared" si="240"/>
        <v>0</v>
      </c>
      <c r="U1322" s="183">
        <f t="shared" si="241"/>
        <v>0</v>
      </c>
      <c r="V1322" s="183">
        <f t="shared" si="242"/>
        <v>0</v>
      </c>
      <c r="W1322" s="183">
        <f t="shared" si="243"/>
        <v>0</v>
      </c>
      <c r="X1322" s="183">
        <f t="shared" si="244"/>
        <v>0</v>
      </c>
      <c r="Y1322" s="183">
        <f t="shared" si="245"/>
        <v>0</v>
      </c>
      <c r="Z1322" s="183">
        <f t="shared" si="246"/>
        <v>0</v>
      </c>
      <c r="AA1322" s="183">
        <f t="shared" si="247"/>
        <v>0</v>
      </c>
      <c r="AB1322" s="183" t="str">
        <f t="shared" si="248"/>
        <v/>
      </c>
      <c r="AC1322" s="183" t="str">
        <f t="shared" si="249"/>
        <v/>
      </c>
      <c r="AD1322" s="183" t="str">
        <f t="shared" si="250"/>
        <v/>
      </c>
      <c r="AE1322" s="183" t="str">
        <f t="shared" si="251"/>
        <v/>
      </c>
    </row>
    <row r="1323" spans="1:31" ht="33.950000000000003" customHeight="1" x14ac:dyDescent="0.25">
      <c r="A1323" s="184" t="s">
        <v>4869</v>
      </c>
      <c r="B1323" s="185">
        <v>76</v>
      </c>
      <c r="C1323" s="184" t="s">
        <v>4809</v>
      </c>
      <c r="D1323" s="184" t="s">
        <v>4378</v>
      </c>
      <c r="E1323" s="184" t="s">
        <v>18</v>
      </c>
      <c r="F1323" s="185">
        <v>3</v>
      </c>
      <c r="G1323" s="185">
        <v>0</v>
      </c>
      <c r="H1323" s="185">
        <v>1</v>
      </c>
      <c r="I1323" s="184"/>
      <c r="J1323" s="184" t="s">
        <v>4873</v>
      </c>
      <c r="K1323" s="183"/>
      <c r="L1323" s="183" t="s">
        <v>4874</v>
      </c>
      <c r="M1323" s="183" t="s">
        <v>4873</v>
      </c>
      <c r="N1323" s="183" t="s">
        <v>3503</v>
      </c>
      <c r="O1323" s="183"/>
      <c r="P1323" s="183" t="s">
        <v>4222</v>
      </c>
      <c r="Q1323" s="183" t="s">
        <v>4495</v>
      </c>
      <c r="R1323" s="183">
        <f t="shared" si="238"/>
        <v>0</v>
      </c>
      <c r="S1323" s="183">
        <f t="shared" si="239"/>
        <v>0</v>
      </c>
      <c r="T1323" s="183">
        <f t="shared" si="240"/>
        <v>0</v>
      </c>
      <c r="U1323" s="183">
        <f t="shared" si="241"/>
        <v>0</v>
      </c>
      <c r="V1323" s="183">
        <f t="shared" si="242"/>
        <v>0</v>
      </c>
      <c r="W1323" s="183">
        <f t="shared" si="243"/>
        <v>0</v>
      </c>
      <c r="X1323" s="183">
        <f t="shared" si="244"/>
        <v>0</v>
      </c>
      <c r="Y1323" s="183">
        <f t="shared" si="245"/>
        <v>0</v>
      </c>
      <c r="Z1323" s="183">
        <f t="shared" si="246"/>
        <v>0</v>
      </c>
      <c r="AA1323" s="183">
        <f t="shared" si="247"/>
        <v>0</v>
      </c>
      <c r="AB1323" s="183" t="str">
        <f t="shared" si="248"/>
        <v/>
      </c>
      <c r="AC1323" s="183" t="str">
        <f t="shared" si="249"/>
        <v/>
      </c>
      <c r="AD1323" s="183" t="str">
        <f t="shared" si="250"/>
        <v/>
      </c>
      <c r="AE1323" s="183" t="str">
        <f t="shared" si="251"/>
        <v/>
      </c>
    </row>
    <row r="1324" spans="1:31" ht="33.950000000000003" customHeight="1" x14ac:dyDescent="0.25">
      <c r="A1324" s="184" t="s">
        <v>4869</v>
      </c>
      <c r="B1324" s="185">
        <v>76</v>
      </c>
      <c r="C1324" s="184" t="s">
        <v>4809</v>
      </c>
      <c r="D1324" s="184" t="s">
        <v>4378</v>
      </c>
      <c r="E1324" s="184" t="s">
        <v>18</v>
      </c>
      <c r="F1324" s="185">
        <v>4</v>
      </c>
      <c r="G1324" s="185">
        <v>0</v>
      </c>
      <c r="H1324" s="185">
        <v>1</v>
      </c>
      <c r="I1324" s="184"/>
      <c r="J1324" s="184" t="s">
        <v>4871</v>
      </c>
      <c r="K1324" s="183"/>
      <c r="L1324" s="183" t="s">
        <v>4872</v>
      </c>
      <c r="M1324" s="183" t="s">
        <v>4871</v>
      </c>
      <c r="N1324" s="183" t="s">
        <v>4871</v>
      </c>
      <c r="O1324" s="183"/>
      <c r="P1324" s="183" t="s">
        <v>4222</v>
      </c>
      <c r="Q1324" s="183" t="s">
        <v>4495</v>
      </c>
      <c r="R1324" s="183">
        <f t="shared" si="238"/>
        <v>0</v>
      </c>
      <c r="S1324" s="183">
        <f t="shared" si="239"/>
        <v>0</v>
      </c>
      <c r="T1324" s="183">
        <f t="shared" si="240"/>
        <v>0</v>
      </c>
      <c r="U1324" s="183">
        <f t="shared" si="241"/>
        <v>0</v>
      </c>
      <c r="V1324" s="183">
        <f t="shared" si="242"/>
        <v>0</v>
      </c>
      <c r="W1324" s="183">
        <f t="shared" si="243"/>
        <v>0</v>
      </c>
      <c r="X1324" s="183">
        <f t="shared" si="244"/>
        <v>0</v>
      </c>
      <c r="Y1324" s="183">
        <f t="shared" si="245"/>
        <v>0</v>
      </c>
      <c r="Z1324" s="183">
        <f t="shared" si="246"/>
        <v>0</v>
      </c>
      <c r="AA1324" s="183">
        <f t="shared" si="247"/>
        <v>0</v>
      </c>
      <c r="AB1324" s="183" t="str">
        <f t="shared" si="248"/>
        <v/>
      </c>
      <c r="AC1324" s="183" t="str">
        <f t="shared" si="249"/>
        <v/>
      </c>
      <c r="AD1324" s="183" t="str">
        <f t="shared" si="250"/>
        <v/>
      </c>
      <c r="AE1324" s="183" t="str">
        <f t="shared" si="251"/>
        <v/>
      </c>
    </row>
    <row r="1325" spans="1:31" ht="33.950000000000003" customHeight="1" x14ac:dyDescent="0.25">
      <c r="A1325" s="184" t="s">
        <v>4869</v>
      </c>
      <c r="B1325" s="185">
        <v>76</v>
      </c>
      <c r="C1325" s="184" t="s">
        <v>4809</v>
      </c>
      <c r="D1325" s="184" t="s">
        <v>4378</v>
      </c>
      <c r="E1325" s="184" t="s">
        <v>18</v>
      </c>
      <c r="F1325" s="185">
        <v>5</v>
      </c>
      <c r="G1325" s="185">
        <v>0</v>
      </c>
      <c r="H1325" s="185">
        <v>1</v>
      </c>
      <c r="I1325" s="184"/>
      <c r="J1325" s="184" t="s">
        <v>3489</v>
      </c>
      <c r="K1325" s="183"/>
      <c r="L1325" s="183" t="s">
        <v>4870</v>
      </c>
      <c r="M1325" s="183" t="s">
        <v>3489</v>
      </c>
      <c r="N1325" s="183" t="s">
        <v>3489</v>
      </c>
      <c r="O1325" s="183"/>
      <c r="P1325" s="183" t="s">
        <v>4222</v>
      </c>
      <c r="Q1325" s="183" t="s">
        <v>4495</v>
      </c>
      <c r="R1325" s="183">
        <f t="shared" si="238"/>
        <v>0</v>
      </c>
      <c r="S1325" s="183">
        <f t="shared" si="239"/>
        <v>0</v>
      </c>
      <c r="T1325" s="183">
        <f t="shared" si="240"/>
        <v>0</v>
      </c>
      <c r="U1325" s="183">
        <f t="shared" si="241"/>
        <v>0</v>
      </c>
      <c r="V1325" s="183">
        <f t="shared" si="242"/>
        <v>0</v>
      </c>
      <c r="W1325" s="183">
        <f t="shared" si="243"/>
        <v>0</v>
      </c>
      <c r="X1325" s="183">
        <f t="shared" si="244"/>
        <v>0</v>
      </c>
      <c r="Y1325" s="183">
        <f t="shared" si="245"/>
        <v>0</v>
      </c>
      <c r="Z1325" s="183">
        <f t="shared" si="246"/>
        <v>0</v>
      </c>
      <c r="AA1325" s="183">
        <f t="shared" si="247"/>
        <v>0</v>
      </c>
      <c r="AB1325" s="183" t="str">
        <f t="shared" si="248"/>
        <v/>
      </c>
      <c r="AC1325" s="183" t="str">
        <f t="shared" si="249"/>
        <v/>
      </c>
      <c r="AD1325" s="183" t="str">
        <f t="shared" si="250"/>
        <v/>
      </c>
      <c r="AE1325" s="183" t="str">
        <f t="shared" si="251"/>
        <v/>
      </c>
    </row>
    <row r="1326" spans="1:31" ht="33.950000000000003" customHeight="1" x14ac:dyDescent="0.25">
      <c r="A1326" s="184" t="s">
        <v>4869</v>
      </c>
      <c r="B1326" s="185">
        <v>76</v>
      </c>
      <c r="C1326" s="184" t="s">
        <v>4809</v>
      </c>
      <c r="D1326" s="184" t="s">
        <v>4378</v>
      </c>
      <c r="E1326" s="184" t="s">
        <v>18</v>
      </c>
      <c r="F1326" s="185">
        <v>6</v>
      </c>
      <c r="G1326" s="185">
        <v>0</v>
      </c>
      <c r="H1326" s="185">
        <v>1</v>
      </c>
      <c r="I1326" s="184"/>
      <c r="J1326" s="184" t="s">
        <v>3587</v>
      </c>
      <c r="K1326" s="183"/>
      <c r="L1326" s="183" t="s">
        <v>4500</v>
      </c>
      <c r="M1326" s="183" t="s">
        <v>3587</v>
      </c>
      <c r="N1326" s="183" t="s">
        <v>3587</v>
      </c>
      <c r="O1326" s="183"/>
      <c r="P1326" s="183" t="s">
        <v>4222</v>
      </c>
      <c r="Q1326" s="183" t="s">
        <v>4495</v>
      </c>
      <c r="R1326" s="183">
        <f t="shared" si="238"/>
        <v>0</v>
      </c>
      <c r="S1326" s="183">
        <f t="shared" si="239"/>
        <v>0</v>
      </c>
      <c r="T1326" s="183">
        <f t="shared" si="240"/>
        <v>0</v>
      </c>
      <c r="U1326" s="183">
        <f t="shared" si="241"/>
        <v>0</v>
      </c>
      <c r="V1326" s="183">
        <f t="shared" si="242"/>
        <v>0</v>
      </c>
      <c r="W1326" s="183">
        <f t="shared" si="243"/>
        <v>0</v>
      </c>
      <c r="X1326" s="183">
        <f t="shared" si="244"/>
        <v>0</v>
      </c>
      <c r="Y1326" s="183">
        <f t="shared" si="245"/>
        <v>0</v>
      </c>
      <c r="Z1326" s="183">
        <f t="shared" si="246"/>
        <v>0</v>
      </c>
      <c r="AA1326" s="183">
        <f t="shared" si="247"/>
        <v>0</v>
      </c>
      <c r="AB1326" s="183" t="str">
        <f t="shared" si="248"/>
        <v/>
      </c>
      <c r="AC1326" s="183" t="str">
        <f t="shared" si="249"/>
        <v/>
      </c>
      <c r="AD1326" s="183" t="str">
        <f t="shared" si="250"/>
        <v/>
      </c>
      <c r="AE1326" s="183" t="str">
        <f t="shared" si="251"/>
        <v/>
      </c>
    </row>
    <row r="1327" spans="1:31" ht="33.950000000000003" customHeight="1" x14ac:dyDescent="0.25">
      <c r="A1327" s="184" t="s">
        <v>4869</v>
      </c>
      <c r="B1327" s="185">
        <v>76</v>
      </c>
      <c r="C1327" s="184" t="s">
        <v>4809</v>
      </c>
      <c r="D1327" s="184" t="s">
        <v>4378</v>
      </c>
      <c r="E1327" s="184" t="s">
        <v>18</v>
      </c>
      <c r="F1327" s="185">
        <v>7</v>
      </c>
      <c r="G1327" s="185">
        <v>0</v>
      </c>
      <c r="H1327" s="185">
        <v>1</v>
      </c>
      <c r="I1327" s="184"/>
      <c r="J1327" s="184" t="s">
        <v>4496</v>
      </c>
      <c r="K1327" s="183"/>
      <c r="L1327" s="183" t="s">
        <v>4497</v>
      </c>
      <c r="M1327" s="183" t="s">
        <v>4496</v>
      </c>
      <c r="N1327" s="183" t="s">
        <v>4496</v>
      </c>
      <c r="O1327" s="183"/>
      <c r="P1327" s="183" t="s">
        <v>4222</v>
      </c>
      <c r="Q1327" s="183" t="s">
        <v>4495</v>
      </c>
      <c r="R1327" s="183">
        <f t="shared" si="238"/>
        <v>0</v>
      </c>
      <c r="S1327" s="183">
        <f t="shared" si="239"/>
        <v>0</v>
      </c>
      <c r="T1327" s="183">
        <f t="shared" si="240"/>
        <v>0</v>
      </c>
      <c r="U1327" s="183">
        <f t="shared" si="241"/>
        <v>0</v>
      </c>
      <c r="V1327" s="183">
        <f t="shared" si="242"/>
        <v>0</v>
      </c>
      <c r="W1327" s="183">
        <f t="shared" si="243"/>
        <v>0</v>
      </c>
      <c r="X1327" s="183">
        <f t="shared" si="244"/>
        <v>0</v>
      </c>
      <c r="Y1327" s="183">
        <f t="shared" si="245"/>
        <v>0</v>
      </c>
      <c r="Z1327" s="183">
        <f t="shared" si="246"/>
        <v>0</v>
      </c>
      <c r="AA1327" s="183">
        <f t="shared" si="247"/>
        <v>0</v>
      </c>
      <c r="AB1327" s="183" t="str">
        <f t="shared" si="248"/>
        <v/>
      </c>
      <c r="AC1327" s="183" t="str">
        <f t="shared" si="249"/>
        <v/>
      </c>
      <c r="AD1327" s="183" t="str">
        <f t="shared" si="250"/>
        <v/>
      </c>
      <c r="AE1327" s="183" t="str">
        <f t="shared" si="251"/>
        <v/>
      </c>
    </row>
    <row r="1328" spans="1:31" ht="33.950000000000003" customHeight="1" x14ac:dyDescent="0.25">
      <c r="A1328" s="184" t="s">
        <v>4853</v>
      </c>
      <c r="B1328" s="185">
        <v>77</v>
      </c>
      <c r="C1328" s="184" t="s">
        <v>4809</v>
      </c>
      <c r="D1328" s="184" t="s">
        <v>4381</v>
      </c>
      <c r="E1328" s="184" t="s">
        <v>18</v>
      </c>
      <c r="F1328" s="185">
        <v>1</v>
      </c>
      <c r="G1328" s="185">
        <v>1</v>
      </c>
      <c r="H1328" s="185">
        <v>0</v>
      </c>
      <c r="I1328" s="184" t="s">
        <v>4860</v>
      </c>
      <c r="J1328" s="184"/>
      <c r="K1328" s="183" t="s">
        <v>4868</v>
      </c>
      <c r="L1328" s="183"/>
      <c r="M1328" s="183" t="s">
        <v>4860</v>
      </c>
      <c r="N1328" s="183" t="s">
        <v>4860</v>
      </c>
      <c r="O1328" s="183"/>
      <c r="P1328" s="183" t="s">
        <v>4222</v>
      </c>
      <c r="Q1328" s="183" t="s">
        <v>4509</v>
      </c>
      <c r="R1328" s="183">
        <f t="shared" si="238"/>
        <v>0</v>
      </c>
      <c r="S1328" s="183">
        <f t="shared" si="239"/>
        <v>0</v>
      </c>
      <c r="T1328" s="183">
        <f t="shared" si="240"/>
        <v>0</v>
      </c>
      <c r="U1328" s="183">
        <f t="shared" si="241"/>
        <v>0</v>
      </c>
      <c r="V1328" s="183">
        <f t="shared" si="242"/>
        <v>0</v>
      </c>
      <c r="W1328" s="183">
        <f t="shared" si="243"/>
        <v>0</v>
      </c>
      <c r="X1328" s="183">
        <f t="shared" si="244"/>
        <v>0</v>
      </c>
      <c r="Y1328" s="183">
        <f t="shared" si="245"/>
        <v>0</v>
      </c>
      <c r="Z1328" s="183">
        <f t="shared" si="246"/>
        <v>0</v>
      </c>
      <c r="AA1328" s="183">
        <f t="shared" si="247"/>
        <v>0</v>
      </c>
      <c r="AB1328" s="183" t="str">
        <f t="shared" si="248"/>
        <v/>
      </c>
      <c r="AC1328" s="183" t="str">
        <f t="shared" si="249"/>
        <v/>
      </c>
      <c r="AD1328" s="183" t="str">
        <f t="shared" si="250"/>
        <v/>
      </c>
      <c r="AE1328" s="183" t="str">
        <f t="shared" si="251"/>
        <v/>
      </c>
    </row>
    <row r="1329" spans="1:31" ht="33.950000000000003" customHeight="1" x14ac:dyDescent="0.25">
      <c r="A1329" s="184" t="s">
        <v>4853</v>
      </c>
      <c r="B1329" s="185">
        <v>77</v>
      </c>
      <c r="C1329" s="184" t="s">
        <v>4809</v>
      </c>
      <c r="D1329" s="184" t="s">
        <v>4381</v>
      </c>
      <c r="E1329" s="184" t="s">
        <v>18</v>
      </c>
      <c r="F1329" s="185">
        <v>2</v>
      </c>
      <c r="G1329" s="185">
        <v>1</v>
      </c>
      <c r="H1329" s="185">
        <v>0</v>
      </c>
      <c r="I1329" s="184" t="s">
        <v>4858</v>
      </c>
      <c r="J1329" s="184"/>
      <c r="K1329" s="183" t="s">
        <v>4867</v>
      </c>
      <c r="L1329" s="183"/>
      <c r="M1329" s="183" t="s">
        <v>4858</v>
      </c>
      <c r="N1329" s="183" t="s">
        <v>4858</v>
      </c>
      <c r="O1329" s="183"/>
      <c r="P1329" s="183" t="s">
        <v>4222</v>
      </c>
      <c r="Q1329" s="183" t="s">
        <v>4509</v>
      </c>
      <c r="R1329" s="183">
        <f t="shared" si="238"/>
        <v>0</v>
      </c>
      <c r="S1329" s="183">
        <f t="shared" si="239"/>
        <v>0</v>
      </c>
      <c r="T1329" s="183">
        <f t="shared" si="240"/>
        <v>0</v>
      </c>
      <c r="U1329" s="183">
        <f t="shared" si="241"/>
        <v>0</v>
      </c>
      <c r="V1329" s="183">
        <f t="shared" si="242"/>
        <v>0</v>
      </c>
      <c r="W1329" s="183">
        <f t="shared" si="243"/>
        <v>0</v>
      </c>
      <c r="X1329" s="183">
        <f t="shared" si="244"/>
        <v>0</v>
      </c>
      <c r="Y1329" s="183">
        <f t="shared" si="245"/>
        <v>0</v>
      </c>
      <c r="Z1329" s="183">
        <f t="shared" si="246"/>
        <v>0</v>
      </c>
      <c r="AA1329" s="183">
        <f t="shared" si="247"/>
        <v>0</v>
      </c>
      <c r="AB1329" s="183" t="str">
        <f t="shared" si="248"/>
        <v/>
      </c>
      <c r="AC1329" s="183" t="str">
        <f t="shared" si="249"/>
        <v/>
      </c>
      <c r="AD1329" s="183" t="str">
        <f t="shared" si="250"/>
        <v/>
      </c>
      <c r="AE1329" s="183" t="str">
        <f t="shared" si="251"/>
        <v/>
      </c>
    </row>
    <row r="1330" spans="1:31" ht="33.950000000000003" customHeight="1" x14ac:dyDescent="0.25">
      <c r="A1330" s="184" t="s">
        <v>4853</v>
      </c>
      <c r="B1330" s="185">
        <v>77</v>
      </c>
      <c r="C1330" s="184" t="s">
        <v>4809</v>
      </c>
      <c r="D1330" s="184" t="s">
        <v>4381</v>
      </c>
      <c r="E1330" s="184" t="s">
        <v>18</v>
      </c>
      <c r="F1330" s="185">
        <v>3</v>
      </c>
      <c r="G1330" s="185">
        <v>1</v>
      </c>
      <c r="H1330" s="185">
        <v>0</v>
      </c>
      <c r="I1330" s="184" t="s">
        <v>3639</v>
      </c>
      <c r="J1330" s="184"/>
      <c r="K1330" s="183" t="s">
        <v>4866</v>
      </c>
      <c r="L1330" s="183"/>
      <c r="M1330" s="183" t="s">
        <v>3639</v>
      </c>
      <c r="N1330" s="183" t="s">
        <v>3639</v>
      </c>
      <c r="O1330" s="183"/>
      <c r="P1330" s="183" t="s">
        <v>4222</v>
      </c>
      <c r="Q1330" s="183" t="s">
        <v>4509</v>
      </c>
      <c r="R1330" s="183">
        <f t="shared" si="238"/>
        <v>0</v>
      </c>
      <c r="S1330" s="183">
        <f t="shared" si="239"/>
        <v>0</v>
      </c>
      <c r="T1330" s="183">
        <f t="shared" si="240"/>
        <v>0</v>
      </c>
      <c r="U1330" s="183">
        <f t="shared" si="241"/>
        <v>0</v>
      </c>
      <c r="V1330" s="183">
        <f t="shared" si="242"/>
        <v>0</v>
      </c>
      <c r="W1330" s="183">
        <f t="shared" si="243"/>
        <v>0</v>
      </c>
      <c r="X1330" s="183">
        <f t="shared" si="244"/>
        <v>0</v>
      </c>
      <c r="Y1330" s="183">
        <f t="shared" si="245"/>
        <v>0</v>
      </c>
      <c r="Z1330" s="183">
        <f t="shared" si="246"/>
        <v>0</v>
      </c>
      <c r="AA1330" s="183">
        <f t="shared" si="247"/>
        <v>0</v>
      </c>
      <c r="AB1330" s="183" t="str">
        <f t="shared" si="248"/>
        <v/>
      </c>
      <c r="AC1330" s="183" t="str">
        <f t="shared" si="249"/>
        <v/>
      </c>
      <c r="AD1330" s="183" t="str">
        <f t="shared" si="250"/>
        <v/>
      </c>
      <c r="AE1330" s="183" t="str">
        <f t="shared" si="251"/>
        <v/>
      </c>
    </row>
    <row r="1331" spans="1:31" ht="33.950000000000003" customHeight="1" x14ac:dyDescent="0.25">
      <c r="A1331" s="184" t="s">
        <v>4853</v>
      </c>
      <c r="B1331" s="185">
        <v>77</v>
      </c>
      <c r="C1331" s="184" t="s">
        <v>4809</v>
      </c>
      <c r="D1331" s="184" t="s">
        <v>4381</v>
      </c>
      <c r="E1331" s="184" t="s">
        <v>18</v>
      </c>
      <c r="F1331" s="185">
        <v>4</v>
      </c>
      <c r="G1331" s="185">
        <v>1</v>
      </c>
      <c r="H1331" s="185">
        <v>0</v>
      </c>
      <c r="I1331" s="184" t="s">
        <v>4855</v>
      </c>
      <c r="J1331" s="184"/>
      <c r="K1331" s="183" t="s">
        <v>4865</v>
      </c>
      <c r="L1331" s="183"/>
      <c r="M1331" s="183" t="s">
        <v>4855</v>
      </c>
      <c r="N1331" s="183" t="s">
        <v>4855</v>
      </c>
      <c r="O1331" s="183"/>
      <c r="P1331" s="183" t="s">
        <v>4222</v>
      </c>
      <c r="Q1331" s="183" t="s">
        <v>4509</v>
      </c>
      <c r="R1331" s="183">
        <f t="shared" si="238"/>
        <v>0</v>
      </c>
      <c r="S1331" s="183">
        <f t="shared" si="239"/>
        <v>0</v>
      </c>
      <c r="T1331" s="183">
        <f t="shared" si="240"/>
        <v>0</v>
      </c>
      <c r="U1331" s="183">
        <f t="shared" si="241"/>
        <v>0</v>
      </c>
      <c r="V1331" s="183">
        <f t="shared" si="242"/>
        <v>0</v>
      </c>
      <c r="W1331" s="183">
        <f t="shared" si="243"/>
        <v>0</v>
      </c>
      <c r="X1331" s="183">
        <f t="shared" si="244"/>
        <v>0</v>
      </c>
      <c r="Y1331" s="183">
        <f t="shared" si="245"/>
        <v>0</v>
      </c>
      <c r="Z1331" s="183">
        <f t="shared" si="246"/>
        <v>0</v>
      </c>
      <c r="AA1331" s="183">
        <f t="shared" si="247"/>
        <v>0</v>
      </c>
      <c r="AB1331" s="183" t="str">
        <f t="shared" si="248"/>
        <v/>
      </c>
      <c r="AC1331" s="183" t="str">
        <f t="shared" si="249"/>
        <v/>
      </c>
      <c r="AD1331" s="183" t="str">
        <f t="shared" si="250"/>
        <v/>
      </c>
      <c r="AE1331" s="183" t="str">
        <f t="shared" si="251"/>
        <v/>
      </c>
    </row>
    <row r="1332" spans="1:31" ht="33.950000000000003" customHeight="1" x14ac:dyDescent="0.25">
      <c r="A1332" s="184" t="s">
        <v>4853</v>
      </c>
      <c r="B1332" s="185">
        <v>77</v>
      </c>
      <c r="C1332" s="184" t="s">
        <v>4809</v>
      </c>
      <c r="D1332" s="184" t="s">
        <v>4381</v>
      </c>
      <c r="E1332" s="184" t="s">
        <v>18</v>
      </c>
      <c r="F1332" s="185">
        <v>5</v>
      </c>
      <c r="G1332" s="185">
        <v>1</v>
      </c>
      <c r="H1332" s="185">
        <v>0</v>
      </c>
      <c r="I1332" s="184" t="s">
        <v>3612</v>
      </c>
      <c r="J1332" s="184"/>
      <c r="K1332" s="183" t="s">
        <v>4864</v>
      </c>
      <c r="L1332" s="183"/>
      <c r="M1332" s="183" t="s">
        <v>3612</v>
      </c>
      <c r="N1332" s="183"/>
      <c r="O1332" s="183"/>
      <c r="P1332" s="183" t="s">
        <v>4222</v>
      </c>
      <c r="Q1332" s="183" t="s">
        <v>4509</v>
      </c>
      <c r="R1332" s="183">
        <f t="shared" si="238"/>
        <v>0</v>
      </c>
      <c r="S1332" s="183">
        <f t="shared" si="239"/>
        <v>0</v>
      </c>
      <c r="T1332" s="183">
        <f t="shared" si="240"/>
        <v>0</v>
      </c>
      <c r="U1332" s="183">
        <f t="shared" si="241"/>
        <v>0</v>
      </c>
      <c r="V1332" s="183">
        <f t="shared" si="242"/>
        <v>0</v>
      </c>
      <c r="W1332" s="183">
        <f t="shared" si="243"/>
        <v>0</v>
      </c>
      <c r="X1332" s="183">
        <f t="shared" si="244"/>
        <v>0</v>
      </c>
      <c r="Y1332" s="183">
        <f t="shared" si="245"/>
        <v>0</v>
      </c>
      <c r="Z1332" s="183">
        <f t="shared" si="246"/>
        <v>0</v>
      </c>
      <c r="AA1332" s="183">
        <f t="shared" si="247"/>
        <v>0</v>
      </c>
      <c r="AB1332" s="183" t="str">
        <f t="shared" si="248"/>
        <v/>
      </c>
      <c r="AC1332" s="183" t="str">
        <f t="shared" si="249"/>
        <v/>
      </c>
      <c r="AD1332" s="183" t="str">
        <f t="shared" si="250"/>
        <v/>
      </c>
      <c r="AE1332" s="183" t="str">
        <f t="shared" si="251"/>
        <v/>
      </c>
    </row>
    <row r="1333" spans="1:31" ht="33.950000000000003" customHeight="1" x14ac:dyDescent="0.25">
      <c r="A1333" s="184" t="s">
        <v>4853</v>
      </c>
      <c r="B1333" s="185">
        <v>77</v>
      </c>
      <c r="C1333" s="184" t="s">
        <v>4809</v>
      </c>
      <c r="D1333" s="184" t="s">
        <v>4381</v>
      </c>
      <c r="E1333" s="184" t="s">
        <v>18</v>
      </c>
      <c r="F1333" s="185">
        <v>6</v>
      </c>
      <c r="G1333" s="185">
        <v>1</v>
      </c>
      <c r="H1333" s="185">
        <v>0</v>
      </c>
      <c r="I1333" s="184" t="s">
        <v>4862</v>
      </c>
      <c r="J1333" s="184"/>
      <c r="K1333" s="183" t="s">
        <v>4863</v>
      </c>
      <c r="L1333" s="183"/>
      <c r="M1333" s="183" t="s">
        <v>4862</v>
      </c>
      <c r="N1333" s="183" t="s">
        <v>4862</v>
      </c>
      <c r="O1333" s="183"/>
      <c r="P1333" s="183" t="s">
        <v>4222</v>
      </c>
      <c r="Q1333" s="183" t="s">
        <v>4509</v>
      </c>
      <c r="R1333" s="183">
        <f t="shared" si="238"/>
        <v>0</v>
      </c>
      <c r="S1333" s="183">
        <f t="shared" si="239"/>
        <v>0</v>
      </c>
      <c r="T1333" s="183">
        <f t="shared" si="240"/>
        <v>0</v>
      </c>
      <c r="U1333" s="183">
        <f t="shared" si="241"/>
        <v>0</v>
      </c>
      <c r="V1333" s="183">
        <f t="shared" si="242"/>
        <v>0</v>
      </c>
      <c r="W1333" s="183">
        <f t="shared" si="243"/>
        <v>0</v>
      </c>
      <c r="X1333" s="183">
        <f t="shared" si="244"/>
        <v>0</v>
      </c>
      <c r="Y1333" s="183">
        <f t="shared" si="245"/>
        <v>0</v>
      </c>
      <c r="Z1333" s="183">
        <f t="shared" si="246"/>
        <v>0</v>
      </c>
      <c r="AA1333" s="183">
        <f t="shared" si="247"/>
        <v>0</v>
      </c>
      <c r="AB1333" s="183" t="str">
        <f t="shared" si="248"/>
        <v/>
      </c>
      <c r="AC1333" s="183" t="str">
        <f t="shared" si="249"/>
        <v/>
      </c>
      <c r="AD1333" s="183" t="str">
        <f t="shared" si="250"/>
        <v/>
      </c>
      <c r="AE1333" s="183" t="str">
        <f t="shared" si="251"/>
        <v/>
      </c>
    </row>
    <row r="1334" spans="1:31" ht="33.950000000000003" customHeight="1" x14ac:dyDescent="0.25">
      <c r="A1334" s="184" t="s">
        <v>4853</v>
      </c>
      <c r="B1334" s="185">
        <v>77</v>
      </c>
      <c r="C1334" s="184" t="s">
        <v>4809</v>
      </c>
      <c r="D1334" s="184" t="s">
        <v>4381</v>
      </c>
      <c r="E1334" s="184" t="s">
        <v>18</v>
      </c>
      <c r="F1334" s="185">
        <v>7</v>
      </c>
      <c r="G1334" s="185">
        <v>1</v>
      </c>
      <c r="H1334" s="185">
        <v>0</v>
      </c>
      <c r="I1334" s="184" t="s">
        <v>3102</v>
      </c>
      <c r="J1334" s="184"/>
      <c r="K1334" s="183" t="s">
        <v>4511</v>
      </c>
      <c r="L1334" s="183"/>
      <c r="M1334" s="183" t="s">
        <v>3102</v>
      </c>
      <c r="N1334" s="183" t="s">
        <v>3102</v>
      </c>
      <c r="O1334" s="183"/>
      <c r="P1334" s="183" t="s">
        <v>4222</v>
      </c>
      <c r="Q1334" s="183" t="s">
        <v>4509</v>
      </c>
      <c r="R1334" s="183">
        <f t="shared" si="238"/>
        <v>0</v>
      </c>
      <c r="S1334" s="183">
        <f t="shared" si="239"/>
        <v>0</v>
      </c>
      <c r="T1334" s="183">
        <f t="shared" si="240"/>
        <v>0</v>
      </c>
      <c r="U1334" s="183">
        <f t="shared" si="241"/>
        <v>0</v>
      </c>
      <c r="V1334" s="183">
        <f t="shared" si="242"/>
        <v>0</v>
      </c>
      <c r="W1334" s="183">
        <f t="shared" si="243"/>
        <v>0</v>
      </c>
      <c r="X1334" s="183">
        <f t="shared" si="244"/>
        <v>0</v>
      </c>
      <c r="Y1334" s="183">
        <f t="shared" si="245"/>
        <v>0</v>
      </c>
      <c r="Z1334" s="183">
        <f t="shared" si="246"/>
        <v>0</v>
      </c>
      <c r="AA1334" s="183">
        <f t="shared" si="247"/>
        <v>0</v>
      </c>
      <c r="AB1334" s="183" t="str">
        <f t="shared" si="248"/>
        <v/>
      </c>
      <c r="AC1334" s="183" t="str">
        <f t="shared" si="249"/>
        <v/>
      </c>
      <c r="AD1334" s="183" t="str">
        <f t="shared" si="250"/>
        <v/>
      </c>
      <c r="AE1334" s="183" t="str">
        <f t="shared" si="251"/>
        <v/>
      </c>
    </row>
    <row r="1335" spans="1:31" ht="33.950000000000003" customHeight="1" x14ac:dyDescent="0.25">
      <c r="A1335" s="184" t="s">
        <v>4853</v>
      </c>
      <c r="B1335" s="185">
        <v>77</v>
      </c>
      <c r="C1335" s="184" t="s">
        <v>4809</v>
      </c>
      <c r="D1335" s="184" t="s">
        <v>4381</v>
      </c>
      <c r="E1335" s="184" t="s">
        <v>18</v>
      </c>
      <c r="F1335" s="185">
        <v>8</v>
      </c>
      <c r="G1335" s="185">
        <v>1</v>
      </c>
      <c r="H1335" s="185">
        <v>0</v>
      </c>
      <c r="I1335" s="184" t="s">
        <v>3123</v>
      </c>
      <c r="J1335" s="184"/>
      <c r="K1335" s="183" t="s">
        <v>4510</v>
      </c>
      <c r="L1335" s="183"/>
      <c r="M1335" s="183" t="s">
        <v>3123</v>
      </c>
      <c r="N1335" s="183" t="s">
        <v>3123</v>
      </c>
      <c r="O1335" s="183"/>
      <c r="P1335" s="183" t="s">
        <v>4222</v>
      </c>
      <c r="Q1335" s="183" t="s">
        <v>4509</v>
      </c>
      <c r="R1335" s="183">
        <f t="shared" si="238"/>
        <v>0</v>
      </c>
      <c r="S1335" s="183">
        <f t="shared" si="239"/>
        <v>0</v>
      </c>
      <c r="T1335" s="183">
        <f t="shared" si="240"/>
        <v>0</v>
      </c>
      <c r="U1335" s="183">
        <f t="shared" si="241"/>
        <v>0</v>
      </c>
      <c r="V1335" s="183">
        <f t="shared" si="242"/>
        <v>0</v>
      </c>
      <c r="W1335" s="183">
        <f t="shared" si="243"/>
        <v>0</v>
      </c>
      <c r="X1335" s="183">
        <f t="shared" si="244"/>
        <v>0</v>
      </c>
      <c r="Y1335" s="183">
        <f t="shared" si="245"/>
        <v>0</v>
      </c>
      <c r="Z1335" s="183">
        <f t="shared" si="246"/>
        <v>0</v>
      </c>
      <c r="AA1335" s="183">
        <f t="shared" si="247"/>
        <v>0</v>
      </c>
      <c r="AB1335" s="183" t="str">
        <f t="shared" si="248"/>
        <v/>
      </c>
      <c r="AC1335" s="183" t="str">
        <f t="shared" si="249"/>
        <v/>
      </c>
      <c r="AD1335" s="183" t="str">
        <f t="shared" si="250"/>
        <v/>
      </c>
      <c r="AE1335" s="183" t="str">
        <f t="shared" si="251"/>
        <v/>
      </c>
    </row>
    <row r="1336" spans="1:31" ht="33.950000000000003" customHeight="1" x14ac:dyDescent="0.25">
      <c r="A1336" s="184" t="s">
        <v>4853</v>
      </c>
      <c r="B1336" s="185">
        <v>77</v>
      </c>
      <c r="C1336" s="184" t="s">
        <v>4809</v>
      </c>
      <c r="D1336" s="184" t="s">
        <v>4378</v>
      </c>
      <c r="E1336" s="184" t="s">
        <v>18</v>
      </c>
      <c r="F1336" s="185">
        <v>1</v>
      </c>
      <c r="G1336" s="185">
        <v>0</v>
      </c>
      <c r="H1336" s="185">
        <v>1</v>
      </c>
      <c r="I1336" s="184"/>
      <c r="J1336" s="184" t="s">
        <v>4860</v>
      </c>
      <c r="K1336" s="183"/>
      <c r="L1336" s="183" t="s">
        <v>4861</v>
      </c>
      <c r="M1336" s="183" t="s">
        <v>4860</v>
      </c>
      <c r="N1336" s="183" t="s">
        <v>4860</v>
      </c>
      <c r="O1336" s="183"/>
      <c r="P1336" s="183" t="s">
        <v>4222</v>
      </c>
      <c r="Q1336" s="183" t="s">
        <v>4495</v>
      </c>
      <c r="R1336" s="183">
        <f t="shared" si="238"/>
        <v>0</v>
      </c>
      <c r="S1336" s="183">
        <f t="shared" si="239"/>
        <v>0</v>
      </c>
      <c r="T1336" s="183">
        <f t="shared" si="240"/>
        <v>0</v>
      </c>
      <c r="U1336" s="183">
        <f t="shared" si="241"/>
        <v>0</v>
      </c>
      <c r="V1336" s="183">
        <f t="shared" si="242"/>
        <v>0</v>
      </c>
      <c r="W1336" s="183">
        <f t="shared" si="243"/>
        <v>0</v>
      </c>
      <c r="X1336" s="183">
        <f t="shared" si="244"/>
        <v>0</v>
      </c>
      <c r="Y1336" s="183">
        <f t="shared" si="245"/>
        <v>0</v>
      </c>
      <c r="Z1336" s="183">
        <f t="shared" si="246"/>
        <v>0</v>
      </c>
      <c r="AA1336" s="183">
        <f t="shared" si="247"/>
        <v>0</v>
      </c>
      <c r="AB1336" s="183" t="str">
        <f t="shared" si="248"/>
        <v/>
      </c>
      <c r="AC1336" s="183" t="str">
        <f t="shared" si="249"/>
        <v/>
      </c>
      <c r="AD1336" s="183" t="str">
        <f t="shared" si="250"/>
        <v/>
      </c>
      <c r="AE1336" s="183" t="str">
        <f t="shared" si="251"/>
        <v/>
      </c>
    </row>
    <row r="1337" spans="1:31" ht="33.950000000000003" customHeight="1" x14ac:dyDescent="0.25">
      <c r="A1337" s="184" t="s">
        <v>4853</v>
      </c>
      <c r="B1337" s="185">
        <v>77</v>
      </c>
      <c r="C1337" s="184" t="s">
        <v>4809</v>
      </c>
      <c r="D1337" s="184" t="s">
        <v>4378</v>
      </c>
      <c r="E1337" s="184" t="s">
        <v>18</v>
      </c>
      <c r="F1337" s="185">
        <v>2</v>
      </c>
      <c r="G1337" s="185">
        <v>0</v>
      </c>
      <c r="H1337" s="185">
        <v>1</v>
      </c>
      <c r="I1337" s="184"/>
      <c r="J1337" s="184" t="s">
        <v>4858</v>
      </c>
      <c r="K1337" s="183"/>
      <c r="L1337" s="183" t="s">
        <v>4859</v>
      </c>
      <c r="M1337" s="183" t="s">
        <v>4858</v>
      </c>
      <c r="N1337" s="183" t="s">
        <v>4858</v>
      </c>
      <c r="O1337" s="183"/>
      <c r="P1337" s="183" t="s">
        <v>4222</v>
      </c>
      <c r="Q1337" s="183" t="s">
        <v>4495</v>
      </c>
      <c r="R1337" s="183">
        <f t="shared" si="238"/>
        <v>0</v>
      </c>
      <c r="S1337" s="183">
        <f t="shared" si="239"/>
        <v>0</v>
      </c>
      <c r="T1337" s="183">
        <f t="shared" si="240"/>
        <v>0</v>
      </c>
      <c r="U1337" s="183">
        <f t="shared" si="241"/>
        <v>0</v>
      </c>
      <c r="V1337" s="183">
        <f t="shared" si="242"/>
        <v>0</v>
      </c>
      <c r="W1337" s="183">
        <f t="shared" si="243"/>
        <v>0</v>
      </c>
      <c r="X1337" s="183">
        <f t="shared" si="244"/>
        <v>0</v>
      </c>
      <c r="Y1337" s="183">
        <f t="shared" si="245"/>
        <v>0</v>
      </c>
      <c r="Z1337" s="183">
        <f t="shared" si="246"/>
        <v>0</v>
      </c>
      <c r="AA1337" s="183">
        <f t="shared" si="247"/>
        <v>0</v>
      </c>
      <c r="AB1337" s="183" t="str">
        <f t="shared" si="248"/>
        <v/>
      </c>
      <c r="AC1337" s="183" t="str">
        <f t="shared" si="249"/>
        <v/>
      </c>
      <c r="AD1337" s="183" t="str">
        <f t="shared" si="250"/>
        <v/>
      </c>
      <c r="AE1337" s="183" t="str">
        <f t="shared" si="251"/>
        <v/>
      </c>
    </row>
    <row r="1338" spans="1:31" ht="33.950000000000003" customHeight="1" x14ac:dyDescent="0.25">
      <c r="A1338" s="184" t="s">
        <v>4853</v>
      </c>
      <c r="B1338" s="185">
        <v>77</v>
      </c>
      <c r="C1338" s="184" t="s">
        <v>4809</v>
      </c>
      <c r="D1338" s="184" t="s">
        <v>4378</v>
      </c>
      <c r="E1338" s="184" t="s">
        <v>18</v>
      </c>
      <c r="F1338" s="185">
        <v>3</v>
      </c>
      <c r="G1338" s="185">
        <v>0</v>
      </c>
      <c r="H1338" s="185">
        <v>1</v>
      </c>
      <c r="I1338" s="184"/>
      <c r="J1338" s="184" t="s">
        <v>3639</v>
      </c>
      <c r="K1338" s="183"/>
      <c r="L1338" s="183" t="s">
        <v>4857</v>
      </c>
      <c r="M1338" s="183" t="s">
        <v>3639</v>
      </c>
      <c r="N1338" s="183" t="s">
        <v>3639</v>
      </c>
      <c r="O1338" s="183"/>
      <c r="P1338" s="183" t="s">
        <v>4222</v>
      </c>
      <c r="Q1338" s="183" t="s">
        <v>4495</v>
      </c>
      <c r="R1338" s="183">
        <f t="shared" si="238"/>
        <v>0</v>
      </c>
      <c r="S1338" s="183">
        <f t="shared" si="239"/>
        <v>0</v>
      </c>
      <c r="T1338" s="183">
        <f t="shared" si="240"/>
        <v>0</v>
      </c>
      <c r="U1338" s="183">
        <f t="shared" si="241"/>
        <v>0</v>
      </c>
      <c r="V1338" s="183">
        <f t="shared" si="242"/>
        <v>0</v>
      </c>
      <c r="W1338" s="183">
        <f t="shared" si="243"/>
        <v>0</v>
      </c>
      <c r="X1338" s="183">
        <f t="shared" si="244"/>
        <v>0</v>
      </c>
      <c r="Y1338" s="183">
        <f t="shared" si="245"/>
        <v>0</v>
      </c>
      <c r="Z1338" s="183">
        <f t="shared" si="246"/>
        <v>0</v>
      </c>
      <c r="AA1338" s="183">
        <f t="shared" si="247"/>
        <v>0</v>
      </c>
      <c r="AB1338" s="183" t="str">
        <f t="shared" si="248"/>
        <v/>
      </c>
      <c r="AC1338" s="183" t="str">
        <f t="shared" si="249"/>
        <v/>
      </c>
      <c r="AD1338" s="183" t="str">
        <f t="shared" si="250"/>
        <v/>
      </c>
      <c r="AE1338" s="183" t="str">
        <f t="shared" si="251"/>
        <v/>
      </c>
    </row>
    <row r="1339" spans="1:31" ht="33.950000000000003" customHeight="1" x14ac:dyDescent="0.25">
      <c r="A1339" s="184" t="s">
        <v>4853</v>
      </c>
      <c r="B1339" s="185">
        <v>77</v>
      </c>
      <c r="C1339" s="184" t="s">
        <v>4809</v>
      </c>
      <c r="D1339" s="184" t="s">
        <v>4378</v>
      </c>
      <c r="E1339" s="184" t="s">
        <v>18</v>
      </c>
      <c r="F1339" s="185">
        <v>4</v>
      </c>
      <c r="G1339" s="185">
        <v>0</v>
      </c>
      <c r="H1339" s="185">
        <v>1</v>
      </c>
      <c r="I1339" s="184"/>
      <c r="J1339" s="184" t="s">
        <v>4855</v>
      </c>
      <c r="K1339" s="183"/>
      <c r="L1339" s="183" t="s">
        <v>4856</v>
      </c>
      <c r="M1339" s="183" t="s">
        <v>4855</v>
      </c>
      <c r="N1339" s="183" t="s">
        <v>4855</v>
      </c>
      <c r="O1339" s="183"/>
      <c r="P1339" s="183" t="s">
        <v>4222</v>
      </c>
      <c r="Q1339" s="183" t="s">
        <v>4495</v>
      </c>
      <c r="R1339" s="183">
        <f t="shared" si="238"/>
        <v>0</v>
      </c>
      <c r="S1339" s="183">
        <f t="shared" si="239"/>
        <v>0</v>
      </c>
      <c r="T1339" s="183">
        <f t="shared" si="240"/>
        <v>0</v>
      </c>
      <c r="U1339" s="183">
        <f t="shared" si="241"/>
        <v>0</v>
      </c>
      <c r="V1339" s="183">
        <f t="shared" si="242"/>
        <v>0</v>
      </c>
      <c r="W1339" s="183">
        <f t="shared" si="243"/>
        <v>0</v>
      </c>
      <c r="X1339" s="183">
        <f t="shared" si="244"/>
        <v>0</v>
      </c>
      <c r="Y1339" s="183">
        <f t="shared" si="245"/>
        <v>0</v>
      </c>
      <c r="Z1339" s="183">
        <f t="shared" si="246"/>
        <v>0</v>
      </c>
      <c r="AA1339" s="183">
        <f t="shared" si="247"/>
        <v>0</v>
      </c>
      <c r="AB1339" s="183" t="str">
        <f t="shared" si="248"/>
        <v/>
      </c>
      <c r="AC1339" s="183" t="str">
        <f t="shared" si="249"/>
        <v/>
      </c>
      <c r="AD1339" s="183" t="str">
        <f t="shared" si="250"/>
        <v/>
      </c>
      <c r="AE1339" s="183" t="str">
        <f t="shared" si="251"/>
        <v/>
      </c>
    </row>
    <row r="1340" spans="1:31" ht="33.950000000000003" customHeight="1" x14ac:dyDescent="0.25">
      <c r="A1340" s="184" t="s">
        <v>4853</v>
      </c>
      <c r="B1340" s="185">
        <v>77</v>
      </c>
      <c r="C1340" s="184" t="s">
        <v>4809</v>
      </c>
      <c r="D1340" s="184" t="s">
        <v>4378</v>
      </c>
      <c r="E1340" s="184" t="s">
        <v>18</v>
      </c>
      <c r="F1340" s="185">
        <v>5</v>
      </c>
      <c r="G1340" s="185">
        <v>0</v>
      </c>
      <c r="H1340" s="185">
        <v>1</v>
      </c>
      <c r="I1340" s="184"/>
      <c r="J1340" s="184" t="s">
        <v>3612</v>
      </c>
      <c r="K1340" s="183"/>
      <c r="L1340" s="183" t="s">
        <v>4854</v>
      </c>
      <c r="M1340" s="183" t="s">
        <v>3612</v>
      </c>
      <c r="N1340" s="183"/>
      <c r="O1340" s="183"/>
      <c r="P1340" s="183" t="s">
        <v>4222</v>
      </c>
      <c r="Q1340" s="183" t="s">
        <v>4495</v>
      </c>
      <c r="R1340" s="183">
        <f t="shared" ref="R1340:R1403" si="252">IF(AND($A1340=$B$20,$D1340="PRO",$E1340="POS"),1,0)</f>
        <v>0</v>
      </c>
      <c r="S1340" s="183">
        <f t="shared" ref="S1340:S1403" si="253">IF(AND($A1340=$B$20,$D1340="CFA",$E1340="POS"),1,0)</f>
        <v>0</v>
      </c>
      <c r="T1340" s="183">
        <f t="shared" ref="T1340:T1403" si="254">IF($R1340=0,0,IF(OR(AND($M1340&lt;&gt;"",ISNUMBER(SEARCH($M1340,$B$5))),AND($N1340&lt;&gt;"",ISNUMBER(SEARCH($N1340,$B$5))),AND($O1340&lt;&gt;"",ISNUMBER(SEARCH($O1340,$B$5)))),1,0))</f>
        <v>0</v>
      </c>
      <c r="U1340" s="183">
        <f t="shared" ref="U1340:U1403" si="255">IF($R1340=0,0,IF(OR(AND($M1340&lt;&gt;"",ISNUMBER(SEARCH($M1340,$B$5&amp;" "&amp;$B$10))),AND($N1340&lt;&gt;"",ISNUMBER(SEARCH($N1340,$B$5&amp;" "&amp;$B$10))),AND($O1340&lt;&gt;"",ISNUMBER(SEARCH($O1340,$B$5&amp;" "&amp;$B$10)))),1,0))</f>
        <v>0</v>
      </c>
      <c r="V1340" s="183">
        <f t="shared" ref="V1340:V1403" si="256">IF($S1340=0,0,IF(OR(AND($M1340&lt;&gt;"",ISNUMBER(SEARCH($M1340,$D$5))),AND($N1340&lt;&gt;"",ISNUMBER(SEARCH($N1340,$D$5))),AND($O1340&lt;&gt;"",ISNUMBER(SEARCH($O1340,$D$5)))),1,0))</f>
        <v>0</v>
      </c>
      <c r="W1340" s="183">
        <f t="shared" ref="W1340:W1403" si="257">IF($S1340=0,0,IF(OR(AND($M1340&lt;&gt;"",ISNUMBER(SEARCH($M1340,$D$5&amp;" "&amp;$D$10))),AND($N1340&lt;&gt;"",ISNUMBER(SEARCH($N1340,$D$5&amp;" "&amp;$D$10))),AND($O1340&lt;&gt;"",ISNUMBER(SEARCH($O1340,$D$5&amp;" "&amp;$D$10)))),1,0))</f>
        <v>0</v>
      </c>
      <c r="X1340" s="183">
        <f t="shared" ref="X1340:X1403" si="258">IF($T1340=1,$G1340,0)</f>
        <v>0</v>
      </c>
      <c r="Y1340" s="183">
        <f t="shared" ref="Y1340:Y1403" si="259">IF($U1340=1,$G1340,0)</f>
        <v>0</v>
      </c>
      <c r="Z1340" s="183">
        <f t="shared" ref="Z1340:Z1403" si="260">IF($V1340=1,$H1340,0)</f>
        <v>0</v>
      </c>
      <c r="AA1340" s="183">
        <f t="shared" ref="AA1340:AA1403" si="261">IF($W1340=1,$H1340,0)</f>
        <v>0</v>
      </c>
      <c r="AB1340" s="183" t="str">
        <f t="shared" ref="AB1340:AB1403" si="262">IF(AND($R1340=1,$T1340=0),$F1340+ROW()/100000,"")</f>
        <v/>
      </c>
      <c r="AC1340" s="183" t="str">
        <f t="shared" ref="AC1340:AC1403" si="263">IF(AND($R1340=1,$U1340=0),$F1340+ROW()/100000,"")</f>
        <v/>
      </c>
      <c r="AD1340" s="183" t="str">
        <f t="shared" ref="AD1340:AD1403" si="264">IF(AND($S1340=1,$V1340=0),$F1340+ROW()/100000,"")</f>
        <v/>
      </c>
      <c r="AE1340" s="183" t="str">
        <f t="shared" ref="AE1340:AE1403" si="265">IF(AND($S1340=1,$W1340=0),$F1340+ROW()/100000,"")</f>
        <v/>
      </c>
    </row>
    <row r="1341" spans="1:31" ht="33.950000000000003" customHeight="1" x14ac:dyDescent="0.25">
      <c r="A1341" s="184" t="s">
        <v>4853</v>
      </c>
      <c r="B1341" s="185">
        <v>77</v>
      </c>
      <c r="C1341" s="184" t="s">
        <v>4809</v>
      </c>
      <c r="D1341" s="184" t="s">
        <v>4378</v>
      </c>
      <c r="E1341" s="184" t="s">
        <v>18</v>
      </c>
      <c r="F1341" s="185">
        <v>6</v>
      </c>
      <c r="G1341" s="185">
        <v>0</v>
      </c>
      <c r="H1341" s="185">
        <v>1</v>
      </c>
      <c r="I1341" s="184"/>
      <c r="J1341" s="184" t="s">
        <v>3587</v>
      </c>
      <c r="K1341" s="183"/>
      <c r="L1341" s="183" t="s">
        <v>4500</v>
      </c>
      <c r="M1341" s="183" t="s">
        <v>3587</v>
      </c>
      <c r="N1341" s="183" t="s">
        <v>3587</v>
      </c>
      <c r="O1341" s="183"/>
      <c r="P1341" s="183" t="s">
        <v>4222</v>
      </c>
      <c r="Q1341" s="183" t="s">
        <v>4495</v>
      </c>
      <c r="R1341" s="183">
        <f t="shared" si="252"/>
        <v>0</v>
      </c>
      <c r="S1341" s="183">
        <f t="shared" si="253"/>
        <v>0</v>
      </c>
      <c r="T1341" s="183">
        <f t="shared" si="254"/>
        <v>0</v>
      </c>
      <c r="U1341" s="183">
        <f t="shared" si="255"/>
        <v>0</v>
      </c>
      <c r="V1341" s="183">
        <f t="shared" si="256"/>
        <v>0</v>
      </c>
      <c r="W1341" s="183">
        <f t="shared" si="257"/>
        <v>0</v>
      </c>
      <c r="X1341" s="183">
        <f t="shared" si="258"/>
        <v>0</v>
      </c>
      <c r="Y1341" s="183">
        <f t="shared" si="259"/>
        <v>0</v>
      </c>
      <c r="Z1341" s="183">
        <f t="shared" si="260"/>
        <v>0</v>
      </c>
      <c r="AA1341" s="183">
        <f t="shared" si="261"/>
        <v>0</v>
      </c>
      <c r="AB1341" s="183" t="str">
        <f t="shared" si="262"/>
        <v/>
      </c>
      <c r="AC1341" s="183" t="str">
        <f t="shared" si="263"/>
        <v/>
      </c>
      <c r="AD1341" s="183" t="str">
        <f t="shared" si="264"/>
        <v/>
      </c>
      <c r="AE1341" s="183" t="str">
        <f t="shared" si="265"/>
        <v/>
      </c>
    </row>
    <row r="1342" spans="1:31" ht="33.950000000000003" customHeight="1" x14ac:dyDescent="0.25">
      <c r="A1342" s="184" t="s">
        <v>4853</v>
      </c>
      <c r="B1342" s="185">
        <v>77</v>
      </c>
      <c r="C1342" s="184" t="s">
        <v>4809</v>
      </c>
      <c r="D1342" s="184" t="s">
        <v>4378</v>
      </c>
      <c r="E1342" s="184" t="s">
        <v>18</v>
      </c>
      <c r="F1342" s="185">
        <v>7</v>
      </c>
      <c r="G1342" s="185">
        <v>0</v>
      </c>
      <c r="H1342" s="185">
        <v>1</v>
      </c>
      <c r="I1342" s="184"/>
      <c r="J1342" s="184" t="s">
        <v>4496</v>
      </c>
      <c r="K1342" s="183"/>
      <c r="L1342" s="183" t="s">
        <v>4497</v>
      </c>
      <c r="M1342" s="183" t="s">
        <v>4496</v>
      </c>
      <c r="N1342" s="183" t="s">
        <v>4496</v>
      </c>
      <c r="O1342" s="183"/>
      <c r="P1342" s="183" t="s">
        <v>4222</v>
      </c>
      <c r="Q1342" s="183" t="s">
        <v>4495</v>
      </c>
      <c r="R1342" s="183">
        <f t="shared" si="252"/>
        <v>0</v>
      </c>
      <c r="S1342" s="183">
        <f t="shared" si="253"/>
        <v>0</v>
      </c>
      <c r="T1342" s="183">
        <f t="shared" si="254"/>
        <v>0</v>
      </c>
      <c r="U1342" s="183">
        <f t="shared" si="255"/>
        <v>0</v>
      </c>
      <c r="V1342" s="183">
        <f t="shared" si="256"/>
        <v>0</v>
      </c>
      <c r="W1342" s="183">
        <f t="shared" si="257"/>
        <v>0</v>
      </c>
      <c r="X1342" s="183">
        <f t="shared" si="258"/>
        <v>0</v>
      </c>
      <c r="Y1342" s="183">
        <f t="shared" si="259"/>
        <v>0</v>
      </c>
      <c r="Z1342" s="183">
        <f t="shared" si="260"/>
        <v>0</v>
      </c>
      <c r="AA1342" s="183">
        <f t="shared" si="261"/>
        <v>0</v>
      </c>
      <c r="AB1342" s="183" t="str">
        <f t="shared" si="262"/>
        <v/>
      </c>
      <c r="AC1342" s="183" t="str">
        <f t="shared" si="263"/>
        <v/>
      </c>
      <c r="AD1342" s="183" t="str">
        <f t="shared" si="264"/>
        <v/>
      </c>
      <c r="AE1342" s="183" t="str">
        <f t="shared" si="265"/>
        <v/>
      </c>
    </row>
    <row r="1343" spans="1:31" ht="33.950000000000003" customHeight="1" x14ac:dyDescent="0.25">
      <c r="A1343" s="184" t="s">
        <v>4840</v>
      </c>
      <c r="B1343" s="185">
        <v>78</v>
      </c>
      <c r="C1343" s="184" t="s">
        <v>4809</v>
      </c>
      <c r="D1343" s="184" t="s">
        <v>4381</v>
      </c>
      <c r="E1343" s="184" t="s">
        <v>18</v>
      </c>
      <c r="F1343" s="185">
        <v>1</v>
      </c>
      <c r="G1343" s="185">
        <v>1</v>
      </c>
      <c r="H1343" s="185">
        <v>0</v>
      </c>
      <c r="I1343" s="184" t="s">
        <v>4846</v>
      </c>
      <c r="J1343" s="184"/>
      <c r="K1343" s="183" t="s">
        <v>4852</v>
      </c>
      <c r="L1343" s="183"/>
      <c r="M1343" s="183" t="s">
        <v>4846</v>
      </c>
      <c r="N1343" s="183" t="s">
        <v>4846</v>
      </c>
      <c r="O1343" s="183"/>
      <c r="P1343" s="183" t="s">
        <v>4222</v>
      </c>
      <c r="Q1343" s="183" t="s">
        <v>4509</v>
      </c>
      <c r="R1343" s="183">
        <f t="shared" si="252"/>
        <v>0</v>
      </c>
      <c r="S1343" s="183">
        <f t="shared" si="253"/>
        <v>0</v>
      </c>
      <c r="T1343" s="183">
        <f t="shared" si="254"/>
        <v>0</v>
      </c>
      <c r="U1343" s="183">
        <f t="shared" si="255"/>
        <v>0</v>
      </c>
      <c r="V1343" s="183">
        <f t="shared" si="256"/>
        <v>0</v>
      </c>
      <c r="W1343" s="183">
        <f t="shared" si="257"/>
        <v>0</v>
      </c>
      <c r="X1343" s="183">
        <f t="shared" si="258"/>
        <v>0</v>
      </c>
      <c r="Y1343" s="183">
        <f t="shared" si="259"/>
        <v>0</v>
      </c>
      <c r="Z1343" s="183">
        <f t="shared" si="260"/>
        <v>0</v>
      </c>
      <c r="AA1343" s="183">
        <f t="shared" si="261"/>
        <v>0</v>
      </c>
      <c r="AB1343" s="183" t="str">
        <f t="shared" si="262"/>
        <v/>
      </c>
      <c r="AC1343" s="183" t="str">
        <f t="shared" si="263"/>
        <v/>
      </c>
      <c r="AD1343" s="183" t="str">
        <f t="shared" si="264"/>
        <v/>
      </c>
      <c r="AE1343" s="183" t="str">
        <f t="shared" si="265"/>
        <v/>
      </c>
    </row>
    <row r="1344" spans="1:31" ht="33.950000000000003" customHeight="1" x14ac:dyDescent="0.25">
      <c r="A1344" s="184" t="s">
        <v>4840</v>
      </c>
      <c r="B1344" s="185">
        <v>78</v>
      </c>
      <c r="C1344" s="184" t="s">
        <v>4809</v>
      </c>
      <c r="D1344" s="184" t="s">
        <v>4381</v>
      </c>
      <c r="E1344" s="184" t="s">
        <v>18</v>
      </c>
      <c r="F1344" s="185">
        <v>2</v>
      </c>
      <c r="G1344" s="185">
        <v>1</v>
      </c>
      <c r="H1344" s="185">
        <v>0</v>
      </c>
      <c r="I1344" s="184" t="s">
        <v>4844</v>
      </c>
      <c r="J1344" s="184"/>
      <c r="K1344" s="183" t="s">
        <v>4851</v>
      </c>
      <c r="L1344" s="183"/>
      <c r="M1344" s="183" t="s">
        <v>4844</v>
      </c>
      <c r="N1344" s="183" t="s">
        <v>4844</v>
      </c>
      <c r="O1344" s="183"/>
      <c r="P1344" s="183" t="s">
        <v>4222</v>
      </c>
      <c r="Q1344" s="183" t="s">
        <v>4509</v>
      </c>
      <c r="R1344" s="183">
        <f t="shared" si="252"/>
        <v>0</v>
      </c>
      <c r="S1344" s="183">
        <f t="shared" si="253"/>
        <v>0</v>
      </c>
      <c r="T1344" s="183">
        <f t="shared" si="254"/>
        <v>0</v>
      </c>
      <c r="U1344" s="183">
        <f t="shared" si="255"/>
        <v>0</v>
      </c>
      <c r="V1344" s="183">
        <f t="shared" si="256"/>
        <v>0</v>
      </c>
      <c r="W1344" s="183">
        <f t="shared" si="257"/>
        <v>0</v>
      </c>
      <c r="X1344" s="183">
        <f t="shared" si="258"/>
        <v>0</v>
      </c>
      <c r="Y1344" s="183">
        <f t="shared" si="259"/>
        <v>0</v>
      </c>
      <c r="Z1344" s="183">
        <f t="shared" si="260"/>
        <v>0</v>
      </c>
      <c r="AA1344" s="183">
        <f t="shared" si="261"/>
        <v>0</v>
      </c>
      <c r="AB1344" s="183" t="str">
        <f t="shared" si="262"/>
        <v/>
      </c>
      <c r="AC1344" s="183" t="str">
        <f t="shared" si="263"/>
        <v/>
      </c>
      <c r="AD1344" s="183" t="str">
        <f t="shared" si="264"/>
        <v/>
      </c>
      <c r="AE1344" s="183" t="str">
        <f t="shared" si="265"/>
        <v/>
      </c>
    </row>
    <row r="1345" spans="1:31" ht="33.950000000000003" customHeight="1" x14ac:dyDescent="0.25">
      <c r="A1345" s="184" t="s">
        <v>4840</v>
      </c>
      <c r="B1345" s="185">
        <v>78</v>
      </c>
      <c r="C1345" s="184" t="s">
        <v>4809</v>
      </c>
      <c r="D1345" s="184" t="s">
        <v>4381</v>
      </c>
      <c r="E1345" s="184" t="s">
        <v>18</v>
      </c>
      <c r="F1345" s="185">
        <v>3</v>
      </c>
      <c r="G1345" s="185">
        <v>1</v>
      </c>
      <c r="H1345" s="185">
        <v>0</v>
      </c>
      <c r="I1345" s="184" t="s">
        <v>4718</v>
      </c>
      <c r="J1345" s="184"/>
      <c r="K1345" s="183" t="s">
        <v>4728</v>
      </c>
      <c r="L1345" s="183"/>
      <c r="M1345" s="183" t="s">
        <v>4718</v>
      </c>
      <c r="N1345" s="183" t="s">
        <v>4718</v>
      </c>
      <c r="O1345" s="183"/>
      <c r="P1345" s="183" t="s">
        <v>4222</v>
      </c>
      <c r="Q1345" s="183" t="s">
        <v>4509</v>
      </c>
      <c r="R1345" s="183">
        <f t="shared" si="252"/>
        <v>0</v>
      </c>
      <c r="S1345" s="183">
        <f t="shared" si="253"/>
        <v>0</v>
      </c>
      <c r="T1345" s="183">
        <f t="shared" si="254"/>
        <v>0</v>
      </c>
      <c r="U1345" s="183">
        <f t="shared" si="255"/>
        <v>0</v>
      </c>
      <c r="V1345" s="183">
        <f t="shared" si="256"/>
        <v>0</v>
      </c>
      <c r="W1345" s="183">
        <f t="shared" si="257"/>
        <v>0</v>
      </c>
      <c r="X1345" s="183">
        <f t="shared" si="258"/>
        <v>0</v>
      </c>
      <c r="Y1345" s="183">
        <f t="shared" si="259"/>
        <v>0</v>
      </c>
      <c r="Z1345" s="183">
        <f t="shared" si="260"/>
        <v>0</v>
      </c>
      <c r="AA1345" s="183">
        <f t="shared" si="261"/>
        <v>0</v>
      </c>
      <c r="AB1345" s="183" t="str">
        <f t="shared" si="262"/>
        <v/>
      </c>
      <c r="AC1345" s="183" t="str">
        <f t="shared" si="263"/>
        <v/>
      </c>
      <c r="AD1345" s="183" t="str">
        <f t="shared" si="264"/>
        <v/>
      </c>
      <c r="AE1345" s="183" t="str">
        <f t="shared" si="265"/>
        <v/>
      </c>
    </row>
    <row r="1346" spans="1:31" ht="33.950000000000003" customHeight="1" x14ac:dyDescent="0.25">
      <c r="A1346" s="184" t="s">
        <v>4840</v>
      </c>
      <c r="B1346" s="185">
        <v>78</v>
      </c>
      <c r="C1346" s="184" t="s">
        <v>4809</v>
      </c>
      <c r="D1346" s="184" t="s">
        <v>4381</v>
      </c>
      <c r="E1346" s="184" t="s">
        <v>18</v>
      </c>
      <c r="F1346" s="185">
        <v>4</v>
      </c>
      <c r="G1346" s="185">
        <v>1</v>
      </c>
      <c r="H1346" s="185">
        <v>0</v>
      </c>
      <c r="I1346" s="184" t="s">
        <v>3350</v>
      </c>
      <c r="J1346" s="184"/>
      <c r="K1346" s="183" t="s">
        <v>4850</v>
      </c>
      <c r="L1346" s="183"/>
      <c r="M1346" s="183" t="s">
        <v>3350</v>
      </c>
      <c r="N1346" s="183" t="s">
        <v>3350</v>
      </c>
      <c r="O1346" s="183"/>
      <c r="P1346" s="183" t="s">
        <v>4222</v>
      </c>
      <c r="Q1346" s="183" t="s">
        <v>4509</v>
      </c>
      <c r="R1346" s="183">
        <f t="shared" si="252"/>
        <v>0</v>
      </c>
      <c r="S1346" s="183">
        <f t="shared" si="253"/>
        <v>0</v>
      </c>
      <c r="T1346" s="183">
        <f t="shared" si="254"/>
        <v>0</v>
      </c>
      <c r="U1346" s="183">
        <f t="shared" si="255"/>
        <v>0</v>
      </c>
      <c r="V1346" s="183">
        <f t="shared" si="256"/>
        <v>0</v>
      </c>
      <c r="W1346" s="183">
        <f t="shared" si="257"/>
        <v>0</v>
      </c>
      <c r="X1346" s="183">
        <f t="shared" si="258"/>
        <v>0</v>
      </c>
      <c r="Y1346" s="183">
        <f t="shared" si="259"/>
        <v>0</v>
      </c>
      <c r="Z1346" s="183">
        <f t="shared" si="260"/>
        <v>0</v>
      </c>
      <c r="AA1346" s="183">
        <f t="shared" si="261"/>
        <v>0</v>
      </c>
      <c r="AB1346" s="183" t="str">
        <f t="shared" si="262"/>
        <v/>
      </c>
      <c r="AC1346" s="183" t="str">
        <f t="shared" si="263"/>
        <v/>
      </c>
      <c r="AD1346" s="183" t="str">
        <f t="shared" si="264"/>
        <v/>
      </c>
      <c r="AE1346" s="183" t="str">
        <f t="shared" si="265"/>
        <v/>
      </c>
    </row>
    <row r="1347" spans="1:31" ht="33.950000000000003" customHeight="1" x14ac:dyDescent="0.25">
      <c r="A1347" s="184" t="s">
        <v>4840</v>
      </c>
      <c r="B1347" s="185">
        <v>78</v>
      </c>
      <c r="C1347" s="184" t="s">
        <v>4809</v>
      </c>
      <c r="D1347" s="184" t="s">
        <v>4381</v>
      </c>
      <c r="E1347" s="184" t="s">
        <v>18</v>
      </c>
      <c r="F1347" s="185">
        <v>5</v>
      </c>
      <c r="G1347" s="185">
        <v>1</v>
      </c>
      <c r="H1347" s="185">
        <v>0</v>
      </c>
      <c r="I1347" s="184" t="s">
        <v>4841</v>
      </c>
      <c r="J1347" s="184"/>
      <c r="K1347" s="183" t="s">
        <v>4849</v>
      </c>
      <c r="L1347" s="183"/>
      <c r="M1347" s="183" t="s">
        <v>4841</v>
      </c>
      <c r="N1347" s="183" t="s">
        <v>4841</v>
      </c>
      <c r="O1347" s="183"/>
      <c r="P1347" s="183" t="s">
        <v>4222</v>
      </c>
      <c r="Q1347" s="183" t="s">
        <v>4509</v>
      </c>
      <c r="R1347" s="183">
        <f t="shared" si="252"/>
        <v>0</v>
      </c>
      <c r="S1347" s="183">
        <f t="shared" si="253"/>
        <v>0</v>
      </c>
      <c r="T1347" s="183">
        <f t="shared" si="254"/>
        <v>0</v>
      </c>
      <c r="U1347" s="183">
        <f t="shared" si="255"/>
        <v>0</v>
      </c>
      <c r="V1347" s="183">
        <f t="shared" si="256"/>
        <v>0</v>
      </c>
      <c r="W1347" s="183">
        <f t="shared" si="257"/>
        <v>0</v>
      </c>
      <c r="X1347" s="183">
        <f t="shared" si="258"/>
        <v>0</v>
      </c>
      <c r="Y1347" s="183">
        <f t="shared" si="259"/>
        <v>0</v>
      </c>
      <c r="Z1347" s="183">
        <f t="shared" si="260"/>
        <v>0</v>
      </c>
      <c r="AA1347" s="183">
        <f t="shared" si="261"/>
        <v>0</v>
      </c>
      <c r="AB1347" s="183" t="str">
        <f t="shared" si="262"/>
        <v/>
      </c>
      <c r="AC1347" s="183" t="str">
        <f t="shared" si="263"/>
        <v/>
      </c>
      <c r="AD1347" s="183" t="str">
        <f t="shared" si="264"/>
        <v/>
      </c>
      <c r="AE1347" s="183" t="str">
        <f t="shared" si="265"/>
        <v/>
      </c>
    </row>
    <row r="1348" spans="1:31" ht="33.950000000000003" customHeight="1" x14ac:dyDescent="0.25">
      <c r="A1348" s="184" t="s">
        <v>4840</v>
      </c>
      <c r="B1348" s="185">
        <v>78</v>
      </c>
      <c r="C1348" s="184" t="s">
        <v>4809</v>
      </c>
      <c r="D1348" s="184" t="s">
        <v>4381</v>
      </c>
      <c r="E1348" s="184" t="s">
        <v>18</v>
      </c>
      <c r="F1348" s="185">
        <v>6</v>
      </c>
      <c r="G1348" s="185">
        <v>1</v>
      </c>
      <c r="H1348" s="185">
        <v>0</v>
      </c>
      <c r="I1348" s="184" t="s">
        <v>3194</v>
      </c>
      <c r="J1348" s="184"/>
      <c r="K1348" s="183" t="s">
        <v>4848</v>
      </c>
      <c r="L1348" s="183"/>
      <c r="M1348" s="183" t="s">
        <v>3194</v>
      </c>
      <c r="N1348" s="183" t="s">
        <v>3194</v>
      </c>
      <c r="O1348" s="183"/>
      <c r="P1348" s="183" t="s">
        <v>4222</v>
      </c>
      <c r="Q1348" s="183" t="s">
        <v>4509</v>
      </c>
      <c r="R1348" s="183">
        <f t="shared" si="252"/>
        <v>0</v>
      </c>
      <c r="S1348" s="183">
        <f t="shared" si="253"/>
        <v>0</v>
      </c>
      <c r="T1348" s="183">
        <f t="shared" si="254"/>
        <v>0</v>
      </c>
      <c r="U1348" s="183">
        <f t="shared" si="255"/>
        <v>0</v>
      </c>
      <c r="V1348" s="183">
        <f t="shared" si="256"/>
        <v>0</v>
      </c>
      <c r="W1348" s="183">
        <f t="shared" si="257"/>
        <v>0</v>
      </c>
      <c r="X1348" s="183">
        <f t="shared" si="258"/>
        <v>0</v>
      </c>
      <c r="Y1348" s="183">
        <f t="shared" si="259"/>
        <v>0</v>
      </c>
      <c r="Z1348" s="183">
        <f t="shared" si="260"/>
        <v>0</v>
      </c>
      <c r="AA1348" s="183">
        <f t="shared" si="261"/>
        <v>0</v>
      </c>
      <c r="AB1348" s="183" t="str">
        <f t="shared" si="262"/>
        <v/>
      </c>
      <c r="AC1348" s="183" t="str">
        <f t="shared" si="263"/>
        <v/>
      </c>
      <c r="AD1348" s="183" t="str">
        <f t="shared" si="264"/>
        <v/>
      </c>
      <c r="AE1348" s="183" t="str">
        <f t="shared" si="265"/>
        <v/>
      </c>
    </row>
    <row r="1349" spans="1:31" ht="33.950000000000003" customHeight="1" x14ac:dyDescent="0.25">
      <c r="A1349" s="184" t="s">
        <v>4840</v>
      </c>
      <c r="B1349" s="185">
        <v>78</v>
      </c>
      <c r="C1349" s="184" t="s">
        <v>4809</v>
      </c>
      <c r="D1349" s="184" t="s">
        <v>4381</v>
      </c>
      <c r="E1349" s="184" t="s">
        <v>18</v>
      </c>
      <c r="F1349" s="185">
        <v>7</v>
      </c>
      <c r="G1349" s="185">
        <v>1</v>
      </c>
      <c r="H1349" s="185">
        <v>0</v>
      </c>
      <c r="I1349" s="184" t="s">
        <v>3102</v>
      </c>
      <c r="J1349" s="184"/>
      <c r="K1349" s="183" t="s">
        <v>4511</v>
      </c>
      <c r="L1349" s="183"/>
      <c r="M1349" s="183" t="s">
        <v>3102</v>
      </c>
      <c r="N1349" s="183" t="s">
        <v>3102</v>
      </c>
      <c r="O1349" s="183"/>
      <c r="P1349" s="183" t="s">
        <v>4222</v>
      </c>
      <c r="Q1349" s="183" t="s">
        <v>4509</v>
      </c>
      <c r="R1349" s="183">
        <f t="shared" si="252"/>
        <v>0</v>
      </c>
      <c r="S1349" s="183">
        <f t="shared" si="253"/>
        <v>0</v>
      </c>
      <c r="T1349" s="183">
        <f t="shared" si="254"/>
        <v>0</v>
      </c>
      <c r="U1349" s="183">
        <f t="shared" si="255"/>
        <v>0</v>
      </c>
      <c r="V1349" s="183">
        <f t="shared" si="256"/>
        <v>0</v>
      </c>
      <c r="W1349" s="183">
        <f t="shared" si="257"/>
        <v>0</v>
      </c>
      <c r="X1349" s="183">
        <f t="shared" si="258"/>
        <v>0</v>
      </c>
      <c r="Y1349" s="183">
        <f t="shared" si="259"/>
        <v>0</v>
      </c>
      <c r="Z1349" s="183">
        <f t="shared" si="260"/>
        <v>0</v>
      </c>
      <c r="AA1349" s="183">
        <f t="shared" si="261"/>
        <v>0</v>
      </c>
      <c r="AB1349" s="183" t="str">
        <f t="shared" si="262"/>
        <v/>
      </c>
      <c r="AC1349" s="183" t="str">
        <f t="shared" si="263"/>
        <v/>
      </c>
      <c r="AD1349" s="183" t="str">
        <f t="shared" si="264"/>
        <v/>
      </c>
      <c r="AE1349" s="183" t="str">
        <f t="shared" si="265"/>
        <v/>
      </c>
    </row>
    <row r="1350" spans="1:31" ht="33.950000000000003" customHeight="1" x14ac:dyDescent="0.25">
      <c r="A1350" s="184" t="s">
        <v>4840</v>
      </c>
      <c r="B1350" s="185">
        <v>78</v>
      </c>
      <c r="C1350" s="184" t="s">
        <v>4809</v>
      </c>
      <c r="D1350" s="184" t="s">
        <v>4381</v>
      </c>
      <c r="E1350" s="184" t="s">
        <v>18</v>
      </c>
      <c r="F1350" s="185">
        <v>8</v>
      </c>
      <c r="G1350" s="185">
        <v>1</v>
      </c>
      <c r="H1350" s="185">
        <v>0</v>
      </c>
      <c r="I1350" s="184" t="s">
        <v>3123</v>
      </c>
      <c r="J1350" s="184"/>
      <c r="K1350" s="183" t="s">
        <v>4510</v>
      </c>
      <c r="L1350" s="183"/>
      <c r="M1350" s="183" t="s">
        <v>3123</v>
      </c>
      <c r="N1350" s="183" t="s">
        <v>3123</v>
      </c>
      <c r="O1350" s="183"/>
      <c r="P1350" s="183" t="s">
        <v>4222</v>
      </c>
      <c r="Q1350" s="183" t="s">
        <v>4509</v>
      </c>
      <c r="R1350" s="183">
        <f t="shared" si="252"/>
        <v>0</v>
      </c>
      <c r="S1350" s="183">
        <f t="shared" si="253"/>
        <v>0</v>
      </c>
      <c r="T1350" s="183">
        <f t="shared" si="254"/>
        <v>0</v>
      </c>
      <c r="U1350" s="183">
        <f t="shared" si="255"/>
        <v>0</v>
      </c>
      <c r="V1350" s="183">
        <f t="shared" si="256"/>
        <v>0</v>
      </c>
      <c r="W1350" s="183">
        <f t="shared" si="257"/>
        <v>0</v>
      </c>
      <c r="X1350" s="183">
        <f t="shared" si="258"/>
        <v>0</v>
      </c>
      <c r="Y1350" s="183">
        <f t="shared" si="259"/>
        <v>0</v>
      </c>
      <c r="Z1350" s="183">
        <f t="shared" si="260"/>
        <v>0</v>
      </c>
      <c r="AA1350" s="183">
        <f t="shared" si="261"/>
        <v>0</v>
      </c>
      <c r="AB1350" s="183" t="str">
        <f t="shared" si="262"/>
        <v/>
      </c>
      <c r="AC1350" s="183" t="str">
        <f t="shared" si="263"/>
        <v/>
      </c>
      <c r="AD1350" s="183" t="str">
        <f t="shared" si="264"/>
        <v/>
      </c>
      <c r="AE1350" s="183" t="str">
        <f t="shared" si="265"/>
        <v/>
      </c>
    </row>
    <row r="1351" spans="1:31" ht="33.950000000000003" customHeight="1" x14ac:dyDescent="0.25">
      <c r="A1351" s="184" t="s">
        <v>4840</v>
      </c>
      <c r="B1351" s="185">
        <v>78</v>
      </c>
      <c r="C1351" s="184" t="s">
        <v>4809</v>
      </c>
      <c r="D1351" s="184" t="s">
        <v>4378</v>
      </c>
      <c r="E1351" s="184" t="s">
        <v>18</v>
      </c>
      <c r="F1351" s="185">
        <v>1</v>
      </c>
      <c r="G1351" s="185">
        <v>0</v>
      </c>
      <c r="H1351" s="185">
        <v>1</v>
      </c>
      <c r="I1351" s="184"/>
      <c r="J1351" s="184" t="s">
        <v>4846</v>
      </c>
      <c r="K1351" s="183"/>
      <c r="L1351" s="183" t="s">
        <v>4847</v>
      </c>
      <c r="M1351" s="183" t="s">
        <v>4846</v>
      </c>
      <c r="N1351" s="183" t="s">
        <v>4846</v>
      </c>
      <c r="O1351" s="183"/>
      <c r="P1351" s="183" t="s">
        <v>4222</v>
      </c>
      <c r="Q1351" s="183" t="s">
        <v>4495</v>
      </c>
      <c r="R1351" s="183">
        <f t="shared" si="252"/>
        <v>0</v>
      </c>
      <c r="S1351" s="183">
        <f t="shared" si="253"/>
        <v>0</v>
      </c>
      <c r="T1351" s="183">
        <f t="shared" si="254"/>
        <v>0</v>
      </c>
      <c r="U1351" s="183">
        <f t="shared" si="255"/>
        <v>0</v>
      </c>
      <c r="V1351" s="183">
        <f t="shared" si="256"/>
        <v>0</v>
      </c>
      <c r="W1351" s="183">
        <f t="shared" si="257"/>
        <v>0</v>
      </c>
      <c r="X1351" s="183">
        <f t="shared" si="258"/>
        <v>0</v>
      </c>
      <c r="Y1351" s="183">
        <f t="shared" si="259"/>
        <v>0</v>
      </c>
      <c r="Z1351" s="183">
        <f t="shared" si="260"/>
        <v>0</v>
      </c>
      <c r="AA1351" s="183">
        <f t="shared" si="261"/>
        <v>0</v>
      </c>
      <c r="AB1351" s="183" t="str">
        <f t="shared" si="262"/>
        <v/>
      </c>
      <c r="AC1351" s="183" t="str">
        <f t="shared" si="263"/>
        <v/>
      </c>
      <c r="AD1351" s="183" t="str">
        <f t="shared" si="264"/>
        <v/>
      </c>
      <c r="AE1351" s="183" t="str">
        <f t="shared" si="265"/>
        <v/>
      </c>
    </row>
    <row r="1352" spans="1:31" ht="33.950000000000003" customHeight="1" x14ac:dyDescent="0.25">
      <c r="A1352" s="184" t="s">
        <v>4840</v>
      </c>
      <c r="B1352" s="185">
        <v>78</v>
      </c>
      <c r="C1352" s="184" t="s">
        <v>4809</v>
      </c>
      <c r="D1352" s="184" t="s">
        <v>4378</v>
      </c>
      <c r="E1352" s="184" t="s">
        <v>18</v>
      </c>
      <c r="F1352" s="185">
        <v>2</v>
      </c>
      <c r="G1352" s="185">
        <v>0</v>
      </c>
      <c r="H1352" s="185">
        <v>1</v>
      </c>
      <c r="I1352" s="184"/>
      <c r="J1352" s="184" t="s">
        <v>4844</v>
      </c>
      <c r="K1352" s="183"/>
      <c r="L1352" s="183" t="s">
        <v>4845</v>
      </c>
      <c r="M1352" s="183" t="s">
        <v>4844</v>
      </c>
      <c r="N1352" s="183" t="s">
        <v>4844</v>
      </c>
      <c r="O1352" s="183"/>
      <c r="P1352" s="183" t="s">
        <v>4222</v>
      </c>
      <c r="Q1352" s="183" t="s">
        <v>4495</v>
      </c>
      <c r="R1352" s="183">
        <f t="shared" si="252"/>
        <v>0</v>
      </c>
      <c r="S1352" s="183">
        <f t="shared" si="253"/>
        <v>0</v>
      </c>
      <c r="T1352" s="183">
        <f t="shared" si="254"/>
        <v>0</v>
      </c>
      <c r="U1352" s="183">
        <f t="shared" si="255"/>
        <v>0</v>
      </c>
      <c r="V1352" s="183">
        <f t="shared" si="256"/>
        <v>0</v>
      </c>
      <c r="W1352" s="183">
        <f t="shared" si="257"/>
        <v>0</v>
      </c>
      <c r="X1352" s="183">
        <f t="shared" si="258"/>
        <v>0</v>
      </c>
      <c r="Y1352" s="183">
        <f t="shared" si="259"/>
        <v>0</v>
      </c>
      <c r="Z1352" s="183">
        <f t="shared" si="260"/>
        <v>0</v>
      </c>
      <c r="AA1352" s="183">
        <f t="shared" si="261"/>
        <v>0</v>
      </c>
      <c r="AB1352" s="183" t="str">
        <f t="shared" si="262"/>
        <v/>
      </c>
      <c r="AC1352" s="183" t="str">
        <f t="shared" si="263"/>
        <v/>
      </c>
      <c r="AD1352" s="183" t="str">
        <f t="shared" si="264"/>
        <v/>
      </c>
      <c r="AE1352" s="183" t="str">
        <f t="shared" si="265"/>
        <v/>
      </c>
    </row>
    <row r="1353" spans="1:31" ht="33.950000000000003" customHeight="1" x14ac:dyDescent="0.25">
      <c r="A1353" s="184" t="s">
        <v>4840</v>
      </c>
      <c r="B1353" s="185">
        <v>78</v>
      </c>
      <c r="C1353" s="184" t="s">
        <v>4809</v>
      </c>
      <c r="D1353" s="184" t="s">
        <v>4378</v>
      </c>
      <c r="E1353" s="184" t="s">
        <v>18</v>
      </c>
      <c r="F1353" s="185">
        <v>3</v>
      </c>
      <c r="G1353" s="185">
        <v>0</v>
      </c>
      <c r="H1353" s="185">
        <v>1</v>
      </c>
      <c r="I1353" s="184"/>
      <c r="J1353" s="184" t="s">
        <v>4718</v>
      </c>
      <c r="K1353" s="183"/>
      <c r="L1353" s="183" t="s">
        <v>4719</v>
      </c>
      <c r="M1353" s="183" t="s">
        <v>4718</v>
      </c>
      <c r="N1353" s="183" t="s">
        <v>4718</v>
      </c>
      <c r="O1353" s="183"/>
      <c r="P1353" s="183" t="s">
        <v>4222</v>
      </c>
      <c r="Q1353" s="183" t="s">
        <v>4495</v>
      </c>
      <c r="R1353" s="183">
        <f t="shared" si="252"/>
        <v>0</v>
      </c>
      <c r="S1353" s="183">
        <f t="shared" si="253"/>
        <v>0</v>
      </c>
      <c r="T1353" s="183">
        <f t="shared" si="254"/>
        <v>0</v>
      </c>
      <c r="U1353" s="183">
        <f t="shared" si="255"/>
        <v>0</v>
      </c>
      <c r="V1353" s="183">
        <f t="shared" si="256"/>
        <v>0</v>
      </c>
      <c r="W1353" s="183">
        <f t="shared" si="257"/>
        <v>0</v>
      </c>
      <c r="X1353" s="183">
        <f t="shared" si="258"/>
        <v>0</v>
      </c>
      <c r="Y1353" s="183">
        <f t="shared" si="259"/>
        <v>0</v>
      </c>
      <c r="Z1353" s="183">
        <f t="shared" si="260"/>
        <v>0</v>
      </c>
      <c r="AA1353" s="183">
        <f t="shared" si="261"/>
        <v>0</v>
      </c>
      <c r="AB1353" s="183" t="str">
        <f t="shared" si="262"/>
        <v/>
      </c>
      <c r="AC1353" s="183" t="str">
        <f t="shared" si="263"/>
        <v/>
      </c>
      <c r="AD1353" s="183" t="str">
        <f t="shared" si="264"/>
        <v/>
      </c>
      <c r="AE1353" s="183" t="str">
        <f t="shared" si="265"/>
        <v/>
      </c>
    </row>
    <row r="1354" spans="1:31" ht="33.950000000000003" customHeight="1" x14ac:dyDescent="0.25">
      <c r="A1354" s="184" t="s">
        <v>4840</v>
      </c>
      <c r="B1354" s="185">
        <v>78</v>
      </c>
      <c r="C1354" s="184" t="s">
        <v>4809</v>
      </c>
      <c r="D1354" s="184" t="s">
        <v>4378</v>
      </c>
      <c r="E1354" s="184" t="s">
        <v>18</v>
      </c>
      <c r="F1354" s="185">
        <v>4</v>
      </c>
      <c r="G1354" s="185">
        <v>0</v>
      </c>
      <c r="H1354" s="185">
        <v>1</v>
      </c>
      <c r="I1354" s="184"/>
      <c r="J1354" s="184" t="s">
        <v>3350</v>
      </c>
      <c r="K1354" s="183"/>
      <c r="L1354" s="183" t="s">
        <v>4843</v>
      </c>
      <c r="M1354" s="183" t="s">
        <v>3350</v>
      </c>
      <c r="N1354" s="183" t="s">
        <v>3350</v>
      </c>
      <c r="O1354" s="183"/>
      <c r="P1354" s="183" t="s">
        <v>4222</v>
      </c>
      <c r="Q1354" s="183" t="s">
        <v>4495</v>
      </c>
      <c r="R1354" s="183">
        <f t="shared" si="252"/>
        <v>0</v>
      </c>
      <c r="S1354" s="183">
        <f t="shared" si="253"/>
        <v>0</v>
      </c>
      <c r="T1354" s="183">
        <f t="shared" si="254"/>
        <v>0</v>
      </c>
      <c r="U1354" s="183">
        <f t="shared" si="255"/>
        <v>0</v>
      </c>
      <c r="V1354" s="183">
        <f t="shared" si="256"/>
        <v>0</v>
      </c>
      <c r="W1354" s="183">
        <f t="shared" si="257"/>
        <v>0</v>
      </c>
      <c r="X1354" s="183">
        <f t="shared" si="258"/>
        <v>0</v>
      </c>
      <c r="Y1354" s="183">
        <f t="shared" si="259"/>
        <v>0</v>
      </c>
      <c r="Z1354" s="183">
        <f t="shared" si="260"/>
        <v>0</v>
      </c>
      <c r="AA1354" s="183">
        <f t="shared" si="261"/>
        <v>0</v>
      </c>
      <c r="AB1354" s="183" t="str">
        <f t="shared" si="262"/>
        <v/>
      </c>
      <c r="AC1354" s="183" t="str">
        <f t="shared" si="263"/>
        <v/>
      </c>
      <c r="AD1354" s="183" t="str">
        <f t="shared" si="264"/>
        <v/>
      </c>
      <c r="AE1354" s="183" t="str">
        <f t="shared" si="265"/>
        <v/>
      </c>
    </row>
    <row r="1355" spans="1:31" ht="33.950000000000003" customHeight="1" x14ac:dyDescent="0.25">
      <c r="A1355" s="184" t="s">
        <v>4840</v>
      </c>
      <c r="B1355" s="185">
        <v>78</v>
      </c>
      <c r="C1355" s="184" t="s">
        <v>4809</v>
      </c>
      <c r="D1355" s="184" t="s">
        <v>4378</v>
      </c>
      <c r="E1355" s="184" t="s">
        <v>18</v>
      </c>
      <c r="F1355" s="185">
        <v>5</v>
      </c>
      <c r="G1355" s="185">
        <v>0</v>
      </c>
      <c r="H1355" s="185">
        <v>1</v>
      </c>
      <c r="I1355" s="184"/>
      <c r="J1355" s="184" t="s">
        <v>4841</v>
      </c>
      <c r="K1355" s="183"/>
      <c r="L1355" s="183" t="s">
        <v>4842</v>
      </c>
      <c r="M1355" s="183" t="s">
        <v>4841</v>
      </c>
      <c r="N1355" s="183" t="s">
        <v>4841</v>
      </c>
      <c r="O1355" s="183"/>
      <c r="P1355" s="183" t="s">
        <v>4222</v>
      </c>
      <c r="Q1355" s="183" t="s">
        <v>4495</v>
      </c>
      <c r="R1355" s="183">
        <f t="shared" si="252"/>
        <v>0</v>
      </c>
      <c r="S1355" s="183">
        <f t="shared" si="253"/>
        <v>0</v>
      </c>
      <c r="T1355" s="183">
        <f t="shared" si="254"/>
        <v>0</v>
      </c>
      <c r="U1355" s="183">
        <f t="shared" si="255"/>
        <v>0</v>
      </c>
      <c r="V1355" s="183">
        <f t="shared" si="256"/>
        <v>0</v>
      </c>
      <c r="W1355" s="183">
        <f t="shared" si="257"/>
        <v>0</v>
      </c>
      <c r="X1355" s="183">
        <f t="shared" si="258"/>
        <v>0</v>
      </c>
      <c r="Y1355" s="183">
        <f t="shared" si="259"/>
        <v>0</v>
      </c>
      <c r="Z1355" s="183">
        <f t="shared" si="260"/>
        <v>0</v>
      </c>
      <c r="AA1355" s="183">
        <f t="shared" si="261"/>
        <v>0</v>
      </c>
      <c r="AB1355" s="183" t="str">
        <f t="shared" si="262"/>
        <v/>
      </c>
      <c r="AC1355" s="183" t="str">
        <f t="shared" si="263"/>
        <v/>
      </c>
      <c r="AD1355" s="183" t="str">
        <f t="shared" si="264"/>
        <v/>
      </c>
      <c r="AE1355" s="183" t="str">
        <f t="shared" si="265"/>
        <v/>
      </c>
    </row>
    <row r="1356" spans="1:31" ht="33.950000000000003" customHeight="1" x14ac:dyDescent="0.25">
      <c r="A1356" s="184" t="s">
        <v>4840</v>
      </c>
      <c r="B1356" s="185">
        <v>78</v>
      </c>
      <c r="C1356" s="184" t="s">
        <v>4809</v>
      </c>
      <c r="D1356" s="184" t="s">
        <v>4378</v>
      </c>
      <c r="E1356" s="184" t="s">
        <v>18</v>
      </c>
      <c r="F1356" s="185">
        <v>6</v>
      </c>
      <c r="G1356" s="185">
        <v>0</v>
      </c>
      <c r="H1356" s="185">
        <v>1</v>
      </c>
      <c r="I1356" s="184"/>
      <c r="J1356" s="184" t="s">
        <v>3587</v>
      </c>
      <c r="K1356" s="183"/>
      <c r="L1356" s="183" t="s">
        <v>4500</v>
      </c>
      <c r="M1356" s="183" t="s">
        <v>3587</v>
      </c>
      <c r="N1356" s="183" t="s">
        <v>3587</v>
      </c>
      <c r="O1356" s="183"/>
      <c r="P1356" s="183" t="s">
        <v>4222</v>
      </c>
      <c r="Q1356" s="183" t="s">
        <v>4495</v>
      </c>
      <c r="R1356" s="183">
        <f t="shared" si="252"/>
        <v>0</v>
      </c>
      <c r="S1356" s="183">
        <f t="shared" si="253"/>
        <v>0</v>
      </c>
      <c r="T1356" s="183">
        <f t="shared" si="254"/>
        <v>0</v>
      </c>
      <c r="U1356" s="183">
        <f t="shared" si="255"/>
        <v>0</v>
      </c>
      <c r="V1356" s="183">
        <f t="shared" si="256"/>
        <v>0</v>
      </c>
      <c r="W1356" s="183">
        <f t="shared" si="257"/>
        <v>0</v>
      </c>
      <c r="X1356" s="183">
        <f t="shared" si="258"/>
        <v>0</v>
      </c>
      <c r="Y1356" s="183">
        <f t="shared" si="259"/>
        <v>0</v>
      </c>
      <c r="Z1356" s="183">
        <f t="shared" si="260"/>
        <v>0</v>
      </c>
      <c r="AA1356" s="183">
        <f t="shared" si="261"/>
        <v>0</v>
      </c>
      <c r="AB1356" s="183" t="str">
        <f t="shared" si="262"/>
        <v/>
      </c>
      <c r="AC1356" s="183" t="str">
        <f t="shared" si="263"/>
        <v/>
      </c>
      <c r="AD1356" s="183" t="str">
        <f t="shared" si="264"/>
        <v/>
      </c>
      <c r="AE1356" s="183" t="str">
        <f t="shared" si="265"/>
        <v/>
      </c>
    </row>
    <row r="1357" spans="1:31" ht="33.950000000000003" customHeight="1" x14ac:dyDescent="0.25">
      <c r="A1357" s="184" t="s">
        <v>4840</v>
      </c>
      <c r="B1357" s="185">
        <v>78</v>
      </c>
      <c r="C1357" s="184" t="s">
        <v>4809</v>
      </c>
      <c r="D1357" s="184" t="s">
        <v>4378</v>
      </c>
      <c r="E1357" s="184" t="s">
        <v>18</v>
      </c>
      <c r="F1357" s="185">
        <v>7</v>
      </c>
      <c r="G1357" s="185">
        <v>0</v>
      </c>
      <c r="H1357" s="185">
        <v>1</v>
      </c>
      <c r="I1357" s="184"/>
      <c r="J1357" s="184" t="s">
        <v>4496</v>
      </c>
      <c r="K1357" s="183"/>
      <c r="L1357" s="183" t="s">
        <v>4497</v>
      </c>
      <c r="M1357" s="183" t="s">
        <v>4496</v>
      </c>
      <c r="N1357" s="183" t="s">
        <v>4496</v>
      </c>
      <c r="O1357" s="183"/>
      <c r="P1357" s="183" t="s">
        <v>4222</v>
      </c>
      <c r="Q1357" s="183" t="s">
        <v>4495</v>
      </c>
      <c r="R1357" s="183">
        <f t="shared" si="252"/>
        <v>0</v>
      </c>
      <c r="S1357" s="183">
        <f t="shared" si="253"/>
        <v>0</v>
      </c>
      <c r="T1357" s="183">
        <f t="shared" si="254"/>
        <v>0</v>
      </c>
      <c r="U1357" s="183">
        <f t="shared" si="255"/>
        <v>0</v>
      </c>
      <c r="V1357" s="183">
        <f t="shared" si="256"/>
        <v>0</v>
      </c>
      <c r="W1357" s="183">
        <f t="shared" si="257"/>
        <v>0</v>
      </c>
      <c r="X1357" s="183">
        <f t="shared" si="258"/>
        <v>0</v>
      </c>
      <c r="Y1357" s="183">
        <f t="shared" si="259"/>
        <v>0</v>
      </c>
      <c r="Z1357" s="183">
        <f t="shared" si="260"/>
        <v>0</v>
      </c>
      <c r="AA1357" s="183">
        <f t="shared" si="261"/>
        <v>0</v>
      </c>
      <c r="AB1357" s="183" t="str">
        <f t="shared" si="262"/>
        <v/>
      </c>
      <c r="AC1357" s="183" t="str">
        <f t="shared" si="263"/>
        <v/>
      </c>
      <c r="AD1357" s="183" t="str">
        <f t="shared" si="264"/>
        <v/>
      </c>
      <c r="AE1357" s="183" t="str">
        <f t="shared" si="265"/>
        <v/>
      </c>
    </row>
    <row r="1358" spans="1:31" ht="33.950000000000003" customHeight="1" x14ac:dyDescent="0.25">
      <c r="A1358" s="184" t="s">
        <v>4825</v>
      </c>
      <c r="B1358" s="185">
        <v>79</v>
      </c>
      <c r="C1358" s="184" t="s">
        <v>4809</v>
      </c>
      <c r="D1358" s="184" t="s">
        <v>4381</v>
      </c>
      <c r="E1358" s="184" t="s">
        <v>18</v>
      </c>
      <c r="F1358" s="185">
        <v>1</v>
      </c>
      <c r="G1358" s="185">
        <v>1</v>
      </c>
      <c r="H1358" s="185">
        <v>0</v>
      </c>
      <c r="I1358" s="184" t="s">
        <v>2269</v>
      </c>
      <c r="J1358" s="184"/>
      <c r="K1358" s="183" t="s">
        <v>4839</v>
      </c>
      <c r="L1358" s="183"/>
      <c r="M1358" s="183" t="s">
        <v>2269</v>
      </c>
      <c r="N1358" s="183" t="s">
        <v>4833</v>
      </c>
      <c r="O1358" s="183"/>
      <c r="P1358" s="183" t="s">
        <v>4222</v>
      </c>
      <c r="Q1358" s="183" t="s">
        <v>4509</v>
      </c>
      <c r="R1358" s="183">
        <f t="shared" si="252"/>
        <v>0</v>
      </c>
      <c r="S1358" s="183">
        <f t="shared" si="253"/>
        <v>0</v>
      </c>
      <c r="T1358" s="183">
        <f t="shared" si="254"/>
        <v>0</v>
      </c>
      <c r="U1358" s="183">
        <f t="shared" si="255"/>
        <v>0</v>
      </c>
      <c r="V1358" s="183">
        <f t="shared" si="256"/>
        <v>0</v>
      </c>
      <c r="W1358" s="183">
        <f t="shared" si="257"/>
        <v>0</v>
      </c>
      <c r="X1358" s="183">
        <f t="shared" si="258"/>
        <v>0</v>
      </c>
      <c r="Y1358" s="183">
        <f t="shared" si="259"/>
        <v>0</v>
      </c>
      <c r="Z1358" s="183">
        <f t="shared" si="260"/>
        <v>0</v>
      </c>
      <c r="AA1358" s="183">
        <f t="shared" si="261"/>
        <v>0</v>
      </c>
      <c r="AB1358" s="183" t="str">
        <f t="shared" si="262"/>
        <v/>
      </c>
      <c r="AC1358" s="183" t="str">
        <f t="shared" si="263"/>
        <v/>
      </c>
      <c r="AD1358" s="183" t="str">
        <f t="shared" si="264"/>
        <v/>
      </c>
      <c r="AE1358" s="183" t="str">
        <f t="shared" si="265"/>
        <v/>
      </c>
    </row>
    <row r="1359" spans="1:31" ht="33.950000000000003" customHeight="1" x14ac:dyDescent="0.25">
      <c r="A1359" s="184" t="s">
        <v>4825</v>
      </c>
      <c r="B1359" s="185">
        <v>79</v>
      </c>
      <c r="C1359" s="184" t="s">
        <v>4809</v>
      </c>
      <c r="D1359" s="184" t="s">
        <v>4381</v>
      </c>
      <c r="E1359" s="184" t="s">
        <v>18</v>
      </c>
      <c r="F1359" s="185">
        <v>2</v>
      </c>
      <c r="G1359" s="185">
        <v>1</v>
      </c>
      <c r="H1359" s="185">
        <v>0</v>
      </c>
      <c r="I1359" s="184" t="s">
        <v>4831</v>
      </c>
      <c r="J1359" s="184"/>
      <c r="K1359" s="183" t="s">
        <v>4838</v>
      </c>
      <c r="L1359" s="183"/>
      <c r="M1359" s="183" t="s">
        <v>4831</v>
      </c>
      <c r="N1359" s="183" t="s">
        <v>4831</v>
      </c>
      <c r="O1359" s="183"/>
      <c r="P1359" s="183" t="s">
        <v>4222</v>
      </c>
      <c r="Q1359" s="183" t="s">
        <v>4509</v>
      </c>
      <c r="R1359" s="183">
        <f t="shared" si="252"/>
        <v>0</v>
      </c>
      <c r="S1359" s="183">
        <f t="shared" si="253"/>
        <v>0</v>
      </c>
      <c r="T1359" s="183">
        <f t="shared" si="254"/>
        <v>0</v>
      </c>
      <c r="U1359" s="183">
        <f t="shared" si="255"/>
        <v>0</v>
      </c>
      <c r="V1359" s="183">
        <f t="shared" si="256"/>
        <v>0</v>
      </c>
      <c r="W1359" s="183">
        <f t="shared" si="257"/>
        <v>0</v>
      </c>
      <c r="X1359" s="183">
        <f t="shared" si="258"/>
        <v>0</v>
      </c>
      <c r="Y1359" s="183">
        <f t="shared" si="259"/>
        <v>0</v>
      </c>
      <c r="Z1359" s="183">
        <f t="shared" si="260"/>
        <v>0</v>
      </c>
      <c r="AA1359" s="183">
        <f t="shared" si="261"/>
        <v>0</v>
      </c>
      <c r="AB1359" s="183" t="str">
        <f t="shared" si="262"/>
        <v/>
      </c>
      <c r="AC1359" s="183" t="str">
        <f t="shared" si="263"/>
        <v/>
      </c>
      <c r="AD1359" s="183" t="str">
        <f t="shared" si="264"/>
        <v/>
      </c>
      <c r="AE1359" s="183" t="str">
        <f t="shared" si="265"/>
        <v/>
      </c>
    </row>
    <row r="1360" spans="1:31" ht="33.950000000000003" customHeight="1" x14ac:dyDescent="0.25">
      <c r="A1360" s="184" t="s">
        <v>4825</v>
      </c>
      <c r="B1360" s="185">
        <v>79</v>
      </c>
      <c r="C1360" s="184" t="s">
        <v>4809</v>
      </c>
      <c r="D1360" s="184" t="s">
        <v>4381</v>
      </c>
      <c r="E1360" s="184" t="s">
        <v>18</v>
      </c>
      <c r="F1360" s="185">
        <v>3</v>
      </c>
      <c r="G1360" s="185">
        <v>1</v>
      </c>
      <c r="H1360" s="185">
        <v>0</v>
      </c>
      <c r="I1360" s="184" t="s">
        <v>4829</v>
      </c>
      <c r="J1360" s="184"/>
      <c r="K1360" s="183" t="s">
        <v>4837</v>
      </c>
      <c r="L1360" s="183"/>
      <c r="M1360" s="183" t="s">
        <v>4829</v>
      </c>
      <c r="N1360" s="183" t="s">
        <v>4828</v>
      </c>
      <c r="O1360" s="183"/>
      <c r="P1360" s="183" t="s">
        <v>4222</v>
      </c>
      <c r="Q1360" s="183" t="s">
        <v>4509</v>
      </c>
      <c r="R1360" s="183">
        <f t="shared" si="252"/>
        <v>0</v>
      </c>
      <c r="S1360" s="183">
        <f t="shared" si="253"/>
        <v>0</v>
      </c>
      <c r="T1360" s="183">
        <f t="shared" si="254"/>
        <v>0</v>
      </c>
      <c r="U1360" s="183">
        <f t="shared" si="255"/>
        <v>0</v>
      </c>
      <c r="V1360" s="183">
        <f t="shared" si="256"/>
        <v>0</v>
      </c>
      <c r="W1360" s="183">
        <f t="shared" si="257"/>
        <v>0</v>
      </c>
      <c r="X1360" s="183">
        <f t="shared" si="258"/>
        <v>0</v>
      </c>
      <c r="Y1360" s="183">
        <f t="shared" si="259"/>
        <v>0</v>
      </c>
      <c r="Z1360" s="183">
        <f t="shared" si="260"/>
        <v>0</v>
      </c>
      <c r="AA1360" s="183">
        <f t="shared" si="261"/>
        <v>0</v>
      </c>
      <c r="AB1360" s="183" t="str">
        <f t="shared" si="262"/>
        <v/>
      </c>
      <c r="AC1360" s="183" t="str">
        <f t="shared" si="263"/>
        <v/>
      </c>
      <c r="AD1360" s="183" t="str">
        <f t="shared" si="264"/>
        <v/>
      </c>
      <c r="AE1360" s="183" t="str">
        <f t="shared" si="265"/>
        <v/>
      </c>
    </row>
    <row r="1361" spans="1:31" ht="33.950000000000003" customHeight="1" x14ac:dyDescent="0.25">
      <c r="A1361" s="184" t="s">
        <v>4825</v>
      </c>
      <c r="B1361" s="185">
        <v>79</v>
      </c>
      <c r="C1361" s="184" t="s">
        <v>4809</v>
      </c>
      <c r="D1361" s="184" t="s">
        <v>4381</v>
      </c>
      <c r="E1361" s="184" t="s">
        <v>18</v>
      </c>
      <c r="F1361" s="185">
        <v>4</v>
      </c>
      <c r="G1361" s="185">
        <v>1</v>
      </c>
      <c r="H1361" s="185">
        <v>0</v>
      </c>
      <c r="I1361" s="184" t="s">
        <v>3267</v>
      </c>
      <c r="J1361" s="184"/>
      <c r="K1361" s="183" t="s">
        <v>4836</v>
      </c>
      <c r="L1361" s="183"/>
      <c r="M1361" s="183" t="s">
        <v>3267</v>
      </c>
      <c r="N1361" s="183" t="s">
        <v>3267</v>
      </c>
      <c r="O1361" s="183"/>
      <c r="P1361" s="183" t="s">
        <v>4222</v>
      </c>
      <c r="Q1361" s="183" t="s">
        <v>4509</v>
      </c>
      <c r="R1361" s="183">
        <f t="shared" si="252"/>
        <v>0</v>
      </c>
      <c r="S1361" s="183">
        <f t="shared" si="253"/>
        <v>0</v>
      </c>
      <c r="T1361" s="183">
        <f t="shared" si="254"/>
        <v>0</v>
      </c>
      <c r="U1361" s="183">
        <f t="shared" si="255"/>
        <v>0</v>
      </c>
      <c r="V1361" s="183">
        <f t="shared" si="256"/>
        <v>0</v>
      </c>
      <c r="W1361" s="183">
        <f t="shared" si="257"/>
        <v>0</v>
      </c>
      <c r="X1361" s="183">
        <f t="shared" si="258"/>
        <v>0</v>
      </c>
      <c r="Y1361" s="183">
        <f t="shared" si="259"/>
        <v>0</v>
      </c>
      <c r="Z1361" s="183">
        <f t="shared" si="260"/>
        <v>0</v>
      </c>
      <c r="AA1361" s="183">
        <f t="shared" si="261"/>
        <v>0</v>
      </c>
      <c r="AB1361" s="183" t="str">
        <f t="shared" si="262"/>
        <v/>
      </c>
      <c r="AC1361" s="183" t="str">
        <f t="shared" si="263"/>
        <v/>
      </c>
      <c r="AD1361" s="183" t="str">
        <f t="shared" si="264"/>
        <v/>
      </c>
      <c r="AE1361" s="183" t="str">
        <f t="shared" si="265"/>
        <v/>
      </c>
    </row>
    <row r="1362" spans="1:31" ht="33.950000000000003" customHeight="1" x14ac:dyDescent="0.25">
      <c r="A1362" s="184" t="s">
        <v>4825</v>
      </c>
      <c r="B1362" s="185">
        <v>79</v>
      </c>
      <c r="C1362" s="184" t="s">
        <v>4809</v>
      </c>
      <c r="D1362" s="184" t="s">
        <v>4381</v>
      </c>
      <c r="E1362" s="184" t="s">
        <v>18</v>
      </c>
      <c r="F1362" s="185">
        <v>5</v>
      </c>
      <c r="G1362" s="185">
        <v>1</v>
      </c>
      <c r="H1362" s="185">
        <v>0</v>
      </c>
      <c r="I1362" s="184" t="s">
        <v>2249</v>
      </c>
      <c r="J1362" s="184"/>
      <c r="K1362" s="183" t="s">
        <v>4835</v>
      </c>
      <c r="L1362" s="183"/>
      <c r="M1362" s="183" t="s">
        <v>2249</v>
      </c>
      <c r="N1362" s="183" t="s">
        <v>2249</v>
      </c>
      <c r="O1362" s="183"/>
      <c r="P1362" s="183" t="s">
        <v>4222</v>
      </c>
      <c r="Q1362" s="183" t="s">
        <v>4509</v>
      </c>
      <c r="R1362" s="183">
        <f t="shared" si="252"/>
        <v>0</v>
      </c>
      <c r="S1362" s="183">
        <f t="shared" si="253"/>
        <v>0</v>
      </c>
      <c r="T1362" s="183">
        <f t="shared" si="254"/>
        <v>0</v>
      </c>
      <c r="U1362" s="183">
        <f t="shared" si="255"/>
        <v>0</v>
      </c>
      <c r="V1362" s="183">
        <f t="shared" si="256"/>
        <v>0</v>
      </c>
      <c r="W1362" s="183">
        <f t="shared" si="257"/>
        <v>0</v>
      </c>
      <c r="X1362" s="183">
        <f t="shared" si="258"/>
        <v>0</v>
      </c>
      <c r="Y1362" s="183">
        <f t="shared" si="259"/>
        <v>0</v>
      </c>
      <c r="Z1362" s="183">
        <f t="shared" si="260"/>
        <v>0</v>
      </c>
      <c r="AA1362" s="183">
        <f t="shared" si="261"/>
        <v>0</v>
      </c>
      <c r="AB1362" s="183" t="str">
        <f t="shared" si="262"/>
        <v/>
      </c>
      <c r="AC1362" s="183" t="str">
        <f t="shared" si="263"/>
        <v/>
      </c>
      <c r="AD1362" s="183" t="str">
        <f t="shared" si="264"/>
        <v/>
      </c>
      <c r="AE1362" s="183" t="str">
        <f t="shared" si="265"/>
        <v/>
      </c>
    </row>
    <row r="1363" spans="1:31" ht="33.950000000000003" customHeight="1" x14ac:dyDescent="0.25">
      <c r="A1363" s="184" t="s">
        <v>4825</v>
      </c>
      <c r="B1363" s="185">
        <v>79</v>
      </c>
      <c r="C1363" s="184" t="s">
        <v>4809</v>
      </c>
      <c r="D1363" s="184" t="s">
        <v>4381</v>
      </c>
      <c r="E1363" s="184" t="s">
        <v>18</v>
      </c>
      <c r="F1363" s="185">
        <v>6</v>
      </c>
      <c r="G1363" s="185">
        <v>1</v>
      </c>
      <c r="H1363" s="185">
        <v>0</v>
      </c>
      <c r="I1363" s="184" t="s">
        <v>3525</v>
      </c>
      <c r="J1363" s="184"/>
      <c r="K1363" s="183" t="s">
        <v>4591</v>
      </c>
      <c r="L1363" s="183"/>
      <c r="M1363" s="183" t="s">
        <v>3525</v>
      </c>
      <c r="N1363" s="183" t="s">
        <v>3525</v>
      </c>
      <c r="O1363" s="183"/>
      <c r="P1363" s="183" t="s">
        <v>4222</v>
      </c>
      <c r="Q1363" s="183" t="s">
        <v>4509</v>
      </c>
      <c r="R1363" s="183">
        <f t="shared" si="252"/>
        <v>0</v>
      </c>
      <c r="S1363" s="183">
        <f t="shared" si="253"/>
        <v>0</v>
      </c>
      <c r="T1363" s="183">
        <f t="shared" si="254"/>
        <v>0</v>
      </c>
      <c r="U1363" s="183">
        <f t="shared" si="255"/>
        <v>0</v>
      </c>
      <c r="V1363" s="183">
        <f t="shared" si="256"/>
        <v>0</v>
      </c>
      <c r="W1363" s="183">
        <f t="shared" si="257"/>
        <v>0</v>
      </c>
      <c r="X1363" s="183">
        <f t="shared" si="258"/>
        <v>0</v>
      </c>
      <c r="Y1363" s="183">
        <f t="shared" si="259"/>
        <v>0</v>
      </c>
      <c r="Z1363" s="183">
        <f t="shared" si="260"/>
        <v>0</v>
      </c>
      <c r="AA1363" s="183">
        <f t="shared" si="261"/>
        <v>0</v>
      </c>
      <c r="AB1363" s="183" t="str">
        <f t="shared" si="262"/>
        <v/>
      </c>
      <c r="AC1363" s="183" t="str">
        <f t="shared" si="263"/>
        <v/>
      </c>
      <c r="AD1363" s="183" t="str">
        <f t="shared" si="264"/>
        <v/>
      </c>
      <c r="AE1363" s="183" t="str">
        <f t="shared" si="265"/>
        <v/>
      </c>
    </row>
    <row r="1364" spans="1:31" ht="33.950000000000003" customHeight="1" x14ac:dyDescent="0.25">
      <c r="A1364" s="184" t="s">
        <v>4825</v>
      </c>
      <c r="B1364" s="185">
        <v>79</v>
      </c>
      <c r="C1364" s="184" t="s">
        <v>4809</v>
      </c>
      <c r="D1364" s="184" t="s">
        <v>4381</v>
      </c>
      <c r="E1364" s="184" t="s">
        <v>18</v>
      </c>
      <c r="F1364" s="185">
        <v>7</v>
      </c>
      <c r="G1364" s="185">
        <v>1</v>
      </c>
      <c r="H1364" s="185">
        <v>0</v>
      </c>
      <c r="I1364" s="184" t="s">
        <v>3102</v>
      </c>
      <c r="J1364" s="184"/>
      <c r="K1364" s="183" t="s">
        <v>4511</v>
      </c>
      <c r="L1364" s="183"/>
      <c r="M1364" s="183" t="s">
        <v>3102</v>
      </c>
      <c r="N1364" s="183" t="s">
        <v>3102</v>
      </c>
      <c r="O1364" s="183"/>
      <c r="P1364" s="183" t="s">
        <v>4222</v>
      </c>
      <c r="Q1364" s="183" t="s">
        <v>4509</v>
      </c>
      <c r="R1364" s="183">
        <f t="shared" si="252"/>
        <v>0</v>
      </c>
      <c r="S1364" s="183">
        <f t="shared" si="253"/>
        <v>0</v>
      </c>
      <c r="T1364" s="183">
        <f t="shared" si="254"/>
        <v>0</v>
      </c>
      <c r="U1364" s="183">
        <f t="shared" si="255"/>
        <v>0</v>
      </c>
      <c r="V1364" s="183">
        <f t="shared" si="256"/>
        <v>0</v>
      </c>
      <c r="W1364" s="183">
        <f t="shared" si="257"/>
        <v>0</v>
      </c>
      <c r="X1364" s="183">
        <f t="shared" si="258"/>
        <v>0</v>
      </c>
      <c r="Y1364" s="183">
        <f t="shared" si="259"/>
        <v>0</v>
      </c>
      <c r="Z1364" s="183">
        <f t="shared" si="260"/>
        <v>0</v>
      </c>
      <c r="AA1364" s="183">
        <f t="shared" si="261"/>
        <v>0</v>
      </c>
      <c r="AB1364" s="183" t="str">
        <f t="shared" si="262"/>
        <v/>
      </c>
      <c r="AC1364" s="183" t="str">
        <f t="shared" si="263"/>
        <v/>
      </c>
      <c r="AD1364" s="183" t="str">
        <f t="shared" si="264"/>
        <v/>
      </c>
      <c r="AE1364" s="183" t="str">
        <f t="shared" si="265"/>
        <v/>
      </c>
    </row>
    <row r="1365" spans="1:31" ht="33.950000000000003" customHeight="1" x14ac:dyDescent="0.25">
      <c r="A1365" s="184" t="s">
        <v>4825</v>
      </c>
      <c r="B1365" s="185">
        <v>79</v>
      </c>
      <c r="C1365" s="184" t="s">
        <v>4809</v>
      </c>
      <c r="D1365" s="184" t="s">
        <v>4381</v>
      </c>
      <c r="E1365" s="184" t="s">
        <v>18</v>
      </c>
      <c r="F1365" s="185">
        <v>8</v>
      </c>
      <c r="G1365" s="185">
        <v>1</v>
      </c>
      <c r="H1365" s="185">
        <v>0</v>
      </c>
      <c r="I1365" s="184" t="s">
        <v>3123</v>
      </c>
      <c r="J1365" s="184"/>
      <c r="K1365" s="183" t="s">
        <v>4510</v>
      </c>
      <c r="L1365" s="183"/>
      <c r="M1365" s="183" t="s">
        <v>3123</v>
      </c>
      <c r="N1365" s="183" t="s">
        <v>3123</v>
      </c>
      <c r="O1365" s="183"/>
      <c r="P1365" s="183" t="s">
        <v>4222</v>
      </c>
      <c r="Q1365" s="183" t="s">
        <v>4509</v>
      </c>
      <c r="R1365" s="183">
        <f t="shared" si="252"/>
        <v>0</v>
      </c>
      <c r="S1365" s="183">
        <f t="shared" si="253"/>
        <v>0</v>
      </c>
      <c r="T1365" s="183">
        <f t="shared" si="254"/>
        <v>0</v>
      </c>
      <c r="U1365" s="183">
        <f t="shared" si="255"/>
        <v>0</v>
      </c>
      <c r="V1365" s="183">
        <f t="shared" si="256"/>
        <v>0</v>
      </c>
      <c r="W1365" s="183">
        <f t="shared" si="257"/>
        <v>0</v>
      </c>
      <c r="X1365" s="183">
        <f t="shared" si="258"/>
        <v>0</v>
      </c>
      <c r="Y1365" s="183">
        <f t="shared" si="259"/>
        <v>0</v>
      </c>
      <c r="Z1365" s="183">
        <f t="shared" si="260"/>
        <v>0</v>
      </c>
      <c r="AA1365" s="183">
        <f t="shared" si="261"/>
        <v>0</v>
      </c>
      <c r="AB1365" s="183" t="str">
        <f t="shared" si="262"/>
        <v/>
      </c>
      <c r="AC1365" s="183" t="str">
        <f t="shared" si="263"/>
        <v/>
      </c>
      <c r="AD1365" s="183" t="str">
        <f t="shared" si="264"/>
        <v/>
      </c>
      <c r="AE1365" s="183" t="str">
        <f t="shared" si="265"/>
        <v/>
      </c>
    </row>
    <row r="1366" spans="1:31" ht="33.950000000000003" customHeight="1" x14ac:dyDescent="0.25">
      <c r="A1366" s="184" t="s">
        <v>4825</v>
      </c>
      <c r="B1366" s="185">
        <v>79</v>
      </c>
      <c r="C1366" s="184" t="s">
        <v>4809</v>
      </c>
      <c r="D1366" s="184" t="s">
        <v>4378</v>
      </c>
      <c r="E1366" s="184" t="s">
        <v>18</v>
      </c>
      <c r="F1366" s="185">
        <v>1</v>
      </c>
      <c r="G1366" s="185">
        <v>0</v>
      </c>
      <c r="H1366" s="185">
        <v>1</v>
      </c>
      <c r="I1366" s="184"/>
      <c r="J1366" s="184" t="s">
        <v>2269</v>
      </c>
      <c r="K1366" s="183"/>
      <c r="L1366" s="183" t="s">
        <v>4834</v>
      </c>
      <c r="M1366" s="183" t="s">
        <v>2269</v>
      </c>
      <c r="N1366" s="183" t="s">
        <v>4833</v>
      </c>
      <c r="O1366" s="183"/>
      <c r="P1366" s="183" t="s">
        <v>4222</v>
      </c>
      <c r="Q1366" s="183" t="s">
        <v>4495</v>
      </c>
      <c r="R1366" s="183">
        <f t="shared" si="252"/>
        <v>0</v>
      </c>
      <c r="S1366" s="183">
        <f t="shared" si="253"/>
        <v>0</v>
      </c>
      <c r="T1366" s="183">
        <f t="shared" si="254"/>
        <v>0</v>
      </c>
      <c r="U1366" s="183">
        <f t="shared" si="255"/>
        <v>0</v>
      </c>
      <c r="V1366" s="183">
        <f t="shared" si="256"/>
        <v>0</v>
      </c>
      <c r="W1366" s="183">
        <f t="shared" si="257"/>
        <v>0</v>
      </c>
      <c r="X1366" s="183">
        <f t="shared" si="258"/>
        <v>0</v>
      </c>
      <c r="Y1366" s="183">
        <f t="shared" si="259"/>
        <v>0</v>
      </c>
      <c r="Z1366" s="183">
        <f t="shared" si="260"/>
        <v>0</v>
      </c>
      <c r="AA1366" s="183">
        <f t="shared" si="261"/>
        <v>0</v>
      </c>
      <c r="AB1366" s="183" t="str">
        <f t="shared" si="262"/>
        <v/>
      </c>
      <c r="AC1366" s="183" t="str">
        <f t="shared" si="263"/>
        <v/>
      </c>
      <c r="AD1366" s="183" t="str">
        <f t="shared" si="264"/>
        <v/>
      </c>
      <c r="AE1366" s="183" t="str">
        <f t="shared" si="265"/>
        <v/>
      </c>
    </row>
    <row r="1367" spans="1:31" ht="33.950000000000003" customHeight="1" x14ac:dyDescent="0.25">
      <c r="A1367" s="184" t="s">
        <v>4825</v>
      </c>
      <c r="B1367" s="185">
        <v>79</v>
      </c>
      <c r="C1367" s="184" t="s">
        <v>4809</v>
      </c>
      <c r="D1367" s="184" t="s">
        <v>4378</v>
      </c>
      <c r="E1367" s="184" t="s">
        <v>18</v>
      </c>
      <c r="F1367" s="185">
        <v>2</v>
      </c>
      <c r="G1367" s="185">
        <v>0</v>
      </c>
      <c r="H1367" s="185">
        <v>1</v>
      </c>
      <c r="I1367" s="184"/>
      <c r="J1367" s="184" t="s">
        <v>4831</v>
      </c>
      <c r="K1367" s="183"/>
      <c r="L1367" s="183" t="s">
        <v>4832</v>
      </c>
      <c r="M1367" s="183" t="s">
        <v>4831</v>
      </c>
      <c r="N1367" s="183" t="s">
        <v>4831</v>
      </c>
      <c r="O1367" s="183"/>
      <c r="P1367" s="183" t="s">
        <v>4222</v>
      </c>
      <c r="Q1367" s="183" t="s">
        <v>4495</v>
      </c>
      <c r="R1367" s="183">
        <f t="shared" si="252"/>
        <v>0</v>
      </c>
      <c r="S1367" s="183">
        <f t="shared" si="253"/>
        <v>0</v>
      </c>
      <c r="T1367" s="183">
        <f t="shared" si="254"/>
        <v>0</v>
      </c>
      <c r="U1367" s="183">
        <f t="shared" si="255"/>
        <v>0</v>
      </c>
      <c r="V1367" s="183">
        <f t="shared" si="256"/>
        <v>0</v>
      </c>
      <c r="W1367" s="183">
        <f t="shared" si="257"/>
        <v>0</v>
      </c>
      <c r="X1367" s="183">
        <f t="shared" si="258"/>
        <v>0</v>
      </c>
      <c r="Y1367" s="183">
        <f t="shared" si="259"/>
        <v>0</v>
      </c>
      <c r="Z1367" s="183">
        <f t="shared" si="260"/>
        <v>0</v>
      </c>
      <c r="AA1367" s="183">
        <f t="shared" si="261"/>
        <v>0</v>
      </c>
      <c r="AB1367" s="183" t="str">
        <f t="shared" si="262"/>
        <v/>
      </c>
      <c r="AC1367" s="183" t="str">
        <f t="shared" si="263"/>
        <v/>
      </c>
      <c r="AD1367" s="183" t="str">
        <f t="shared" si="264"/>
        <v/>
      </c>
      <c r="AE1367" s="183" t="str">
        <f t="shared" si="265"/>
        <v/>
      </c>
    </row>
    <row r="1368" spans="1:31" ht="33.950000000000003" customHeight="1" x14ac:dyDescent="0.25">
      <c r="A1368" s="184" t="s">
        <v>4825</v>
      </c>
      <c r="B1368" s="185">
        <v>79</v>
      </c>
      <c r="C1368" s="184" t="s">
        <v>4809</v>
      </c>
      <c r="D1368" s="184" t="s">
        <v>4378</v>
      </c>
      <c r="E1368" s="184" t="s">
        <v>18</v>
      </c>
      <c r="F1368" s="185">
        <v>3</v>
      </c>
      <c r="G1368" s="185">
        <v>0</v>
      </c>
      <c r="H1368" s="185">
        <v>1</v>
      </c>
      <c r="I1368" s="184"/>
      <c r="J1368" s="184" t="s">
        <v>4829</v>
      </c>
      <c r="K1368" s="183"/>
      <c r="L1368" s="183" t="s">
        <v>4830</v>
      </c>
      <c r="M1368" s="183" t="s">
        <v>4829</v>
      </c>
      <c r="N1368" s="183" t="s">
        <v>4828</v>
      </c>
      <c r="O1368" s="183"/>
      <c r="P1368" s="183" t="s">
        <v>4222</v>
      </c>
      <c r="Q1368" s="183" t="s">
        <v>4495</v>
      </c>
      <c r="R1368" s="183">
        <f t="shared" si="252"/>
        <v>0</v>
      </c>
      <c r="S1368" s="183">
        <f t="shared" si="253"/>
        <v>0</v>
      </c>
      <c r="T1368" s="183">
        <f t="shared" si="254"/>
        <v>0</v>
      </c>
      <c r="U1368" s="183">
        <f t="shared" si="255"/>
        <v>0</v>
      </c>
      <c r="V1368" s="183">
        <f t="shared" si="256"/>
        <v>0</v>
      </c>
      <c r="W1368" s="183">
        <f t="shared" si="257"/>
        <v>0</v>
      </c>
      <c r="X1368" s="183">
        <f t="shared" si="258"/>
        <v>0</v>
      </c>
      <c r="Y1368" s="183">
        <f t="shared" si="259"/>
        <v>0</v>
      </c>
      <c r="Z1368" s="183">
        <f t="shared" si="260"/>
        <v>0</v>
      </c>
      <c r="AA1368" s="183">
        <f t="shared" si="261"/>
        <v>0</v>
      </c>
      <c r="AB1368" s="183" t="str">
        <f t="shared" si="262"/>
        <v/>
      </c>
      <c r="AC1368" s="183" t="str">
        <f t="shared" si="263"/>
        <v/>
      </c>
      <c r="AD1368" s="183" t="str">
        <f t="shared" si="264"/>
        <v/>
      </c>
      <c r="AE1368" s="183" t="str">
        <f t="shared" si="265"/>
        <v/>
      </c>
    </row>
    <row r="1369" spans="1:31" ht="33.950000000000003" customHeight="1" x14ac:dyDescent="0.25">
      <c r="A1369" s="184" t="s">
        <v>4825</v>
      </c>
      <c r="B1369" s="185">
        <v>79</v>
      </c>
      <c r="C1369" s="184" t="s">
        <v>4809</v>
      </c>
      <c r="D1369" s="184" t="s">
        <v>4378</v>
      </c>
      <c r="E1369" s="184" t="s">
        <v>18</v>
      </c>
      <c r="F1369" s="185">
        <v>4</v>
      </c>
      <c r="G1369" s="185">
        <v>0</v>
      </c>
      <c r="H1369" s="185">
        <v>1</v>
      </c>
      <c r="I1369" s="184"/>
      <c r="J1369" s="184" t="s">
        <v>3267</v>
      </c>
      <c r="K1369" s="183"/>
      <c r="L1369" s="183" t="s">
        <v>4827</v>
      </c>
      <c r="M1369" s="183" t="s">
        <v>3267</v>
      </c>
      <c r="N1369" s="183" t="s">
        <v>3267</v>
      </c>
      <c r="O1369" s="183"/>
      <c r="P1369" s="183" t="s">
        <v>4222</v>
      </c>
      <c r="Q1369" s="183" t="s">
        <v>4495</v>
      </c>
      <c r="R1369" s="183">
        <f t="shared" si="252"/>
        <v>0</v>
      </c>
      <c r="S1369" s="183">
        <f t="shared" si="253"/>
        <v>0</v>
      </c>
      <c r="T1369" s="183">
        <f t="shared" si="254"/>
        <v>0</v>
      </c>
      <c r="U1369" s="183">
        <f t="shared" si="255"/>
        <v>0</v>
      </c>
      <c r="V1369" s="183">
        <f t="shared" si="256"/>
        <v>0</v>
      </c>
      <c r="W1369" s="183">
        <f t="shared" si="257"/>
        <v>0</v>
      </c>
      <c r="X1369" s="183">
        <f t="shared" si="258"/>
        <v>0</v>
      </c>
      <c r="Y1369" s="183">
        <f t="shared" si="259"/>
        <v>0</v>
      </c>
      <c r="Z1369" s="183">
        <f t="shared" si="260"/>
        <v>0</v>
      </c>
      <c r="AA1369" s="183">
        <f t="shared" si="261"/>
        <v>0</v>
      </c>
      <c r="AB1369" s="183" t="str">
        <f t="shared" si="262"/>
        <v/>
      </c>
      <c r="AC1369" s="183" t="str">
        <f t="shared" si="263"/>
        <v/>
      </c>
      <c r="AD1369" s="183" t="str">
        <f t="shared" si="264"/>
        <v/>
      </c>
      <c r="AE1369" s="183" t="str">
        <f t="shared" si="265"/>
        <v/>
      </c>
    </row>
    <row r="1370" spans="1:31" ht="33.950000000000003" customHeight="1" x14ac:dyDescent="0.25">
      <c r="A1370" s="184" t="s">
        <v>4825</v>
      </c>
      <c r="B1370" s="185">
        <v>79</v>
      </c>
      <c r="C1370" s="184" t="s">
        <v>4809</v>
      </c>
      <c r="D1370" s="184" t="s">
        <v>4378</v>
      </c>
      <c r="E1370" s="184" t="s">
        <v>18</v>
      </c>
      <c r="F1370" s="185">
        <v>5</v>
      </c>
      <c r="G1370" s="185">
        <v>0</v>
      </c>
      <c r="H1370" s="185">
        <v>1</v>
      </c>
      <c r="I1370" s="184"/>
      <c r="J1370" s="184" t="s">
        <v>2249</v>
      </c>
      <c r="K1370" s="183"/>
      <c r="L1370" s="183" t="s">
        <v>4826</v>
      </c>
      <c r="M1370" s="183" t="s">
        <v>2249</v>
      </c>
      <c r="N1370" s="183" t="s">
        <v>2249</v>
      </c>
      <c r="O1370" s="183"/>
      <c r="P1370" s="183" t="s">
        <v>4222</v>
      </c>
      <c r="Q1370" s="183" t="s">
        <v>4495</v>
      </c>
      <c r="R1370" s="183">
        <f t="shared" si="252"/>
        <v>0</v>
      </c>
      <c r="S1370" s="183">
        <f t="shared" si="253"/>
        <v>0</v>
      </c>
      <c r="T1370" s="183">
        <f t="shared" si="254"/>
        <v>0</v>
      </c>
      <c r="U1370" s="183">
        <f t="shared" si="255"/>
        <v>0</v>
      </c>
      <c r="V1370" s="183">
        <f t="shared" si="256"/>
        <v>0</v>
      </c>
      <c r="W1370" s="183">
        <f t="shared" si="257"/>
        <v>0</v>
      </c>
      <c r="X1370" s="183">
        <f t="shared" si="258"/>
        <v>0</v>
      </c>
      <c r="Y1370" s="183">
        <f t="shared" si="259"/>
        <v>0</v>
      </c>
      <c r="Z1370" s="183">
        <f t="shared" si="260"/>
        <v>0</v>
      </c>
      <c r="AA1370" s="183">
        <f t="shared" si="261"/>
        <v>0</v>
      </c>
      <c r="AB1370" s="183" t="str">
        <f t="shared" si="262"/>
        <v/>
      </c>
      <c r="AC1370" s="183" t="str">
        <f t="shared" si="263"/>
        <v/>
      </c>
      <c r="AD1370" s="183" t="str">
        <f t="shared" si="264"/>
        <v/>
      </c>
      <c r="AE1370" s="183" t="str">
        <f t="shared" si="265"/>
        <v/>
      </c>
    </row>
    <row r="1371" spans="1:31" ht="33.950000000000003" customHeight="1" x14ac:dyDescent="0.25">
      <c r="A1371" s="184" t="s">
        <v>4825</v>
      </c>
      <c r="B1371" s="185">
        <v>79</v>
      </c>
      <c r="C1371" s="184" t="s">
        <v>4809</v>
      </c>
      <c r="D1371" s="184" t="s">
        <v>4378</v>
      </c>
      <c r="E1371" s="184" t="s">
        <v>18</v>
      </c>
      <c r="F1371" s="185">
        <v>6</v>
      </c>
      <c r="G1371" s="185">
        <v>0</v>
      </c>
      <c r="H1371" s="185">
        <v>1</v>
      </c>
      <c r="I1371" s="184"/>
      <c r="J1371" s="184" t="s">
        <v>3587</v>
      </c>
      <c r="K1371" s="183"/>
      <c r="L1371" s="183" t="s">
        <v>4500</v>
      </c>
      <c r="M1371" s="183" t="s">
        <v>3587</v>
      </c>
      <c r="N1371" s="183" t="s">
        <v>3587</v>
      </c>
      <c r="O1371" s="183"/>
      <c r="P1371" s="183" t="s">
        <v>4222</v>
      </c>
      <c r="Q1371" s="183" t="s">
        <v>4495</v>
      </c>
      <c r="R1371" s="183">
        <f t="shared" si="252"/>
        <v>0</v>
      </c>
      <c r="S1371" s="183">
        <f t="shared" si="253"/>
        <v>0</v>
      </c>
      <c r="T1371" s="183">
        <f t="shared" si="254"/>
        <v>0</v>
      </c>
      <c r="U1371" s="183">
        <f t="shared" si="255"/>
        <v>0</v>
      </c>
      <c r="V1371" s="183">
        <f t="shared" si="256"/>
        <v>0</v>
      </c>
      <c r="W1371" s="183">
        <f t="shared" si="257"/>
        <v>0</v>
      </c>
      <c r="X1371" s="183">
        <f t="shared" si="258"/>
        <v>0</v>
      </c>
      <c r="Y1371" s="183">
        <f t="shared" si="259"/>
        <v>0</v>
      </c>
      <c r="Z1371" s="183">
        <f t="shared" si="260"/>
        <v>0</v>
      </c>
      <c r="AA1371" s="183">
        <f t="shared" si="261"/>
        <v>0</v>
      </c>
      <c r="AB1371" s="183" t="str">
        <f t="shared" si="262"/>
        <v/>
      </c>
      <c r="AC1371" s="183" t="str">
        <f t="shared" si="263"/>
        <v/>
      </c>
      <c r="AD1371" s="183" t="str">
        <f t="shared" si="264"/>
        <v/>
      </c>
      <c r="AE1371" s="183" t="str">
        <f t="shared" si="265"/>
        <v/>
      </c>
    </row>
    <row r="1372" spans="1:31" ht="33.950000000000003" customHeight="1" x14ac:dyDescent="0.25">
      <c r="A1372" s="184" t="s">
        <v>4825</v>
      </c>
      <c r="B1372" s="185">
        <v>79</v>
      </c>
      <c r="C1372" s="184" t="s">
        <v>4809</v>
      </c>
      <c r="D1372" s="184" t="s">
        <v>4378</v>
      </c>
      <c r="E1372" s="184" t="s">
        <v>18</v>
      </c>
      <c r="F1372" s="185">
        <v>7</v>
      </c>
      <c r="G1372" s="185">
        <v>0</v>
      </c>
      <c r="H1372" s="185">
        <v>1</v>
      </c>
      <c r="I1372" s="184"/>
      <c r="J1372" s="184" t="s">
        <v>4496</v>
      </c>
      <c r="K1372" s="183"/>
      <c r="L1372" s="183" t="s">
        <v>4497</v>
      </c>
      <c r="M1372" s="183" t="s">
        <v>4496</v>
      </c>
      <c r="N1372" s="183" t="s">
        <v>4496</v>
      </c>
      <c r="O1372" s="183"/>
      <c r="P1372" s="183" t="s">
        <v>4222</v>
      </c>
      <c r="Q1372" s="183" t="s">
        <v>4495</v>
      </c>
      <c r="R1372" s="183">
        <f t="shared" si="252"/>
        <v>0</v>
      </c>
      <c r="S1372" s="183">
        <f t="shared" si="253"/>
        <v>0</v>
      </c>
      <c r="T1372" s="183">
        <f t="shared" si="254"/>
        <v>0</v>
      </c>
      <c r="U1372" s="183">
        <f t="shared" si="255"/>
        <v>0</v>
      </c>
      <c r="V1372" s="183">
        <f t="shared" si="256"/>
        <v>0</v>
      </c>
      <c r="W1372" s="183">
        <f t="shared" si="257"/>
        <v>0</v>
      </c>
      <c r="X1372" s="183">
        <f t="shared" si="258"/>
        <v>0</v>
      </c>
      <c r="Y1372" s="183">
        <f t="shared" si="259"/>
        <v>0</v>
      </c>
      <c r="Z1372" s="183">
        <f t="shared" si="260"/>
        <v>0</v>
      </c>
      <c r="AA1372" s="183">
        <f t="shared" si="261"/>
        <v>0</v>
      </c>
      <c r="AB1372" s="183" t="str">
        <f t="shared" si="262"/>
        <v/>
      </c>
      <c r="AC1372" s="183" t="str">
        <f t="shared" si="263"/>
        <v/>
      </c>
      <c r="AD1372" s="183" t="str">
        <f t="shared" si="264"/>
        <v/>
      </c>
      <c r="AE1372" s="183" t="str">
        <f t="shared" si="265"/>
        <v/>
      </c>
    </row>
    <row r="1373" spans="1:31" ht="33.950000000000003" customHeight="1" x14ac:dyDescent="0.25">
      <c r="A1373" s="184" t="s">
        <v>4810</v>
      </c>
      <c r="B1373" s="185">
        <v>80</v>
      </c>
      <c r="C1373" s="184" t="s">
        <v>4809</v>
      </c>
      <c r="D1373" s="184" t="s">
        <v>4381</v>
      </c>
      <c r="E1373" s="184" t="s">
        <v>18</v>
      </c>
      <c r="F1373" s="185">
        <v>1</v>
      </c>
      <c r="G1373" s="185">
        <v>1</v>
      </c>
      <c r="H1373" s="185">
        <v>0</v>
      </c>
      <c r="I1373" s="184" t="s">
        <v>4817</v>
      </c>
      <c r="J1373" s="184"/>
      <c r="K1373" s="183" t="s">
        <v>4824</v>
      </c>
      <c r="L1373" s="183"/>
      <c r="M1373" s="183" t="s">
        <v>4817</v>
      </c>
      <c r="N1373" s="183" t="s">
        <v>3468</v>
      </c>
      <c r="O1373" s="183"/>
      <c r="P1373" s="183" t="s">
        <v>4222</v>
      </c>
      <c r="Q1373" s="183" t="s">
        <v>4509</v>
      </c>
      <c r="R1373" s="183">
        <f t="shared" si="252"/>
        <v>0</v>
      </c>
      <c r="S1373" s="183">
        <f t="shared" si="253"/>
        <v>0</v>
      </c>
      <c r="T1373" s="183">
        <f t="shared" si="254"/>
        <v>0</v>
      </c>
      <c r="U1373" s="183">
        <f t="shared" si="255"/>
        <v>0</v>
      </c>
      <c r="V1373" s="183">
        <f t="shared" si="256"/>
        <v>0</v>
      </c>
      <c r="W1373" s="183">
        <f t="shared" si="257"/>
        <v>0</v>
      </c>
      <c r="X1373" s="183">
        <f t="shared" si="258"/>
        <v>0</v>
      </c>
      <c r="Y1373" s="183">
        <f t="shared" si="259"/>
        <v>0</v>
      </c>
      <c r="Z1373" s="183">
        <f t="shared" si="260"/>
        <v>0</v>
      </c>
      <c r="AA1373" s="183">
        <f t="shared" si="261"/>
        <v>0</v>
      </c>
      <c r="AB1373" s="183" t="str">
        <f t="shared" si="262"/>
        <v/>
      </c>
      <c r="AC1373" s="183" t="str">
        <f t="shared" si="263"/>
        <v/>
      </c>
      <c r="AD1373" s="183" t="str">
        <f t="shared" si="264"/>
        <v/>
      </c>
      <c r="AE1373" s="183" t="str">
        <f t="shared" si="265"/>
        <v/>
      </c>
    </row>
    <row r="1374" spans="1:31" ht="33.950000000000003" customHeight="1" x14ac:dyDescent="0.25">
      <c r="A1374" s="184" t="s">
        <v>4810</v>
      </c>
      <c r="B1374" s="185">
        <v>80</v>
      </c>
      <c r="C1374" s="184" t="s">
        <v>4809</v>
      </c>
      <c r="D1374" s="184" t="s">
        <v>4381</v>
      </c>
      <c r="E1374" s="184" t="s">
        <v>18</v>
      </c>
      <c r="F1374" s="185">
        <v>2</v>
      </c>
      <c r="G1374" s="185">
        <v>1</v>
      </c>
      <c r="H1374" s="185">
        <v>0</v>
      </c>
      <c r="I1374" s="184" t="s">
        <v>4815</v>
      </c>
      <c r="J1374" s="184"/>
      <c r="K1374" s="183" t="s">
        <v>4823</v>
      </c>
      <c r="L1374" s="183"/>
      <c r="M1374" s="183" t="s">
        <v>4815</v>
      </c>
      <c r="N1374" s="183" t="s">
        <v>4814</v>
      </c>
      <c r="O1374" s="183"/>
      <c r="P1374" s="183" t="s">
        <v>4222</v>
      </c>
      <c r="Q1374" s="183" t="s">
        <v>4509</v>
      </c>
      <c r="R1374" s="183">
        <f t="shared" si="252"/>
        <v>0</v>
      </c>
      <c r="S1374" s="183">
        <f t="shared" si="253"/>
        <v>0</v>
      </c>
      <c r="T1374" s="183">
        <f t="shared" si="254"/>
        <v>0</v>
      </c>
      <c r="U1374" s="183">
        <f t="shared" si="255"/>
        <v>0</v>
      </c>
      <c r="V1374" s="183">
        <f t="shared" si="256"/>
        <v>0</v>
      </c>
      <c r="W1374" s="183">
        <f t="shared" si="257"/>
        <v>0</v>
      </c>
      <c r="X1374" s="183">
        <f t="shared" si="258"/>
        <v>0</v>
      </c>
      <c r="Y1374" s="183">
        <f t="shared" si="259"/>
        <v>0</v>
      </c>
      <c r="Z1374" s="183">
        <f t="shared" si="260"/>
        <v>0</v>
      </c>
      <c r="AA1374" s="183">
        <f t="shared" si="261"/>
        <v>0</v>
      </c>
      <c r="AB1374" s="183" t="str">
        <f t="shared" si="262"/>
        <v/>
      </c>
      <c r="AC1374" s="183" t="str">
        <f t="shared" si="263"/>
        <v/>
      </c>
      <c r="AD1374" s="183" t="str">
        <f t="shared" si="264"/>
        <v/>
      </c>
      <c r="AE1374" s="183" t="str">
        <f t="shared" si="265"/>
        <v/>
      </c>
    </row>
    <row r="1375" spans="1:31" ht="33.950000000000003" customHeight="1" x14ac:dyDescent="0.25">
      <c r="A1375" s="184" t="s">
        <v>4810</v>
      </c>
      <c r="B1375" s="185">
        <v>80</v>
      </c>
      <c r="C1375" s="184" t="s">
        <v>4809</v>
      </c>
      <c r="D1375" s="184" t="s">
        <v>4381</v>
      </c>
      <c r="E1375" s="184" t="s">
        <v>18</v>
      </c>
      <c r="F1375" s="185">
        <v>3</v>
      </c>
      <c r="G1375" s="185">
        <v>1</v>
      </c>
      <c r="H1375" s="185">
        <v>0</v>
      </c>
      <c r="I1375" s="184" t="s">
        <v>3599</v>
      </c>
      <c r="J1375" s="184"/>
      <c r="K1375" s="183" t="s">
        <v>4822</v>
      </c>
      <c r="L1375" s="183"/>
      <c r="M1375" s="183" t="s">
        <v>3599</v>
      </c>
      <c r="N1375" s="183" t="s">
        <v>3599</v>
      </c>
      <c r="O1375" s="183"/>
      <c r="P1375" s="183" t="s">
        <v>4222</v>
      </c>
      <c r="Q1375" s="183" t="s">
        <v>4509</v>
      </c>
      <c r="R1375" s="183">
        <f t="shared" si="252"/>
        <v>0</v>
      </c>
      <c r="S1375" s="183">
        <f t="shared" si="253"/>
        <v>0</v>
      </c>
      <c r="T1375" s="183">
        <f t="shared" si="254"/>
        <v>0</v>
      </c>
      <c r="U1375" s="183">
        <f t="shared" si="255"/>
        <v>0</v>
      </c>
      <c r="V1375" s="183">
        <f t="shared" si="256"/>
        <v>0</v>
      </c>
      <c r="W1375" s="183">
        <f t="shared" si="257"/>
        <v>0</v>
      </c>
      <c r="X1375" s="183">
        <f t="shared" si="258"/>
        <v>0</v>
      </c>
      <c r="Y1375" s="183">
        <f t="shared" si="259"/>
        <v>0</v>
      </c>
      <c r="Z1375" s="183">
        <f t="shared" si="260"/>
        <v>0</v>
      </c>
      <c r="AA1375" s="183">
        <f t="shared" si="261"/>
        <v>0</v>
      </c>
      <c r="AB1375" s="183" t="str">
        <f t="shared" si="262"/>
        <v/>
      </c>
      <c r="AC1375" s="183" t="str">
        <f t="shared" si="263"/>
        <v/>
      </c>
      <c r="AD1375" s="183" t="str">
        <f t="shared" si="264"/>
        <v/>
      </c>
      <c r="AE1375" s="183" t="str">
        <f t="shared" si="265"/>
        <v/>
      </c>
    </row>
    <row r="1376" spans="1:31" ht="33.950000000000003" customHeight="1" x14ac:dyDescent="0.25">
      <c r="A1376" s="184" t="s">
        <v>4810</v>
      </c>
      <c r="B1376" s="185">
        <v>80</v>
      </c>
      <c r="C1376" s="184" t="s">
        <v>4809</v>
      </c>
      <c r="D1376" s="184" t="s">
        <v>4381</v>
      </c>
      <c r="E1376" s="184" t="s">
        <v>18</v>
      </c>
      <c r="F1376" s="185">
        <v>4</v>
      </c>
      <c r="G1376" s="185">
        <v>1</v>
      </c>
      <c r="H1376" s="185">
        <v>0</v>
      </c>
      <c r="I1376" s="184" t="s">
        <v>3605</v>
      </c>
      <c r="J1376" s="184"/>
      <c r="K1376" s="183" t="s">
        <v>4512</v>
      </c>
      <c r="L1376" s="183"/>
      <c r="M1376" s="183" t="s">
        <v>3605</v>
      </c>
      <c r="N1376" s="183" t="s">
        <v>3605</v>
      </c>
      <c r="O1376" s="183"/>
      <c r="P1376" s="183" t="s">
        <v>4222</v>
      </c>
      <c r="Q1376" s="183" t="s">
        <v>4509</v>
      </c>
      <c r="R1376" s="183">
        <f t="shared" si="252"/>
        <v>0</v>
      </c>
      <c r="S1376" s="183">
        <f t="shared" si="253"/>
        <v>0</v>
      </c>
      <c r="T1376" s="183">
        <f t="shared" si="254"/>
        <v>0</v>
      </c>
      <c r="U1376" s="183">
        <f t="shared" si="255"/>
        <v>0</v>
      </c>
      <c r="V1376" s="183">
        <f t="shared" si="256"/>
        <v>0</v>
      </c>
      <c r="W1376" s="183">
        <f t="shared" si="257"/>
        <v>0</v>
      </c>
      <c r="X1376" s="183">
        <f t="shared" si="258"/>
        <v>0</v>
      </c>
      <c r="Y1376" s="183">
        <f t="shared" si="259"/>
        <v>0</v>
      </c>
      <c r="Z1376" s="183">
        <f t="shared" si="260"/>
        <v>0</v>
      </c>
      <c r="AA1376" s="183">
        <f t="shared" si="261"/>
        <v>0</v>
      </c>
      <c r="AB1376" s="183" t="str">
        <f t="shared" si="262"/>
        <v/>
      </c>
      <c r="AC1376" s="183" t="str">
        <f t="shared" si="263"/>
        <v/>
      </c>
      <c r="AD1376" s="183" t="str">
        <f t="shared" si="264"/>
        <v/>
      </c>
      <c r="AE1376" s="183" t="str">
        <f t="shared" si="265"/>
        <v/>
      </c>
    </row>
    <row r="1377" spans="1:31" ht="33.950000000000003" customHeight="1" x14ac:dyDescent="0.25">
      <c r="A1377" s="184" t="s">
        <v>4810</v>
      </c>
      <c r="B1377" s="185">
        <v>80</v>
      </c>
      <c r="C1377" s="184" t="s">
        <v>4809</v>
      </c>
      <c r="D1377" s="184" t="s">
        <v>4381</v>
      </c>
      <c r="E1377" s="184" t="s">
        <v>18</v>
      </c>
      <c r="F1377" s="185">
        <v>5</v>
      </c>
      <c r="G1377" s="185">
        <v>1</v>
      </c>
      <c r="H1377" s="185">
        <v>0</v>
      </c>
      <c r="I1377" s="184" t="s">
        <v>3195</v>
      </c>
      <c r="J1377" s="184"/>
      <c r="K1377" s="183" t="s">
        <v>4821</v>
      </c>
      <c r="L1377" s="183"/>
      <c r="M1377" s="183" t="s">
        <v>3195</v>
      </c>
      <c r="N1377" s="183" t="s">
        <v>3195</v>
      </c>
      <c r="O1377" s="183"/>
      <c r="P1377" s="183" t="s">
        <v>4222</v>
      </c>
      <c r="Q1377" s="183" t="s">
        <v>4509</v>
      </c>
      <c r="R1377" s="183">
        <f t="shared" si="252"/>
        <v>0</v>
      </c>
      <c r="S1377" s="183">
        <f t="shared" si="253"/>
        <v>0</v>
      </c>
      <c r="T1377" s="183">
        <f t="shared" si="254"/>
        <v>0</v>
      </c>
      <c r="U1377" s="183">
        <f t="shared" si="255"/>
        <v>0</v>
      </c>
      <c r="V1377" s="183">
        <f t="shared" si="256"/>
        <v>0</v>
      </c>
      <c r="W1377" s="183">
        <f t="shared" si="257"/>
        <v>0</v>
      </c>
      <c r="X1377" s="183">
        <f t="shared" si="258"/>
        <v>0</v>
      </c>
      <c r="Y1377" s="183">
        <f t="shared" si="259"/>
        <v>0</v>
      </c>
      <c r="Z1377" s="183">
        <f t="shared" si="260"/>
        <v>0</v>
      </c>
      <c r="AA1377" s="183">
        <f t="shared" si="261"/>
        <v>0</v>
      </c>
      <c r="AB1377" s="183" t="str">
        <f t="shared" si="262"/>
        <v/>
      </c>
      <c r="AC1377" s="183" t="str">
        <f t="shared" si="263"/>
        <v/>
      </c>
      <c r="AD1377" s="183" t="str">
        <f t="shared" si="264"/>
        <v/>
      </c>
      <c r="AE1377" s="183" t="str">
        <f t="shared" si="265"/>
        <v/>
      </c>
    </row>
    <row r="1378" spans="1:31" ht="33.950000000000003" customHeight="1" x14ac:dyDescent="0.25">
      <c r="A1378" s="184" t="s">
        <v>4810</v>
      </c>
      <c r="B1378" s="185">
        <v>80</v>
      </c>
      <c r="C1378" s="184" t="s">
        <v>4809</v>
      </c>
      <c r="D1378" s="184" t="s">
        <v>4381</v>
      </c>
      <c r="E1378" s="184" t="s">
        <v>18</v>
      </c>
      <c r="F1378" s="185">
        <v>6</v>
      </c>
      <c r="G1378" s="185">
        <v>1</v>
      </c>
      <c r="H1378" s="185">
        <v>0</v>
      </c>
      <c r="I1378" s="184" t="s">
        <v>4819</v>
      </c>
      <c r="J1378" s="184"/>
      <c r="K1378" s="183" t="s">
        <v>4820</v>
      </c>
      <c r="L1378" s="183"/>
      <c r="M1378" s="183" t="s">
        <v>4819</v>
      </c>
      <c r="N1378" s="183" t="s">
        <v>4762</v>
      </c>
      <c r="O1378" s="183"/>
      <c r="P1378" s="183" t="s">
        <v>4222</v>
      </c>
      <c r="Q1378" s="183" t="s">
        <v>4509</v>
      </c>
      <c r="R1378" s="183">
        <f t="shared" si="252"/>
        <v>0</v>
      </c>
      <c r="S1378" s="183">
        <f t="shared" si="253"/>
        <v>0</v>
      </c>
      <c r="T1378" s="183">
        <f t="shared" si="254"/>
        <v>0</v>
      </c>
      <c r="U1378" s="183">
        <f t="shared" si="255"/>
        <v>0</v>
      </c>
      <c r="V1378" s="183">
        <f t="shared" si="256"/>
        <v>0</v>
      </c>
      <c r="W1378" s="183">
        <f t="shared" si="257"/>
        <v>0</v>
      </c>
      <c r="X1378" s="183">
        <f t="shared" si="258"/>
        <v>0</v>
      </c>
      <c r="Y1378" s="183">
        <f t="shared" si="259"/>
        <v>0</v>
      </c>
      <c r="Z1378" s="183">
        <f t="shared" si="260"/>
        <v>0</v>
      </c>
      <c r="AA1378" s="183">
        <f t="shared" si="261"/>
        <v>0</v>
      </c>
      <c r="AB1378" s="183" t="str">
        <f t="shared" si="262"/>
        <v/>
      </c>
      <c r="AC1378" s="183" t="str">
        <f t="shared" si="263"/>
        <v/>
      </c>
      <c r="AD1378" s="183" t="str">
        <f t="shared" si="264"/>
        <v/>
      </c>
      <c r="AE1378" s="183" t="str">
        <f t="shared" si="265"/>
        <v/>
      </c>
    </row>
    <row r="1379" spans="1:31" ht="33.950000000000003" customHeight="1" x14ac:dyDescent="0.25">
      <c r="A1379" s="184" t="s">
        <v>4810</v>
      </c>
      <c r="B1379" s="185">
        <v>80</v>
      </c>
      <c r="C1379" s="184" t="s">
        <v>4809</v>
      </c>
      <c r="D1379" s="184" t="s">
        <v>4381</v>
      </c>
      <c r="E1379" s="184" t="s">
        <v>18</v>
      </c>
      <c r="F1379" s="185">
        <v>7</v>
      </c>
      <c r="G1379" s="185">
        <v>1</v>
      </c>
      <c r="H1379" s="185">
        <v>0</v>
      </c>
      <c r="I1379" s="184" t="s">
        <v>3102</v>
      </c>
      <c r="J1379" s="184"/>
      <c r="K1379" s="183" t="s">
        <v>4511</v>
      </c>
      <c r="L1379" s="183"/>
      <c r="M1379" s="183" t="s">
        <v>3102</v>
      </c>
      <c r="N1379" s="183" t="s">
        <v>3102</v>
      </c>
      <c r="O1379" s="183"/>
      <c r="P1379" s="183" t="s">
        <v>4222</v>
      </c>
      <c r="Q1379" s="183" t="s">
        <v>4509</v>
      </c>
      <c r="R1379" s="183">
        <f t="shared" si="252"/>
        <v>0</v>
      </c>
      <c r="S1379" s="183">
        <f t="shared" si="253"/>
        <v>0</v>
      </c>
      <c r="T1379" s="183">
        <f t="shared" si="254"/>
        <v>0</v>
      </c>
      <c r="U1379" s="183">
        <f t="shared" si="255"/>
        <v>0</v>
      </c>
      <c r="V1379" s="183">
        <f t="shared" si="256"/>
        <v>0</v>
      </c>
      <c r="W1379" s="183">
        <f t="shared" si="257"/>
        <v>0</v>
      </c>
      <c r="X1379" s="183">
        <f t="shared" si="258"/>
        <v>0</v>
      </c>
      <c r="Y1379" s="183">
        <f t="shared" si="259"/>
        <v>0</v>
      </c>
      <c r="Z1379" s="183">
        <f t="shared" si="260"/>
        <v>0</v>
      </c>
      <c r="AA1379" s="183">
        <f t="shared" si="261"/>
        <v>0</v>
      </c>
      <c r="AB1379" s="183" t="str">
        <f t="shared" si="262"/>
        <v/>
      </c>
      <c r="AC1379" s="183" t="str">
        <f t="shared" si="263"/>
        <v/>
      </c>
      <c r="AD1379" s="183" t="str">
        <f t="shared" si="264"/>
        <v/>
      </c>
      <c r="AE1379" s="183" t="str">
        <f t="shared" si="265"/>
        <v/>
      </c>
    </row>
    <row r="1380" spans="1:31" ht="33.950000000000003" customHeight="1" x14ac:dyDescent="0.25">
      <c r="A1380" s="184" t="s">
        <v>4810</v>
      </c>
      <c r="B1380" s="185">
        <v>80</v>
      </c>
      <c r="C1380" s="184" t="s">
        <v>4809</v>
      </c>
      <c r="D1380" s="184" t="s">
        <v>4381</v>
      </c>
      <c r="E1380" s="184" t="s">
        <v>18</v>
      </c>
      <c r="F1380" s="185">
        <v>8</v>
      </c>
      <c r="G1380" s="185">
        <v>1</v>
      </c>
      <c r="H1380" s="185">
        <v>0</v>
      </c>
      <c r="I1380" s="184" t="s">
        <v>3123</v>
      </c>
      <c r="J1380" s="184"/>
      <c r="K1380" s="183" t="s">
        <v>4510</v>
      </c>
      <c r="L1380" s="183"/>
      <c r="M1380" s="183" t="s">
        <v>3123</v>
      </c>
      <c r="N1380" s="183" t="s">
        <v>3123</v>
      </c>
      <c r="O1380" s="183"/>
      <c r="P1380" s="183" t="s">
        <v>4222</v>
      </c>
      <c r="Q1380" s="183" t="s">
        <v>4509</v>
      </c>
      <c r="R1380" s="183">
        <f t="shared" si="252"/>
        <v>0</v>
      </c>
      <c r="S1380" s="183">
        <f t="shared" si="253"/>
        <v>0</v>
      </c>
      <c r="T1380" s="183">
        <f t="shared" si="254"/>
        <v>0</v>
      </c>
      <c r="U1380" s="183">
        <f t="shared" si="255"/>
        <v>0</v>
      </c>
      <c r="V1380" s="183">
        <f t="shared" si="256"/>
        <v>0</v>
      </c>
      <c r="W1380" s="183">
        <f t="shared" si="257"/>
        <v>0</v>
      </c>
      <c r="X1380" s="183">
        <f t="shared" si="258"/>
        <v>0</v>
      </c>
      <c r="Y1380" s="183">
        <f t="shared" si="259"/>
        <v>0</v>
      </c>
      <c r="Z1380" s="183">
        <f t="shared" si="260"/>
        <v>0</v>
      </c>
      <c r="AA1380" s="183">
        <f t="shared" si="261"/>
        <v>0</v>
      </c>
      <c r="AB1380" s="183" t="str">
        <f t="shared" si="262"/>
        <v/>
      </c>
      <c r="AC1380" s="183" t="str">
        <f t="shared" si="263"/>
        <v/>
      </c>
      <c r="AD1380" s="183" t="str">
        <f t="shared" si="264"/>
        <v/>
      </c>
      <c r="AE1380" s="183" t="str">
        <f t="shared" si="265"/>
        <v/>
      </c>
    </row>
    <row r="1381" spans="1:31" ht="33.950000000000003" customHeight="1" x14ac:dyDescent="0.25">
      <c r="A1381" s="184" t="s">
        <v>4810</v>
      </c>
      <c r="B1381" s="185">
        <v>80</v>
      </c>
      <c r="C1381" s="184" t="s">
        <v>4809</v>
      </c>
      <c r="D1381" s="184" t="s">
        <v>4378</v>
      </c>
      <c r="E1381" s="184" t="s">
        <v>18</v>
      </c>
      <c r="F1381" s="185">
        <v>1</v>
      </c>
      <c r="G1381" s="185">
        <v>0</v>
      </c>
      <c r="H1381" s="185">
        <v>1</v>
      </c>
      <c r="I1381" s="184"/>
      <c r="J1381" s="184" t="s">
        <v>4817</v>
      </c>
      <c r="K1381" s="183"/>
      <c r="L1381" s="183" t="s">
        <v>4818</v>
      </c>
      <c r="M1381" s="183" t="s">
        <v>4817</v>
      </c>
      <c r="N1381" s="183" t="s">
        <v>3468</v>
      </c>
      <c r="O1381" s="183"/>
      <c r="P1381" s="183" t="s">
        <v>4222</v>
      </c>
      <c r="Q1381" s="183" t="s">
        <v>4495</v>
      </c>
      <c r="R1381" s="183">
        <f t="shared" si="252"/>
        <v>0</v>
      </c>
      <c r="S1381" s="183">
        <f t="shared" si="253"/>
        <v>0</v>
      </c>
      <c r="T1381" s="183">
        <f t="shared" si="254"/>
        <v>0</v>
      </c>
      <c r="U1381" s="183">
        <f t="shared" si="255"/>
        <v>0</v>
      </c>
      <c r="V1381" s="183">
        <f t="shared" si="256"/>
        <v>0</v>
      </c>
      <c r="W1381" s="183">
        <f t="shared" si="257"/>
        <v>0</v>
      </c>
      <c r="X1381" s="183">
        <f t="shared" si="258"/>
        <v>0</v>
      </c>
      <c r="Y1381" s="183">
        <f t="shared" si="259"/>
        <v>0</v>
      </c>
      <c r="Z1381" s="183">
        <f t="shared" si="260"/>
        <v>0</v>
      </c>
      <c r="AA1381" s="183">
        <f t="shared" si="261"/>
        <v>0</v>
      </c>
      <c r="AB1381" s="183" t="str">
        <f t="shared" si="262"/>
        <v/>
      </c>
      <c r="AC1381" s="183" t="str">
        <f t="shared" si="263"/>
        <v/>
      </c>
      <c r="AD1381" s="183" t="str">
        <f t="shared" si="264"/>
        <v/>
      </c>
      <c r="AE1381" s="183" t="str">
        <f t="shared" si="265"/>
        <v/>
      </c>
    </row>
    <row r="1382" spans="1:31" ht="33.950000000000003" customHeight="1" x14ac:dyDescent="0.25">
      <c r="A1382" s="184" t="s">
        <v>4810</v>
      </c>
      <c r="B1382" s="185">
        <v>80</v>
      </c>
      <c r="C1382" s="184" t="s">
        <v>4809</v>
      </c>
      <c r="D1382" s="184" t="s">
        <v>4378</v>
      </c>
      <c r="E1382" s="184" t="s">
        <v>18</v>
      </c>
      <c r="F1382" s="185">
        <v>2</v>
      </c>
      <c r="G1382" s="185">
        <v>0</v>
      </c>
      <c r="H1382" s="185">
        <v>1</v>
      </c>
      <c r="I1382" s="184"/>
      <c r="J1382" s="184" t="s">
        <v>4815</v>
      </c>
      <c r="K1382" s="183"/>
      <c r="L1382" s="183" t="s">
        <v>4816</v>
      </c>
      <c r="M1382" s="183" t="s">
        <v>4815</v>
      </c>
      <c r="N1382" s="183" t="s">
        <v>4814</v>
      </c>
      <c r="O1382" s="183"/>
      <c r="P1382" s="183" t="s">
        <v>4222</v>
      </c>
      <c r="Q1382" s="183" t="s">
        <v>4495</v>
      </c>
      <c r="R1382" s="183">
        <f t="shared" si="252"/>
        <v>0</v>
      </c>
      <c r="S1382" s="183">
        <f t="shared" si="253"/>
        <v>0</v>
      </c>
      <c r="T1382" s="183">
        <f t="shared" si="254"/>
        <v>0</v>
      </c>
      <c r="U1382" s="183">
        <f t="shared" si="255"/>
        <v>0</v>
      </c>
      <c r="V1382" s="183">
        <f t="shared" si="256"/>
        <v>0</v>
      </c>
      <c r="W1382" s="183">
        <f t="shared" si="257"/>
        <v>0</v>
      </c>
      <c r="X1382" s="183">
        <f t="shared" si="258"/>
        <v>0</v>
      </c>
      <c r="Y1382" s="183">
        <f t="shared" si="259"/>
        <v>0</v>
      </c>
      <c r="Z1382" s="183">
        <f t="shared" si="260"/>
        <v>0</v>
      </c>
      <c r="AA1382" s="183">
        <f t="shared" si="261"/>
        <v>0</v>
      </c>
      <c r="AB1382" s="183" t="str">
        <f t="shared" si="262"/>
        <v/>
      </c>
      <c r="AC1382" s="183" t="str">
        <f t="shared" si="263"/>
        <v/>
      </c>
      <c r="AD1382" s="183" t="str">
        <f t="shared" si="264"/>
        <v/>
      </c>
      <c r="AE1382" s="183" t="str">
        <f t="shared" si="265"/>
        <v/>
      </c>
    </row>
    <row r="1383" spans="1:31" ht="33.950000000000003" customHeight="1" x14ac:dyDescent="0.25">
      <c r="A1383" s="184" t="s">
        <v>4810</v>
      </c>
      <c r="B1383" s="185">
        <v>80</v>
      </c>
      <c r="C1383" s="184" t="s">
        <v>4809</v>
      </c>
      <c r="D1383" s="184" t="s">
        <v>4378</v>
      </c>
      <c r="E1383" s="184" t="s">
        <v>18</v>
      </c>
      <c r="F1383" s="185">
        <v>3</v>
      </c>
      <c r="G1383" s="185">
        <v>0</v>
      </c>
      <c r="H1383" s="185">
        <v>1</v>
      </c>
      <c r="I1383" s="184"/>
      <c r="J1383" s="184" t="s">
        <v>3599</v>
      </c>
      <c r="K1383" s="183"/>
      <c r="L1383" s="183" t="s">
        <v>4813</v>
      </c>
      <c r="M1383" s="183" t="s">
        <v>3599</v>
      </c>
      <c r="N1383" s="183" t="s">
        <v>3599</v>
      </c>
      <c r="O1383" s="183"/>
      <c r="P1383" s="183" t="s">
        <v>4222</v>
      </c>
      <c r="Q1383" s="183" t="s">
        <v>4495</v>
      </c>
      <c r="R1383" s="183">
        <f t="shared" si="252"/>
        <v>0</v>
      </c>
      <c r="S1383" s="183">
        <f t="shared" si="253"/>
        <v>0</v>
      </c>
      <c r="T1383" s="183">
        <f t="shared" si="254"/>
        <v>0</v>
      </c>
      <c r="U1383" s="183">
        <f t="shared" si="255"/>
        <v>0</v>
      </c>
      <c r="V1383" s="183">
        <f t="shared" si="256"/>
        <v>0</v>
      </c>
      <c r="W1383" s="183">
        <f t="shared" si="257"/>
        <v>0</v>
      </c>
      <c r="X1383" s="183">
        <f t="shared" si="258"/>
        <v>0</v>
      </c>
      <c r="Y1383" s="183">
        <f t="shared" si="259"/>
        <v>0</v>
      </c>
      <c r="Z1383" s="183">
        <f t="shared" si="260"/>
        <v>0</v>
      </c>
      <c r="AA1383" s="183">
        <f t="shared" si="261"/>
        <v>0</v>
      </c>
      <c r="AB1383" s="183" t="str">
        <f t="shared" si="262"/>
        <v/>
      </c>
      <c r="AC1383" s="183" t="str">
        <f t="shared" si="263"/>
        <v/>
      </c>
      <c r="AD1383" s="183" t="str">
        <f t="shared" si="264"/>
        <v/>
      </c>
      <c r="AE1383" s="183" t="str">
        <f t="shared" si="265"/>
        <v/>
      </c>
    </row>
    <row r="1384" spans="1:31" ht="33.950000000000003" customHeight="1" x14ac:dyDescent="0.25">
      <c r="A1384" s="184" t="s">
        <v>4810</v>
      </c>
      <c r="B1384" s="185">
        <v>80</v>
      </c>
      <c r="C1384" s="184" t="s">
        <v>4809</v>
      </c>
      <c r="D1384" s="184" t="s">
        <v>4378</v>
      </c>
      <c r="E1384" s="184" t="s">
        <v>18</v>
      </c>
      <c r="F1384" s="185">
        <v>4</v>
      </c>
      <c r="G1384" s="185">
        <v>0</v>
      </c>
      <c r="H1384" s="185">
        <v>1</v>
      </c>
      <c r="I1384" s="184"/>
      <c r="J1384" s="184" t="s">
        <v>3605</v>
      </c>
      <c r="K1384" s="183"/>
      <c r="L1384" s="183" t="s">
        <v>4812</v>
      </c>
      <c r="M1384" s="183" t="s">
        <v>3605</v>
      </c>
      <c r="N1384" s="183" t="s">
        <v>3605</v>
      </c>
      <c r="O1384" s="183"/>
      <c r="P1384" s="183" t="s">
        <v>4222</v>
      </c>
      <c r="Q1384" s="183" t="s">
        <v>4495</v>
      </c>
      <c r="R1384" s="183">
        <f t="shared" si="252"/>
        <v>0</v>
      </c>
      <c r="S1384" s="183">
        <f t="shared" si="253"/>
        <v>0</v>
      </c>
      <c r="T1384" s="183">
        <f t="shared" si="254"/>
        <v>0</v>
      </c>
      <c r="U1384" s="183">
        <f t="shared" si="255"/>
        <v>0</v>
      </c>
      <c r="V1384" s="183">
        <f t="shared" si="256"/>
        <v>0</v>
      </c>
      <c r="W1384" s="183">
        <f t="shared" si="257"/>
        <v>0</v>
      </c>
      <c r="X1384" s="183">
        <f t="shared" si="258"/>
        <v>0</v>
      </c>
      <c r="Y1384" s="183">
        <f t="shared" si="259"/>
        <v>0</v>
      </c>
      <c r="Z1384" s="183">
        <f t="shared" si="260"/>
        <v>0</v>
      </c>
      <c r="AA1384" s="183">
        <f t="shared" si="261"/>
        <v>0</v>
      </c>
      <c r="AB1384" s="183" t="str">
        <f t="shared" si="262"/>
        <v/>
      </c>
      <c r="AC1384" s="183" t="str">
        <f t="shared" si="263"/>
        <v/>
      </c>
      <c r="AD1384" s="183" t="str">
        <f t="shared" si="264"/>
        <v/>
      </c>
      <c r="AE1384" s="183" t="str">
        <f t="shared" si="265"/>
        <v/>
      </c>
    </row>
    <row r="1385" spans="1:31" ht="33.950000000000003" customHeight="1" x14ac:dyDescent="0.25">
      <c r="A1385" s="184" t="s">
        <v>4810</v>
      </c>
      <c r="B1385" s="185">
        <v>80</v>
      </c>
      <c r="C1385" s="184" t="s">
        <v>4809</v>
      </c>
      <c r="D1385" s="184" t="s">
        <v>4378</v>
      </c>
      <c r="E1385" s="184" t="s">
        <v>18</v>
      </c>
      <c r="F1385" s="185">
        <v>5</v>
      </c>
      <c r="G1385" s="185">
        <v>0</v>
      </c>
      <c r="H1385" s="185">
        <v>1</v>
      </c>
      <c r="I1385" s="184"/>
      <c r="J1385" s="184" t="s">
        <v>3195</v>
      </c>
      <c r="K1385" s="183"/>
      <c r="L1385" s="183" t="s">
        <v>4811</v>
      </c>
      <c r="M1385" s="183" t="s">
        <v>3195</v>
      </c>
      <c r="N1385" s="183" t="s">
        <v>3195</v>
      </c>
      <c r="O1385" s="183"/>
      <c r="P1385" s="183" t="s">
        <v>4222</v>
      </c>
      <c r="Q1385" s="183" t="s">
        <v>4495</v>
      </c>
      <c r="R1385" s="183">
        <f t="shared" si="252"/>
        <v>0</v>
      </c>
      <c r="S1385" s="183">
        <f t="shared" si="253"/>
        <v>0</v>
      </c>
      <c r="T1385" s="183">
        <f t="shared" si="254"/>
        <v>0</v>
      </c>
      <c r="U1385" s="183">
        <f t="shared" si="255"/>
        <v>0</v>
      </c>
      <c r="V1385" s="183">
        <f t="shared" si="256"/>
        <v>0</v>
      </c>
      <c r="W1385" s="183">
        <f t="shared" si="257"/>
        <v>0</v>
      </c>
      <c r="X1385" s="183">
        <f t="shared" si="258"/>
        <v>0</v>
      </c>
      <c r="Y1385" s="183">
        <f t="shared" si="259"/>
        <v>0</v>
      </c>
      <c r="Z1385" s="183">
        <f t="shared" si="260"/>
        <v>0</v>
      </c>
      <c r="AA1385" s="183">
        <f t="shared" si="261"/>
        <v>0</v>
      </c>
      <c r="AB1385" s="183" t="str">
        <f t="shared" si="262"/>
        <v/>
      </c>
      <c r="AC1385" s="183" t="str">
        <f t="shared" si="263"/>
        <v/>
      </c>
      <c r="AD1385" s="183" t="str">
        <f t="shared" si="264"/>
        <v/>
      </c>
      <c r="AE1385" s="183" t="str">
        <f t="shared" si="265"/>
        <v/>
      </c>
    </row>
    <row r="1386" spans="1:31" ht="33.950000000000003" customHeight="1" x14ac:dyDescent="0.25">
      <c r="A1386" s="184" t="s">
        <v>4810</v>
      </c>
      <c r="B1386" s="185">
        <v>80</v>
      </c>
      <c r="C1386" s="184" t="s">
        <v>4809</v>
      </c>
      <c r="D1386" s="184" t="s">
        <v>4378</v>
      </c>
      <c r="E1386" s="184" t="s">
        <v>18</v>
      </c>
      <c r="F1386" s="185">
        <v>6</v>
      </c>
      <c r="G1386" s="185">
        <v>0</v>
      </c>
      <c r="H1386" s="185">
        <v>1</v>
      </c>
      <c r="I1386" s="184"/>
      <c r="J1386" s="184" t="s">
        <v>3587</v>
      </c>
      <c r="K1386" s="183"/>
      <c r="L1386" s="183" t="s">
        <v>4500</v>
      </c>
      <c r="M1386" s="183" t="s">
        <v>3587</v>
      </c>
      <c r="N1386" s="183" t="s">
        <v>3587</v>
      </c>
      <c r="O1386" s="183"/>
      <c r="P1386" s="183" t="s">
        <v>4222</v>
      </c>
      <c r="Q1386" s="183" t="s">
        <v>4495</v>
      </c>
      <c r="R1386" s="183">
        <f t="shared" si="252"/>
        <v>0</v>
      </c>
      <c r="S1386" s="183">
        <f t="shared" si="253"/>
        <v>0</v>
      </c>
      <c r="T1386" s="183">
        <f t="shared" si="254"/>
        <v>0</v>
      </c>
      <c r="U1386" s="183">
        <f t="shared" si="255"/>
        <v>0</v>
      </c>
      <c r="V1386" s="183">
        <f t="shared" si="256"/>
        <v>0</v>
      </c>
      <c r="W1386" s="183">
        <f t="shared" si="257"/>
        <v>0</v>
      </c>
      <c r="X1386" s="183">
        <f t="shared" si="258"/>
        <v>0</v>
      </c>
      <c r="Y1386" s="183">
        <f t="shared" si="259"/>
        <v>0</v>
      </c>
      <c r="Z1386" s="183">
        <f t="shared" si="260"/>
        <v>0</v>
      </c>
      <c r="AA1386" s="183">
        <f t="shared" si="261"/>
        <v>0</v>
      </c>
      <c r="AB1386" s="183" t="str">
        <f t="shared" si="262"/>
        <v/>
      </c>
      <c r="AC1386" s="183" t="str">
        <f t="shared" si="263"/>
        <v/>
      </c>
      <c r="AD1386" s="183" t="str">
        <f t="shared" si="264"/>
        <v/>
      </c>
      <c r="AE1386" s="183" t="str">
        <f t="shared" si="265"/>
        <v/>
      </c>
    </row>
    <row r="1387" spans="1:31" ht="33.950000000000003" customHeight="1" x14ac:dyDescent="0.25">
      <c r="A1387" s="184" t="s">
        <v>4810</v>
      </c>
      <c r="B1387" s="185">
        <v>80</v>
      </c>
      <c r="C1387" s="184" t="s">
        <v>4809</v>
      </c>
      <c r="D1387" s="184" t="s">
        <v>4378</v>
      </c>
      <c r="E1387" s="184" t="s">
        <v>18</v>
      </c>
      <c r="F1387" s="185">
        <v>7</v>
      </c>
      <c r="G1387" s="185">
        <v>0</v>
      </c>
      <c r="H1387" s="185">
        <v>1</v>
      </c>
      <c r="I1387" s="184"/>
      <c r="J1387" s="184" t="s">
        <v>4496</v>
      </c>
      <c r="K1387" s="183"/>
      <c r="L1387" s="183" t="s">
        <v>4497</v>
      </c>
      <c r="M1387" s="183" t="s">
        <v>4496</v>
      </c>
      <c r="N1387" s="183" t="s">
        <v>4496</v>
      </c>
      <c r="O1387" s="183"/>
      <c r="P1387" s="183" t="s">
        <v>4222</v>
      </c>
      <c r="Q1387" s="183" t="s">
        <v>4495</v>
      </c>
      <c r="R1387" s="183">
        <f t="shared" si="252"/>
        <v>0</v>
      </c>
      <c r="S1387" s="183">
        <f t="shared" si="253"/>
        <v>0</v>
      </c>
      <c r="T1387" s="183">
        <f t="shared" si="254"/>
        <v>0</v>
      </c>
      <c r="U1387" s="183">
        <f t="shared" si="255"/>
        <v>0</v>
      </c>
      <c r="V1387" s="183">
        <f t="shared" si="256"/>
        <v>0</v>
      </c>
      <c r="W1387" s="183">
        <f t="shared" si="257"/>
        <v>0</v>
      </c>
      <c r="X1387" s="183">
        <f t="shared" si="258"/>
        <v>0</v>
      </c>
      <c r="Y1387" s="183">
        <f t="shared" si="259"/>
        <v>0</v>
      </c>
      <c r="Z1387" s="183">
        <f t="shared" si="260"/>
        <v>0</v>
      </c>
      <c r="AA1387" s="183">
        <f t="shared" si="261"/>
        <v>0</v>
      </c>
      <c r="AB1387" s="183" t="str">
        <f t="shared" si="262"/>
        <v/>
      </c>
      <c r="AC1387" s="183" t="str">
        <f t="shared" si="263"/>
        <v/>
      </c>
      <c r="AD1387" s="183" t="str">
        <f t="shared" si="264"/>
        <v/>
      </c>
      <c r="AE1387" s="183" t="str">
        <f t="shared" si="265"/>
        <v/>
      </c>
    </row>
    <row r="1388" spans="1:31" ht="33.950000000000003" customHeight="1" x14ac:dyDescent="0.25">
      <c r="A1388" s="184" t="s">
        <v>4797</v>
      </c>
      <c r="B1388" s="185">
        <v>81</v>
      </c>
      <c r="C1388" s="184" t="s">
        <v>4653</v>
      </c>
      <c r="D1388" s="184" t="s">
        <v>4381</v>
      </c>
      <c r="E1388" s="184" t="s">
        <v>18</v>
      </c>
      <c r="F1388" s="185">
        <v>1</v>
      </c>
      <c r="G1388" s="185">
        <v>1</v>
      </c>
      <c r="H1388" s="185">
        <v>0</v>
      </c>
      <c r="I1388" s="184" t="s">
        <v>3134</v>
      </c>
      <c r="J1388" s="184"/>
      <c r="K1388" s="183" t="s">
        <v>4808</v>
      </c>
      <c r="L1388" s="183"/>
      <c r="M1388" s="183" t="s">
        <v>3134</v>
      </c>
      <c r="N1388" s="183" t="s">
        <v>3134</v>
      </c>
      <c r="O1388" s="183"/>
      <c r="P1388" s="183" t="s">
        <v>4210</v>
      </c>
      <c r="Q1388" s="183" t="s">
        <v>4509</v>
      </c>
      <c r="R1388" s="183">
        <f t="shared" si="252"/>
        <v>0</v>
      </c>
      <c r="S1388" s="183">
        <f t="shared" si="253"/>
        <v>0</v>
      </c>
      <c r="T1388" s="183">
        <f t="shared" si="254"/>
        <v>0</v>
      </c>
      <c r="U1388" s="183">
        <f t="shared" si="255"/>
        <v>0</v>
      </c>
      <c r="V1388" s="183">
        <f t="shared" si="256"/>
        <v>0</v>
      </c>
      <c r="W1388" s="183">
        <f t="shared" si="257"/>
        <v>0</v>
      </c>
      <c r="X1388" s="183">
        <f t="shared" si="258"/>
        <v>0</v>
      </c>
      <c r="Y1388" s="183">
        <f t="shared" si="259"/>
        <v>0</v>
      </c>
      <c r="Z1388" s="183">
        <f t="shared" si="260"/>
        <v>0</v>
      </c>
      <c r="AA1388" s="183">
        <f t="shared" si="261"/>
        <v>0</v>
      </c>
      <c r="AB1388" s="183" t="str">
        <f t="shared" si="262"/>
        <v/>
      </c>
      <c r="AC1388" s="183" t="str">
        <f t="shared" si="263"/>
        <v/>
      </c>
      <c r="AD1388" s="183" t="str">
        <f t="shared" si="264"/>
        <v/>
      </c>
      <c r="AE1388" s="183" t="str">
        <f t="shared" si="265"/>
        <v/>
      </c>
    </row>
    <row r="1389" spans="1:31" ht="33.950000000000003" customHeight="1" x14ac:dyDescent="0.25">
      <c r="A1389" s="184" t="s">
        <v>4797</v>
      </c>
      <c r="B1389" s="185">
        <v>81</v>
      </c>
      <c r="C1389" s="184" t="s">
        <v>4653</v>
      </c>
      <c r="D1389" s="184" t="s">
        <v>4381</v>
      </c>
      <c r="E1389" s="184" t="s">
        <v>18</v>
      </c>
      <c r="F1389" s="185">
        <v>2</v>
      </c>
      <c r="G1389" s="185">
        <v>1</v>
      </c>
      <c r="H1389" s="185">
        <v>0</v>
      </c>
      <c r="I1389" s="184" t="s">
        <v>3129</v>
      </c>
      <c r="J1389" s="184"/>
      <c r="K1389" s="183" t="s">
        <v>4807</v>
      </c>
      <c r="L1389" s="183"/>
      <c r="M1389" s="183" t="s">
        <v>3129</v>
      </c>
      <c r="N1389" s="183" t="s">
        <v>4801</v>
      </c>
      <c r="O1389" s="183"/>
      <c r="P1389" s="183" t="s">
        <v>4210</v>
      </c>
      <c r="Q1389" s="183" t="s">
        <v>4509</v>
      </c>
      <c r="R1389" s="183">
        <f t="shared" si="252"/>
        <v>0</v>
      </c>
      <c r="S1389" s="183">
        <f t="shared" si="253"/>
        <v>0</v>
      </c>
      <c r="T1389" s="183">
        <f t="shared" si="254"/>
        <v>0</v>
      </c>
      <c r="U1389" s="183">
        <f t="shared" si="255"/>
        <v>0</v>
      </c>
      <c r="V1389" s="183">
        <f t="shared" si="256"/>
        <v>0</v>
      </c>
      <c r="W1389" s="183">
        <f t="shared" si="257"/>
        <v>0</v>
      </c>
      <c r="X1389" s="183">
        <f t="shared" si="258"/>
        <v>0</v>
      </c>
      <c r="Y1389" s="183">
        <f t="shared" si="259"/>
        <v>0</v>
      </c>
      <c r="Z1389" s="183">
        <f t="shared" si="260"/>
        <v>0</v>
      </c>
      <c r="AA1389" s="183">
        <f t="shared" si="261"/>
        <v>0</v>
      </c>
      <c r="AB1389" s="183" t="str">
        <f t="shared" si="262"/>
        <v/>
      </c>
      <c r="AC1389" s="183" t="str">
        <f t="shared" si="263"/>
        <v/>
      </c>
      <c r="AD1389" s="183" t="str">
        <f t="shared" si="264"/>
        <v/>
      </c>
      <c r="AE1389" s="183" t="str">
        <f t="shared" si="265"/>
        <v/>
      </c>
    </row>
    <row r="1390" spans="1:31" ht="33.950000000000003" customHeight="1" x14ac:dyDescent="0.25">
      <c r="A1390" s="184" t="s">
        <v>4797</v>
      </c>
      <c r="B1390" s="185">
        <v>81</v>
      </c>
      <c r="C1390" s="184" t="s">
        <v>4653</v>
      </c>
      <c r="D1390" s="184" t="s">
        <v>4381</v>
      </c>
      <c r="E1390" s="184" t="s">
        <v>18</v>
      </c>
      <c r="F1390" s="185">
        <v>3</v>
      </c>
      <c r="G1390" s="185">
        <v>1</v>
      </c>
      <c r="H1390" s="185">
        <v>0</v>
      </c>
      <c r="I1390" s="184" t="s">
        <v>3117</v>
      </c>
      <c r="J1390" s="184"/>
      <c r="K1390" s="183" t="s">
        <v>4666</v>
      </c>
      <c r="L1390" s="183"/>
      <c r="M1390" s="183" t="s">
        <v>3117</v>
      </c>
      <c r="N1390" s="183" t="s">
        <v>3117</v>
      </c>
      <c r="O1390" s="183"/>
      <c r="P1390" s="183" t="s">
        <v>4210</v>
      </c>
      <c r="Q1390" s="183" t="s">
        <v>4509</v>
      </c>
      <c r="R1390" s="183">
        <f t="shared" si="252"/>
        <v>0</v>
      </c>
      <c r="S1390" s="183">
        <f t="shared" si="253"/>
        <v>0</v>
      </c>
      <c r="T1390" s="183">
        <f t="shared" si="254"/>
        <v>0</v>
      </c>
      <c r="U1390" s="183">
        <f t="shared" si="255"/>
        <v>0</v>
      </c>
      <c r="V1390" s="183">
        <f t="shared" si="256"/>
        <v>0</v>
      </c>
      <c r="W1390" s="183">
        <f t="shared" si="257"/>
        <v>0</v>
      </c>
      <c r="X1390" s="183">
        <f t="shared" si="258"/>
        <v>0</v>
      </c>
      <c r="Y1390" s="183">
        <f t="shared" si="259"/>
        <v>0</v>
      </c>
      <c r="Z1390" s="183">
        <f t="shared" si="260"/>
        <v>0</v>
      </c>
      <c r="AA1390" s="183">
        <f t="shared" si="261"/>
        <v>0</v>
      </c>
      <c r="AB1390" s="183" t="str">
        <f t="shared" si="262"/>
        <v/>
      </c>
      <c r="AC1390" s="183" t="str">
        <f t="shared" si="263"/>
        <v/>
      </c>
      <c r="AD1390" s="183" t="str">
        <f t="shared" si="264"/>
        <v/>
      </c>
      <c r="AE1390" s="183" t="str">
        <f t="shared" si="265"/>
        <v/>
      </c>
    </row>
    <row r="1391" spans="1:31" ht="33.950000000000003" customHeight="1" x14ac:dyDescent="0.25">
      <c r="A1391" s="184" t="s">
        <v>4797</v>
      </c>
      <c r="B1391" s="185">
        <v>81</v>
      </c>
      <c r="C1391" s="184" t="s">
        <v>4653</v>
      </c>
      <c r="D1391" s="184" t="s">
        <v>4381</v>
      </c>
      <c r="E1391" s="184" t="s">
        <v>18</v>
      </c>
      <c r="F1391" s="185">
        <v>4</v>
      </c>
      <c r="G1391" s="185">
        <v>1</v>
      </c>
      <c r="H1391" s="185">
        <v>0</v>
      </c>
      <c r="I1391" s="184" t="s">
        <v>4799</v>
      </c>
      <c r="J1391" s="184"/>
      <c r="K1391" s="183" t="s">
        <v>4806</v>
      </c>
      <c r="L1391" s="183"/>
      <c r="M1391" s="183" t="s">
        <v>4799</v>
      </c>
      <c r="N1391" s="183" t="s">
        <v>3503</v>
      </c>
      <c r="O1391" s="183"/>
      <c r="P1391" s="183" t="s">
        <v>4210</v>
      </c>
      <c r="Q1391" s="183" t="s">
        <v>4509</v>
      </c>
      <c r="R1391" s="183">
        <f t="shared" si="252"/>
        <v>0</v>
      </c>
      <c r="S1391" s="183">
        <f t="shared" si="253"/>
        <v>0</v>
      </c>
      <c r="T1391" s="183">
        <f t="shared" si="254"/>
        <v>0</v>
      </c>
      <c r="U1391" s="183">
        <f t="shared" si="255"/>
        <v>0</v>
      </c>
      <c r="V1391" s="183">
        <f t="shared" si="256"/>
        <v>0</v>
      </c>
      <c r="W1391" s="183">
        <f t="shared" si="257"/>
        <v>0</v>
      </c>
      <c r="X1391" s="183">
        <f t="shared" si="258"/>
        <v>0</v>
      </c>
      <c r="Y1391" s="183">
        <f t="shared" si="259"/>
        <v>0</v>
      </c>
      <c r="Z1391" s="183">
        <f t="shared" si="260"/>
        <v>0</v>
      </c>
      <c r="AA1391" s="183">
        <f t="shared" si="261"/>
        <v>0</v>
      </c>
      <c r="AB1391" s="183" t="str">
        <f t="shared" si="262"/>
        <v/>
      </c>
      <c r="AC1391" s="183" t="str">
        <f t="shared" si="263"/>
        <v/>
      </c>
      <c r="AD1391" s="183" t="str">
        <f t="shared" si="264"/>
        <v/>
      </c>
      <c r="AE1391" s="183" t="str">
        <f t="shared" si="265"/>
        <v/>
      </c>
    </row>
    <row r="1392" spans="1:31" ht="33.950000000000003" customHeight="1" x14ac:dyDescent="0.25">
      <c r="A1392" s="184" t="s">
        <v>4797</v>
      </c>
      <c r="B1392" s="185">
        <v>81</v>
      </c>
      <c r="C1392" s="184" t="s">
        <v>4653</v>
      </c>
      <c r="D1392" s="184" t="s">
        <v>4381</v>
      </c>
      <c r="E1392" s="184" t="s">
        <v>18</v>
      </c>
      <c r="F1392" s="185">
        <v>5</v>
      </c>
      <c r="G1392" s="185">
        <v>1</v>
      </c>
      <c r="H1392" s="185">
        <v>0</v>
      </c>
      <c r="I1392" s="184" t="s">
        <v>3095</v>
      </c>
      <c r="J1392" s="184"/>
      <c r="K1392" s="183" t="s">
        <v>4805</v>
      </c>
      <c r="L1392" s="183"/>
      <c r="M1392" s="183" t="s">
        <v>3095</v>
      </c>
      <c r="N1392" s="183"/>
      <c r="O1392" s="183"/>
      <c r="P1392" s="183" t="s">
        <v>4210</v>
      </c>
      <c r="Q1392" s="183" t="s">
        <v>4509</v>
      </c>
      <c r="R1392" s="183">
        <f t="shared" si="252"/>
        <v>0</v>
      </c>
      <c r="S1392" s="183">
        <f t="shared" si="253"/>
        <v>0</v>
      </c>
      <c r="T1392" s="183">
        <f t="shared" si="254"/>
        <v>0</v>
      </c>
      <c r="U1392" s="183">
        <f t="shared" si="255"/>
        <v>0</v>
      </c>
      <c r="V1392" s="183">
        <f t="shared" si="256"/>
        <v>0</v>
      </c>
      <c r="W1392" s="183">
        <f t="shared" si="257"/>
        <v>0</v>
      </c>
      <c r="X1392" s="183">
        <f t="shared" si="258"/>
        <v>0</v>
      </c>
      <c r="Y1392" s="183">
        <f t="shared" si="259"/>
        <v>0</v>
      </c>
      <c r="Z1392" s="183">
        <f t="shared" si="260"/>
        <v>0</v>
      </c>
      <c r="AA1392" s="183">
        <f t="shared" si="261"/>
        <v>0</v>
      </c>
      <c r="AB1392" s="183" t="str">
        <f t="shared" si="262"/>
        <v/>
      </c>
      <c r="AC1392" s="183" t="str">
        <f t="shared" si="263"/>
        <v/>
      </c>
      <c r="AD1392" s="183" t="str">
        <f t="shared" si="264"/>
        <v/>
      </c>
      <c r="AE1392" s="183" t="str">
        <f t="shared" si="265"/>
        <v/>
      </c>
    </row>
    <row r="1393" spans="1:31" ht="33.950000000000003" customHeight="1" x14ac:dyDescent="0.25">
      <c r="A1393" s="184" t="s">
        <v>4797</v>
      </c>
      <c r="B1393" s="185">
        <v>81</v>
      </c>
      <c r="C1393" s="184" t="s">
        <v>4653</v>
      </c>
      <c r="D1393" s="184" t="s">
        <v>4381</v>
      </c>
      <c r="E1393" s="184" t="s">
        <v>18</v>
      </c>
      <c r="F1393" s="185">
        <v>6</v>
      </c>
      <c r="G1393" s="185">
        <v>1</v>
      </c>
      <c r="H1393" s="185">
        <v>0</v>
      </c>
      <c r="I1393" s="184" t="s">
        <v>3130</v>
      </c>
      <c r="J1393" s="184"/>
      <c r="K1393" s="183" t="s">
        <v>4804</v>
      </c>
      <c r="L1393" s="183"/>
      <c r="M1393" s="183" t="s">
        <v>3130</v>
      </c>
      <c r="N1393" s="183" t="s">
        <v>3130</v>
      </c>
      <c r="O1393" s="183"/>
      <c r="P1393" s="183" t="s">
        <v>4210</v>
      </c>
      <c r="Q1393" s="183" t="s">
        <v>4509</v>
      </c>
      <c r="R1393" s="183">
        <f t="shared" si="252"/>
        <v>0</v>
      </c>
      <c r="S1393" s="183">
        <f t="shared" si="253"/>
        <v>0</v>
      </c>
      <c r="T1393" s="183">
        <f t="shared" si="254"/>
        <v>0</v>
      </c>
      <c r="U1393" s="183">
        <f t="shared" si="255"/>
        <v>0</v>
      </c>
      <c r="V1393" s="183">
        <f t="shared" si="256"/>
        <v>0</v>
      </c>
      <c r="W1393" s="183">
        <f t="shared" si="257"/>
        <v>0</v>
      </c>
      <c r="X1393" s="183">
        <f t="shared" si="258"/>
        <v>0</v>
      </c>
      <c r="Y1393" s="183">
        <f t="shared" si="259"/>
        <v>0</v>
      </c>
      <c r="Z1393" s="183">
        <f t="shared" si="260"/>
        <v>0</v>
      </c>
      <c r="AA1393" s="183">
        <f t="shared" si="261"/>
        <v>0</v>
      </c>
      <c r="AB1393" s="183" t="str">
        <f t="shared" si="262"/>
        <v/>
      </c>
      <c r="AC1393" s="183" t="str">
        <f t="shared" si="263"/>
        <v/>
      </c>
      <c r="AD1393" s="183" t="str">
        <f t="shared" si="264"/>
        <v/>
      </c>
      <c r="AE1393" s="183" t="str">
        <f t="shared" si="265"/>
        <v/>
      </c>
    </row>
    <row r="1394" spans="1:31" ht="33.950000000000003" customHeight="1" x14ac:dyDescent="0.25">
      <c r="A1394" s="184" t="s">
        <v>4797</v>
      </c>
      <c r="B1394" s="185">
        <v>81</v>
      </c>
      <c r="C1394" s="184" t="s">
        <v>4653</v>
      </c>
      <c r="D1394" s="184" t="s">
        <v>4381</v>
      </c>
      <c r="E1394" s="184" t="s">
        <v>18</v>
      </c>
      <c r="F1394" s="185">
        <v>7</v>
      </c>
      <c r="G1394" s="185">
        <v>1</v>
      </c>
      <c r="H1394" s="185">
        <v>0</v>
      </c>
      <c r="I1394" s="184" t="s">
        <v>3102</v>
      </c>
      <c r="J1394" s="184"/>
      <c r="K1394" s="183" t="s">
        <v>4511</v>
      </c>
      <c r="L1394" s="183"/>
      <c r="M1394" s="183" t="s">
        <v>3102</v>
      </c>
      <c r="N1394" s="183" t="s">
        <v>3102</v>
      </c>
      <c r="O1394" s="183"/>
      <c r="P1394" s="183" t="s">
        <v>4210</v>
      </c>
      <c r="Q1394" s="183" t="s">
        <v>4509</v>
      </c>
      <c r="R1394" s="183">
        <f t="shared" si="252"/>
        <v>0</v>
      </c>
      <c r="S1394" s="183">
        <f t="shared" si="253"/>
        <v>0</v>
      </c>
      <c r="T1394" s="183">
        <f t="shared" si="254"/>
        <v>0</v>
      </c>
      <c r="U1394" s="183">
        <f t="shared" si="255"/>
        <v>0</v>
      </c>
      <c r="V1394" s="183">
        <f t="shared" si="256"/>
        <v>0</v>
      </c>
      <c r="W1394" s="183">
        <f t="shared" si="257"/>
        <v>0</v>
      </c>
      <c r="X1394" s="183">
        <f t="shared" si="258"/>
        <v>0</v>
      </c>
      <c r="Y1394" s="183">
        <f t="shared" si="259"/>
        <v>0</v>
      </c>
      <c r="Z1394" s="183">
        <f t="shared" si="260"/>
        <v>0</v>
      </c>
      <c r="AA1394" s="183">
        <f t="shared" si="261"/>
        <v>0</v>
      </c>
      <c r="AB1394" s="183" t="str">
        <f t="shared" si="262"/>
        <v/>
      </c>
      <c r="AC1394" s="183" t="str">
        <f t="shared" si="263"/>
        <v/>
      </c>
      <c r="AD1394" s="183" t="str">
        <f t="shared" si="264"/>
        <v/>
      </c>
      <c r="AE1394" s="183" t="str">
        <f t="shared" si="265"/>
        <v/>
      </c>
    </row>
    <row r="1395" spans="1:31" ht="33.950000000000003" customHeight="1" x14ac:dyDescent="0.25">
      <c r="A1395" s="184" t="s">
        <v>4797</v>
      </c>
      <c r="B1395" s="185">
        <v>81</v>
      </c>
      <c r="C1395" s="184" t="s">
        <v>4653</v>
      </c>
      <c r="D1395" s="184" t="s">
        <v>4381</v>
      </c>
      <c r="E1395" s="184" t="s">
        <v>18</v>
      </c>
      <c r="F1395" s="185">
        <v>8</v>
      </c>
      <c r="G1395" s="185">
        <v>1</v>
      </c>
      <c r="H1395" s="185">
        <v>0</v>
      </c>
      <c r="I1395" s="184" t="s">
        <v>3123</v>
      </c>
      <c r="J1395" s="184"/>
      <c r="K1395" s="183" t="s">
        <v>4510</v>
      </c>
      <c r="L1395" s="183"/>
      <c r="M1395" s="183" t="s">
        <v>3123</v>
      </c>
      <c r="N1395" s="183" t="s">
        <v>3123</v>
      </c>
      <c r="O1395" s="183"/>
      <c r="P1395" s="183" t="s">
        <v>4210</v>
      </c>
      <c r="Q1395" s="183" t="s">
        <v>4509</v>
      </c>
      <c r="R1395" s="183">
        <f t="shared" si="252"/>
        <v>0</v>
      </c>
      <c r="S1395" s="183">
        <f t="shared" si="253"/>
        <v>0</v>
      </c>
      <c r="T1395" s="183">
        <f t="shared" si="254"/>
        <v>0</v>
      </c>
      <c r="U1395" s="183">
        <f t="shared" si="255"/>
        <v>0</v>
      </c>
      <c r="V1395" s="183">
        <f t="shared" si="256"/>
        <v>0</v>
      </c>
      <c r="W1395" s="183">
        <f t="shared" si="257"/>
        <v>0</v>
      </c>
      <c r="X1395" s="183">
        <f t="shared" si="258"/>
        <v>0</v>
      </c>
      <c r="Y1395" s="183">
        <f t="shared" si="259"/>
        <v>0</v>
      </c>
      <c r="Z1395" s="183">
        <f t="shared" si="260"/>
        <v>0</v>
      </c>
      <c r="AA1395" s="183">
        <f t="shared" si="261"/>
        <v>0</v>
      </c>
      <c r="AB1395" s="183" t="str">
        <f t="shared" si="262"/>
        <v/>
      </c>
      <c r="AC1395" s="183" t="str">
        <f t="shared" si="263"/>
        <v/>
      </c>
      <c r="AD1395" s="183" t="str">
        <f t="shared" si="264"/>
        <v/>
      </c>
      <c r="AE1395" s="183" t="str">
        <f t="shared" si="265"/>
        <v/>
      </c>
    </row>
    <row r="1396" spans="1:31" ht="33.950000000000003" customHeight="1" x14ac:dyDescent="0.25">
      <c r="A1396" s="184" t="s">
        <v>4797</v>
      </c>
      <c r="B1396" s="185">
        <v>81</v>
      </c>
      <c r="C1396" s="184" t="s">
        <v>4653</v>
      </c>
      <c r="D1396" s="184" t="s">
        <v>4378</v>
      </c>
      <c r="E1396" s="184" t="s">
        <v>18</v>
      </c>
      <c r="F1396" s="185">
        <v>1</v>
      </c>
      <c r="G1396" s="185">
        <v>0</v>
      </c>
      <c r="H1396" s="185">
        <v>1</v>
      </c>
      <c r="I1396" s="184"/>
      <c r="J1396" s="184" t="s">
        <v>3134</v>
      </c>
      <c r="K1396" s="183"/>
      <c r="L1396" s="183" t="s">
        <v>4803</v>
      </c>
      <c r="M1396" s="183" t="s">
        <v>3134</v>
      </c>
      <c r="N1396" s="183" t="s">
        <v>3134</v>
      </c>
      <c r="O1396" s="183"/>
      <c r="P1396" s="183" t="s">
        <v>4210</v>
      </c>
      <c r="Q1396" s="183" t="s">
        <v>4495</v>
      </c>
      <c r="R1396" s="183">
        <f t="shared" si="252"/>
        <v>0</v>
      </c>
      <c r="S1396" s="183">
        <f t="shared" si="253"/>
        <v>0</v>
      </c>
      <c r="T1396" s="183">
        <f t="shared" si="254"/>
        <v>0</v>
      </c>
      <c r="U1396" s="183">
        <f t="shared" si="255"/>
        <v>0</v>
      </c>
      <c r="V1396" s="183">
        <f t="shared" si="256"/>
        <v>0</v>
      </c>
      <c r="W1396" s="183">
        <f t="shared" si="257"/>
        <v>0</v>
      </c>
      <c r="X1396" s="183">
        <f t="shared" si="258"/>
        <v>0</v>
      </c>
      <c r="Y1396" s="183">
        <f t="shared" si="259"/>
        <v>0</v>
      </c>
      <c r="Z1396" s="183">
        <f t="shared" si="260"/>
        <v>0</v>
      </c>
      <c r="AA1396" s="183">
        <f t="shared" si="261"/>
        <v>0</v>
      </c>
      <c r="AB1396" s="183" t="str">
        <f t="shared" si="262"/>
        <v/>
      </c>
      <c r="AC1396" s="183" t="str">
        <f t="shared" si="263"/>
        <v/>
      </c>
      <c r="AD1396" s="183" t="str">
        <f t="shared" si="264"/>
        <v/>
      </c>
      <c r="AE1396" s="183" t="str">
        <f t="shared" si="265"/>
        <v/>
      </c>
    </row>
    <row r="1397" spans="1:31" ht="33.950000000000003" customHeight="1" x14ac:dyDescent="0.25">
      <c r="A1397" s="184" t="s">
        <v>4797</v>
      </c>
      <c r="B1397" s="185">
        <v>81</v>
      </c>
      <c r="C1397" s="184" t="s">
        <v>4653</v>
      </c>
      <c r="D1397" s="184" t="s">
        <v>4378</v>
      </c>
      <c r="E1397" s="184" t="s">
        <v>18</v>
      </c>
      <c r="F1397" s="185">
        <v>2</v>
      </c>
      <c r="G1397" s="185">
        <v>0</v>
      </c>
      <c r="H1397" s="185">
        <v>1</v>
      </c>
      <c r="I1397" s="184"/>
      <c r="J1397" s="184" t="s">
        <v>3129</v>
      </c>
      <c r="K1397" s="183"/>
      <c r="L1397" s="183" t="s">
        <v>4802</v>
      </c>
      <c r="M1397" s="183" t="s">
        <v>3129</v>
      </c>
      <c r="N1397" s="183" t="s">
        <v>4801</v>
      </c>
      <c r="O1397" s="183"/>
      <c r="P1397" s="183" t="s">
        <v>4210</v>
      </c>
      <c r="Q1397" s="183" t="s">
        <v>4495</v>
      </c>
      <c r="R1397" s="183">
        <f t="shared" si="252"/>
        <v>0</v>
      </c>
      <c r="S1397" s="183">
        <f t="shared" si="253"/>
        <v>0</v>
      </c>
      <c r="T1397" s="183">
        <f t="shared" si="254"/>
        <v>0</v>
      </c>
      <c r="U1397" s="183">
        <f t="shared" si="255"/>
        <v>0</v>
      </c>
      <c r="V1397" s="183">
        <f t="shared" si="256"/>
        <v>0</v>
      </c>
      <c r="W1397" s="183">
        <f t="shared" si="257"/>
        <v>0</v>
      </c>
      <c r="X1397" s="183">
        <f t="shared" si="258"/>
        <v>0</v>
      </c>
      <c r="Y1397" s="183">
        <f t="shared" si="259"/>
        <v>0</v>
      </c>
      <c r="Z1397" s="183">
        <f t="shared" si="260"/>
        <v>0</v>
      </c>
      <c r="AA1397" s="183">
        <f t="shared" si="261"/>
        <v>0</v>
      </c>
      <c r="AB1397" s="183" t="str">
        <f t="shared" si="262"/>
        <v/>
      </c>
      <c r="AC1397" s="183" t="str">
        <f t="shared" si="263"/>
        <v/>
      </c>
      <c r="AD1397" s="183" t="str">
        <f t="shared" si="264"/>
        <v/>
      </c>
      <c r="AE1397" s="183" t="str">
        <f t="shared" si="265"/>
        <v/>
      </c>
    </row>
    <row r="1398" spans="1:31" ht="33.950000000000003" customHeight="1" x14ac:dyDescent="0.25">
      <c r="A1398" s="184" t="s">
        <v>4797</v>
      </c>
      <c r="B1398" s="185">
        <v>81</v>
      </c>
      <c r="C1398" s="184" t="s">
        <v>4653</v>
      </c>
      <c r="D1398" s="184" t="s">
        <v>4378</v>
      </c>
      <c r="E1398" s="184" t="s">
        <v>18</v>
      </c>
      <c r="F1398" s="185">
        <v>3</v>
      </c>
      <c r="G1398" s="185">
        <v>0</v>
      </c>
      <c r="H1398" s="185">
        <v>1</v>
      </c>
      <c r="I1398" s="184"/>
      <c r="J1398" s="184" t="s">
        <v>3117</v>
      </c>
      <c r="K1398" s="183"/>
      <c r="L1398" s="183" t="s">
        <v>4657</v>
      </c>
      <c r="M1398" s="183" t="s">
        <v>3117</v>
      </c>
      <c r="N1398" s="183" t="s">
        <v>3117</v>
      </c>
      <c r="O1398" s="183"/>
      <c r="P1398" s="183" t="s">
        <v>4210</v>
      </c>
      <c r="Q1398" s="183" t="s">
        <v>4495</v>
      </c>
      <c r="R1398" s="183">
        <f t="shared" si="252"/>
        <v>0</v>
      </c>
      <c r="S1398" s="183">
        <f t="shared" si="253"/>
        <v>0</v>
      </c>
      <c r="T1398" s="183">
        <f t="shared" si="254"/>
        <v>0</v>
      </c>
      <c r="U1398" s="183">
        <f t="shared" si="255"/>
        <v>0</v>
      </c>
      <c r="V1398" s="183">
        <f t="shared" si="256"/>
        <v>0</v>
      </c>
      <c r="W1398" s="183">
        <f t="shared" si="257"/>
        <v>0</v>
      </c>
      <c r="X1398" s="183">
        <f t="shared" si="258"/>
        <v>0</v>
      </c>
      <c r="Y1398" s="183">
        <f t="shared" si="259"/>
        <v>0</v>
      </c>
      <c r="Z1398" s="183">
        <f t="shared" si="260"/>
        <v>0</v>
      </c>
      <c r="AA1398" s="183">
        <f t="shared" si="261"/>
        <v>0</v>
      </c>
      <c r="AB1398" s="183" t="str">
        <f t="shared" si="262"/>
        <v/>
      </c>
      <c r="AC1398" s="183" t="str">
        <f t="shared" si="263"/>
        <v/>
      </c>
      <c r="AD1398" s="183" t="str">
        <f t="shared" si="264"/>
        <v/>
      </c>
      <c r="AE1398" s="183" t="str">
        <f t="shared" si="265"/>
        <v/>
      </c>
    </row>
    <row r="1399" spans="1:31" ht="33.950000000000003" customHeight="1" x14ac:dyDescent="0.25">
      <c r="A1399" s="184" t="s">
        <v>4797</v>
      </c>
      <c r="B1399" s="185">
        <v>81</v>
      </c>
      <c r="C1399" s="184" t="s">
        <v>4653</v>
      </c>
      <c r="D1399" s="184" t="s">
        <v>4378</v>
      </c>
      <c r="E1399" s="184" t="s">
        <v>18</v>
      </c>
      <c r="F1399" s="185">
        <v>4</v>
      </c>
      <c r="G1399" s="185">
        <v>0</v>
      </c>
      <c r="H1399" s="185">
        <v>1</v>
      </c>
      <c r="I1399" s="184"/>
      <c r="J1399" s="184" t="s">
        <v>4799</v>
      </c>
      <c r="K1399" s="183"/>
      <c r="L1399" s="183" t="s">
        <v>4800</v>
      </c>
      <c r="M1399" s="183" t="s">
        <v>4799</v>
      </c>
      <c r="N1399" s="183" t="s">
        <v>3503</v>
      </c>
      <c r="O1399" s="183"/>
      <c r="P1399" s="183" t="s">
        <v>4210</v>
      </c>
      <c r="Q1399" s="183" t="s">
        <v>4495</v>
      </c>
      <c r="R1399" s="183">
        <f t="shared" si="252"/>
        <v>0</v>
      </c>
      <c r="S1399" s="183">
        <f t="shared" si="253"/>
        <v>0</v>
      </c>
      <c r="T1399" s="183">
        <f t="shared" si="254"/>
        <v>0</v>
      </c>
      <c r="U1399" s="183">
        <f t="shared" si="255"/>
        <v>0</v>
      </c>
      <c r="V1399" s="183">
        <f t="shared" si="256"/>
        <v>0</v>
      </c>
      <c r="W1399" s="183">
        <f t="shared" si="257"/>
        <v>0</v>
      </c>
      <c r="X1399" s="183">
        <f t="shared" si="258"/>
        <v>0</v>
      </c>
      <c r="Y1399" s="183">
        <f t="shared" si="259"/>
        <v>0</v>
      </c>
      <c r="Z1399" s="183">
        <f t="shared" si="260"/>
        <v>0</v>
      </c>
      <c r="AA1399" s="183">
        <f t="shared" si="261"/>
        <v>0</v>
      </c>
      <c r="AB1399" s="183" t="str">
        <f t="shared" si="262"/>
        <v/>
      </c>
      <c r="AC1399" s="183" t="str">
        <f t="shared" si="263"/>
        <v/>
      </c>
      <c r="AD1399" s="183" t="str">
        <f t="shared" si="264"/>
        <v/>
      </c>
      <c r="AE1399" s="183" t="str">
        <f t="shared" si="265"/>
        <v/>
      </c>
    </row>
    <row r="1400" spans="1:31" ht="33.950000000000003" customHeight="1" x14ac:dyDescent="0.25">
      <c r="A1400" s="184" t="s">
        <v>4797</v>
      </c>
      <c r="B1400" s="185">
        <v>81</v>
      </c>
      <c r="C1400" s="184" t="s">
        <v>4653</v>
      </c>
      <c r="D1400" s="184" t="s">
        <v>4378</v>
      </c>
      <c r="E1400" s="184" t="s">
        <v>18</v>
      </c>
      <c r="F1400" s="185">
        <v>5</v>
      </c>
      <c r="G1400" s="185">
        <v>0</v>
      </c>
      <c r="H1400" s="185">
        <v>1</v>
      </c>
      <c r="I1400" s="184"/>
      <c r="J1400" s="184" t="s">
        <v>3095</v>
      </c>
      <c r="K1400" s="183"/>
      <c r="L1400" s="183" t="s">
        <v>4798</v>
      </c>
      <c r="M1400" s="183" t="s">
        <v>3095</v>
      </c>
      <c r="N1400" s="183"/>
      <c r="O1400" s="183"/>
      <c r="P1400" s="183" t="s">
        <v>4210</v>
      </c>
      <c r="Q1400" s="183" t="s">
        <v>4495</v>
      </c>
      <c r="R1400" s="183">
        <f t="shared" si="252"/>
        <v>0</v>
      </c>
      <c r="S1400" s="183">
        <f t="shared" si="253"/>
        <v>0</v>
      </c>
      <c r="T1400" s="183">
        <f t="shared" si="254"/>
        <v>0</v>
      </c>
      <c r="U1400" s="183">
        <f t="shared" si="255"/>
        <v>0</v>
      </c>
      <c r="V1400" s="183">
        <f t="shared" si="256"/>
        <v>0</v>
      </c>
      <c r="W1400" s="183">
        <f t="shared" si="257"/>
        <v>0</v>
      </c>
      <c r="X1400" s="183">
        <f t="shared" si="258"/>
        <v>0</v>
      </c>
      <c r="Y1400" s="183">
        <f t="shared" si="259"/>
        <v>0</v>
      </c>
      <c r="Z1400" s="183">
        <f t="shared" si="260"/>
        <v>0</v>
      </c>
      <c r="AA1400" s="183">
        <f t="shared" si="261"/>
        <v>0</v>
      </c>
      <c r="AB1400" s="183" t="str">
        <f t="shared" si="262"/>
        <v/>
      </c>
      <c r="AC1400" s="183" t="str">
        <f t="shared" si="263"/>
        <v/>
      </c>
      <c r="AD1400" s="183" t="str">
        <f t="shared" si="264"/>
        <v/>
      </c>
      <c r="AE1400" s="183" t="str">
        <f t="shared" si="265"/>
        <v/>
      </c>
    </row>
    <row r="1401" spans="1:31" ht="33.950000000000003" customHeight="1" x14ac:dyDescent="0.25">
      <c r="A1401" s="184" t="s">
        <v>4797</v>
      </c>
      <c r="B1401" s="185">
        <v>81</v>
      </c>
      <c r="C1401" s="184" t="s">
        <v>4653</v>
      </c>
      <c r="D1401" s="184" t="s">
        <v>4378</v>
      </c>
      <c r="E1401" s="184" t="s">
        <v>18</v>
      </c>
      <c r="F1401" s="185">
        <v>6</v>
      </c>
      <c r="G1401" s="185">
        <v>0</v>
      </c>
      <c r="H1401" s="185">
        <v>1</v>
      </c>
      <c r="I1401" s="184"/>
      <c r="J1401" s="184" t="s">
        <v>3587</v>
      </c>
      <c r="K1401" s="183"/>
      <c r="L1401" s="183" t="s">
        <v>4500</v>
      </c>
      <c r="M1401" s="183" t="s">
        <v>3587</v>
      </c>
      <c r="N1401" s="183" t="s">
        <v>3587</v>
      </c>
      <c r="O1401" s="183"/>
      <c r="P1401" s="183" t="s">
        <v>4210</v>
      </c>
      <c r="Q1401" s="183" t="s">
        <v>4495</v>
      </c>
      <c r="R1401" s="183">
        <f t="shared" si="252"/>
        <v>0</v>
      </c>
      <c r="S1401" s="183">
        <f t="shared" si="253"/>
        <v>0</v>
      </c>
      <c r="T1401" s="183">
        <f t="shared" si="254"/>
        <v>0</v>
      </c>
      <c r="U1401" s="183">
        <f t="shared" si="255"/>
        <v>0</v>
      </c>
      <c r="V1401" s="183">
        <f t="shared" si="256"/>
        <v>0</v>
      </c>
      <c r="W1401" s="183">
        <f t="shared" si="257"/>
        <v>0</v>
      </c>
      <c r="X1401" s="183">
        <f t="shared" si="258"/>
        <v>0</v>
      </c>
      <c r="Y1401" s="183">
        <f t="shared" si="259"/>
        <v>0</v>
      </c>
      <c r="Z1401" s="183">
        <f t="shared" si="260"/>
        <v>0</v>
      </c>
      <c r="AA1401" s="183">
        <f t="shared" si="261"/>
        <v>0</v>
      </c>
      <c r="AB1401" s="183" t="str">
        <f t="shared" si="262"/>
        <v/>
      </c>
      <c r="AC1401" s="183" t="str">
        <f t="shared" si="263"/>
        <v/>
      </c>
      <c r="AD1401" s="183" t="str">
        <f t="shared" si="264"/>
        <v/>
      </c>
      <c r="AE1401" s="183" t="str">
        <f t="shared" si="265"/>
        <v/>
      </c>
    </row>
    <row r="1402" spans="1:31" ht="33.950000000000003" customHeight="1" x14ac:dyDescent="0.25">
      <c r="A1402" s="184" t="s">
        <v>4797</v>
      </c>
      <c r="B1402" s="185">
        <v>81</v>
      </c>
      <c r="C1402" s="184" t="s">
        <v>4653</v>
      </c>
      <c r="D1402" s="184" t="s">
        <v>4378</v>
      </c>
      <c r="E1402" s="184" t="s">
        <v>18</v>
      </c>
      <c r="F1402" s="185">
        <v>7</v>
      </c>
      <c r="G1402" s="185">
        <v>0</v>
      </c>
      <c r="H1402" s="185">
        <v>1</v>
      </c>
      <c r="I1402" s="184"/>
      <c r="J1402" s="184" t="s">
        <v>4496</v>
      </c>
      <c r="K1402" s="183"/>
      <c r="L1402" s="183" t="s">
        <v>4497</v>
      </c>
      <c r="M1402" s="183" t="s">
        <v>4496</v>
      </c>
      <c r="N1402" s="183" t="s">
        <v>4496</v>
      </c>
      <c r="O1402" s="183"/>
      <c r="P1402" s="183" t="s">
        <v>4210</v>
      </c>
      <c r="Q1402" s="183" t="s">
        <v>4495</v>
      </c>
      <c r="R1402" s="183">
        <f t="shared" si="252"/>
        <v>0</v>
      </c>
      <c r="S1402" s="183">
        <f t="shared" si="253"/>
        <v>0</v>
      </c>
      <c r="T1402" s="183">
        <f t="shared" si="254"/>
        <v>0</v>
      </c>
      <c r="U1402" s="183">
        <f t="shared" si="255"/>
        <v>0</v>
      </c>
      <c r="V1402" s="183">
        <f t="shared" si="256"/>
        <v>0</v>
      </c>
      <c r="W1402" s="183">
        <f t="shared" si="257"/>
        <v>0</v>
      </c>
      <c r="X1402" s="183">
        <f t="shared" si="258"/>
        <v>0</v>
      </c>
      <c r="Y1402" s="183">
        <f t="shared" si="259"/>
        <v>0</v>
      </c>
      <c r="Z1402" s="183">
        <f t="shared" si="260"/>
        <v>0</v>
      </c>
      <c r="AA1402" s="183">
        <f t="shared" si="261"/>
        <v>0</v>
      </c>
      <c r="AB1402" s="183" t="str">
        <f t="shared" si="262"/>
        <v/>
      </c>
      <c r="AC1402" s="183" t="str">
        <f t="shared" si="263"/>
        <v/>
      </c>
      <c r="AD1402" s="183" t="str">
        <f t="shared" si="264"/>
        <v/>
      </c>
      <c r="AE1402" s="183" t="str">
        <f t="shared" si="265"/>
        <v/>
      </c>
    </row>
    <row r="1403" spans="1:31" ht="33.950000000000003" customHeight="1" x14ac:dyDescent="0.25">
      <c r="A1403" s="184" t="s">
        <v>4784</v>
      </c>
      <c r="B1403" s="185">
        <v>82</v>
      </c>
      <c r="C1403" s="184" t="s">
        <v>4653</v>
      </c>
      <c r="D1403" s="184" t="s">
        <v>4381</v>
      </c>
      <c r="E1403" s="184" t="s">
        <v>18</v>
      </c>
      <c r="F1403" s="185">
        <v>1</v>
      </c>
      <c r="G1403" s="185">
        <v>1</v>
      </c>
      <c r="H1403" s="185">
        <v>0</v>
      </c>
      <c r="I1403" s="184" t="s">
        <v>3511</v>
      </c>
      <c r="J1403" s="184"/>
      <c r="K1403" s="183" t="s">
        <v>4796</v>
      </c>
      <c r="L1403" s="183"/>
      <c r="M1403" s="183" t="s">
        <v>3511</v>
      </c>
      <c r="N1403" s="183" t="s">
        <v>3511</v>
      </c>
      <c r="O1403" s="183"/>
      <c r="P1403" s="183" t="s">
        <v>4210</v>
      </c>
      <c r="Q1403" s="183" t="s">
        <v>4509</v>
      </c>
      <c r="R1403" s="183">
        <f t="shared" si="252"/>
        <v>0</v>
      </c>
      <c r="S1403" s="183">
        <f t="shared" si="253"/>
        <v>0</v>
      </c>
      <c r="T1403" s="183">
        <f t="shared" si="254"/>
        <v>0</v>
      </c>
      <c r="U1403" s="183">
        <f t="shared" si="255"/>
        <v>0</v>
      </c>
      <c r="V1403" s="183">
        <f t="shared" si="256"/>
        <v>0</v>
      </c>
      <c r="W1403" s="183">
        <f t="shared" si="257"/>
        <v>0</v>
      </c>
      <c r="X1403" s="183">
        <f t="shared" si="258"/>
        <v>0</v>
      </c>
      <c r="Y1403" s="183">
        <f t="shared" si="259"/>
        <v>0</v>
      </c>
      <c r="Z1403" s="183">
        <f t="shared" si="260"/>
        <v>0</v>
      </c>
      <c r="AA1403" s="183">
        <f t="shared" si="261"/>
        <v>0</v>
      </c>
      <c r="AB1403" s="183" t="str">
        <f t="shared" si="262"/>
        <v/>
      </c>
      <c r="AC1403" s="183" t="str">
        <f t="shared" si="263"/>
        <v/>
      </c>
      <c r="AD1403" s="183" t="str">
        <f t="shared" si="264"/>
        <v/>
      </c>
      <c r="AE1403" s="183" t="str">
        <f t="shared" si="265"/>
        <v/>
      </c>
    </row>
    <row r="1404" spans="1:31" ht="33.950000000000003" customHeight="1" x14ac:dyDescent="0.25">
      <c r="A1404" s="184" t="s">
        <v>4784</v>
      </c>
      <c r="B1404" s="185">
        <v>82</v>
      </c>
      <c r="C1404" s="184" t="s">
        <v>4653</v>
      </c>
      <c r="D1404" s="184" t="s">
        <v>4381</v>
      </c>
      <c r="E1404" s="184" t="s">
        <v>18</v>
      </c>
      <c r="F1404" s="185">
        <v>2</v>
      </c>
      <c r="G1404" s="185">
        <v>1</v>
      </c>
      <c r="H1404" s="185">
        <v>0</v>
      </c>
      <c r="I1404" s="184" t="s">
        <v>4789</v>
      </c>
      <c r="J1404" s="184"/>
      <c r="K1404" s="183" t="s">
        <v>4795</v>
      </c>
      <c r="L1404" s="183"/>
      <c r="M1404" s="183" t="s">
        <v>4789</v>
      </c>
      <c r="N1404" s="183" t="s">
        <v>4788</v>
      </c>
      <c r="O1404" s="183"/>
      <c r="P1404" s="183" t="s">
        <v>4210</v>
      </c>
      <c r="Q1404" s="183" t="s">
        <v>4509</v>
      </c>
      <c r="R1404" s="183">
        <f t="shared" ref="R1404:R1467" si="266">IF(AND($A1404=$B$20,$D1404="PRO",$E1404="POS"),1,0)</f>
        <v>0</v>
      </c>
      <c r="S1404" s="183">
        <f t="shared" ref="S1404:S1467" si="267">IF(AND($A1404=$B$20,$D1404="CFA",$E1404="POS"),1,0)</f>
        <v>0</v>
      </c>
      <c r="T1404" s="183">
        <f t="shared" ref="T1404:T1467" si="268">IF($R1404=0,0,IF(OR(AND($M1404&lt;&gt;"",ISNUMBER(SEARCH($M1404,$B$5))),AND($N1404&lt;&gt;"",ISNUMBER(SEARCH($N1404,$B$5))),AND($O1404&lt;&gt;"",ISNUMBER(SEARCH($O1404,$B$5)))),1,0))</f>
        <v>0</v>
      </c>
      <c r="U1404" s="183">
        <f t="shared" ref="U1404:U1467" si="269">IF($R1404=0,0,IF(OR(AND($M1404&lt;&gt;"",ISNUMBER(SEARCH($M1404,$B$5&amp;" "&amp;$B$10))),AND($N1404&lt;&gt;"",ISNUMBER(SEARCH($N1404,$B$5&amp;" "&amp;$B$10))),AND($O1404&lt;&gt;"",ISNUMBER(SEARCH($O1404,$B$5&amp;" "&amp;$B$10)))),1,0))</f>
        <v>0</v>
      </c>
      <c r="V1404" s="183">
        <f t="shared" ref="V1404:V1467" si="270">IF($S1404=0,0,IF(OR(AND($M1404&lt;&gt;"",ISNUMBER(SEARCH($M1404,$D$5))),AND($N1404&lt;&gt;"",ISNUMBER(SEARCH($N1404,$D$5))),AND($O1404&lt;&gt;"",ISNUMBER(SEARCH($O1404,$D$5)))),1,0))</f>
        <v>0</v>
      </c>
      <c r="W1404" s="183">
        <f t="shared" ref="W1404:W1467" si="271">IF($S1404=0,0,IF(OR(AND($M1404&lt;&gt;"",ISNUMBER(SEARCH($M1404,$D$5&amp;" "&amp;$D$10))),AND($N1404&lt;&gt;"",ISNUMBER(SEARCH($N1404,$D$5&amp;" "&amp;$D$10))),AND($O1404&lt;&gt;"",ISNUMBER(SEARCH($O1404,$D$5&amp;" "&amp;$D$10)))),1,0))</f>
        <v>0</v>
      </c>
      <c r="X1404" s="183">
        <f t="shared" ref="X1404:X1467" si="272">IF($T1404=1,$G1404,0)</f>
        <v>0</v>
      </c>
      <c r="Y1404" s="183">
        <f t="shared" ref="Y1404:Y1467" si="273">IF($U1404=1,$G1404,0)</f>
        <v>0</v>
      </c>
      <c r="Z1404" s="183">
        <f t="shared" ref="Z1404:Z1467" si="274">IF($V1404=1,$H1404,0)</f>
        <v>0</v>
      </c>
      <c r="AA1404" s="183">
        <f t="shared" ref="AA1404:AA1467" si="275">IF($W1404=1,$H1404,0)</f>
        <v>0</v>
      </c>
      <c r="AB1404" s="183" t="str">
        <f t="shared" ref="AB1404:AB1467" si="276">IF(AND($R1404=1,$T1404=0),$F1404+ROW()/100000,"")</f>
        <v/>
      </c>
      <c r="AC1404" s="183" t="str">
        <f t="shared" ref="AC1404:AC1467" si="277">IF(AND($R1404=1,$U1404=0),$F1404+ROW()/100000,"")</f>
        <v/>
      </c>
      <c r="AD1404" s="183" t="str">
        <f t="shared" ref="AD1404:AD1467" si="278">IF(AND($S1404=1,$V1404=0),$F1404+ROW()/100000,"")</f>
        <v/>
      </c>
      <c r="AE1404" s="183" t="str">
        <f t="shared" ref="AE1404:AE1467" si="279">IF(AND($S1404=1,$W1404=0),$F1404+ROW()/100000,"")</f>
        <v/>
      </c>
    </row>
    <row r="1405" spans="1:31" ht="33.950000000000003" customHeight="1" x14ac:dyDescent="0.25">
      <c r="A1405" s="184" t="s">
        <v>4784</v>
      </c>
      <c r="B1405" s="185">
        <v>82</v>
      </c>
      <c r="C1405" s="184" t="s">
        <v>4653</v>
      </c>
      <c r="D1405" s="184" t="s">
        <v>4381</v>
      </c>
      <c r="E1405" s="184" t="s">
        <v>18</v>
      </c>
      <c r="F1405" s="185">
        <v>3</v>
      </c>
      <c r="G1405" s="185">
        <v>1</v>
      </c>
      <c r="H1405" s="185">
        <v>0</v>
      </c>
      <c r="I1405" s="184" t="s">
        <v>4786</v>
      </c>
      <c r="J1405" s="184"/>
      <c r="K1405" s="183" t="s">
        <v>4794</v>
      </c>
      <c r="L1405" s="183"/>
      <c r="M1405" s="183" t="s">
        <v>4786</v>
      </c>
      <c r="N1405" s="183" t="s">
        <v>4785</v>
      </c>
      <c r="O1405" s="183"/>
      <c r="P1405" s="183" t="s">
        <v>4210</v>
      </c>
      <c r="Q1405" s="183" t="s">
        <v>4509</v>
      </c>
      <c r="R1405" s="183">
        <f t="shared" si="266"/>
        <v>0</v>
      </c>
      <c r="S1405" s="183">
        <f t="shared" si="267"/>
        <v>0</v>
      </c>
      <c r="T1405" s="183">
        <f t="shared" si="268"/>
        <v>0</v>
      </c>
      <c r="U1405" s="183">
        <f t="shared" si="269"/>
        <v>0</v>
      </c>
      <c r="V1405" s="183">
        <f t="shared" si="270"/>
        <v>0</v>
      </c>
      <c r="W1405" s="183">
        <f t="shared" si="271"/>
        <v>0</v>
      </c>
      <c r="X1405" s="183">
        <f t="shared" si="272"/>
        <v>0</v>
      </c>
      <c r="Y1405" s="183">
        <f t="shared" si="273"/>
        <v>0</v>
      </c>
      <c r="Z1405" s="183">
        <f t="shared" si="274"/>
        <v>0</v>
      </c>
      <c r="AA1405" s="183">
        <f t="shared" si="275"/>
        <v>0</v>
      </c>
      <c r="AB1405" s="183" t="str">
        <f t="shared" si="276"/>
        <v/>
      </c>
      <c r="AC1405" s="183" t="str">
        <f t="shared" si="277"/>
        <v/>
      </c>
      <c r="AD1405" s="183" t="str">
        <f t="shared" si="278"/>
        <v/>
      </c>
      <c r="AE1405" s="183" t="str">
        <f t="shared" si="279"/>
        <v/>
      </c>
    </row>
    <row r="1406" spans="1:31" ht="33.950000000000003" customHeight="1" x14ac:dyDescent="0.25">
      <c r="A1406" s="184" t="s">
        <v>4784</v>
      </c>
      <c r="B1406" s="185">
        <v>82</v>
      </c>
      <c r="C1406" s="184" t="s">
        <v>4653</v>
      </c>
      <c r="D1406" s="184" t="s">
        <v>4381</v>
      </c>
      <c r="E1406" s="184" t="s">
        <v>18</v>
      </c>
      <c r="F1406" s="185">
        <v>4</v>
      </c>
      <c r="G1406" s="185">
        <v>1</v>
      </c>
      <c r="H1406" s="185">
        <v>0</v>
      </c>
      <c r="I1406" s="184" t="s">
        <v>3146</v>
      </c>
      <c r="J1406" s="184"/>
      <c r="K1406" s="183" t="s">
        <v>4648</v>
      </c>
      <c r="L1406" s="183"/>
      <c r="M1406" s="183" t="s">
        <v>3146</v>
      </c>
      <c r="N1406" s="183" t="s">
        <v>3146</v>
      </c>
      <c r="O1406" s="183"/>
      <c r="P1406" s="183" t="s">
        <v>4210</v>
      </c>
      <c r="Q1406" s="183" t="s">
        <v>4509</v>
      </c>
      <c r="R1406" s="183">
        <f t="shared" si="266"/>
        <v>0</v>
      </c>
      <c r="S1406" s="183">
        <f t="shared" si="267"/>
        <v>0</v>
      </c>
      <c r="T1406" s="183">
        <f t="shared" si="268"/>
        <v>0</v>
      </c>
      <c r="U1406" s="183">
        <f t="shared" si="269"/>
        <v>0</v>
      </c>
      <c r="V1406" s="183">
        <f t="shared" si="270"/>
        <v>0</v>
      </c>
      <c r="W1406" s="183">
        <f t="shared" si="271"/>
        <v>0</v>
      </c>
      <c r="X1406" s="183">
        <f t="shared" si="272"/>
        <v>0</v>
      </c>
      <c r="Y1406" s="183">
        <f t="shared" si="273"/>
        <v>0</v>
      </c>
      <c r="Z1406" s="183">
        <f t="shared" si="274"/>
        <v>0</v>
      </c>
      <c r="AA1406" s="183">
        <f t="shared" si="275"/>
        <v>0</v>
      </c>
      <c r="AB1406" s="183" t="str">
        <f t="shared" si="276"/>
        <v/>
      </c>
      <c r="AC1406" s="183" t="str">
        <f t="shared" si="277"/>
        <v/>
      </c>
      <c r="AD1406" s="183" t="str">
        <f t="shared" si="278"/>
        <v/>
      </c>
      <c r="AE1406" s="183" t="str">
        <f t="shared" si="279"/>
        <v/>
      </c>
    </row>
    <row r="1407" spans="1:31" ht="33.950000000000003" customHeight="1" x14ac:dyDescent="0.25">
      <c r="A1407" s="184" t="s">
        <v>4784</v>
      </c>
      <c r="B1407" s="185">
        <v>82</v>
      </c>
      <c r="C1407" s="184" t="s">
        <v>4653</v>
      </c>
      <c r="D1407" s="184" t="s">
        <v>4381</v>
      </c>
      <c r="E1407" s="184" t="s">
        <v>18</v>
      </c>
      <c r="F1407" s="185">
        <v>5</v>
      </c>
      <c r="G1407" s="185">
        <v>1</v>
      </c>
      <c r="H1407" s="185">
        <v>0</v>
      </c>
      <c r="I1407" s="184" t="s">
        <v>3131</v>
      </c>
      <c r="J1407" s="184"/>
      <c r="K1407" s="183" t="s">
        <v>4679</v>
      </c>
      <c r="L1407" s="183"/>
      <c r="M1407" s="183" t="s">
        <v>3131</v>
      </c>
      <c r="N1407" s="183" t="s">
        <v>3131</v>
      </c>
      <c r="O1407" s="183"/>
      <c r="P1407" s="183" t="s">
        <v>4210</v>
      </c>
      <c r="Q1407" s="183" t="s">
        <v>4509</v>
      </c>
      <c r="R1407" s="183">
        <f t="shared" si="266"/>
        <v>0</v>
      </c>
      <c r="S1407" s="183">
        <f t="shared" si="267"/>
        <v>0</v>
      </c>
      <c r="T1407" s="183">
        <f t="shared" si="268"/>
        <v>0</v>
      </c>
      <c r="U1407" s="183">
        <f t="shared" si="269"/>
        <v>0</v>
      </c>
      <c r="V1407" s="183">
        <f t="shared" si="270"/>
        <v>0</v>
      </c>
      <c r="W1407" s="183">
        <f t="shared" si="271"/>
        <v>0</v>
      </c>
      <c r="X1407" s="183">
        <f t="shared" si="272"/>
        <v>0</v>
      </c>
      <c r="Y1407" s="183">
        <f t="shared" si="273"/>
        <v>0</v>
      </c>
      <c r="Z1407" s="183">
        <f t="shared" si="274"/>
        <v>0</v>
      </c>
      <c r="AA1407" s="183">
        <f t="shared" si="275"/>
        <v>0</v>
      </c>
      <c r="AB1407" s="183" t="str">
        <f t="shared" si="276"/>
        <v/>
      </c>
      <c r="AC1407" s="183" t="str">
        <f t="shared" si="277"/>
        <v/>
      </c>
      <c r="AD1407" s="183" t="str">
        <f t="shared" si="278"/>
        <v/>
      </c>
      <c r="AE1407" s="183" t="str">
        <f t="shared" si="279"/>
        <v/>
      </c>
    </row>
    <row r="1408" spans="1:31" ht="33.950000000000003" customHeight="1" x14ac:dyDescent="0.25">
      <c r="A1408" s="184" t="s">
        <v>4784</v>
      </c>
      <c r="B1408" s="185">
        <v>82</v>
      </c>
      <c r="C1408" s="184" t="s">
        <v>4653</v>
      </c>
      <c r="D1408" s="184" t="s">
        <v>4381</v>
      </c>
      <c r="E1408" s="184" t="s">
        <v>18</v>
      </c>
      <c r="F1408" s="185">
        <v>6</v>
      </c>
      <c r="G1408" s="185">
        <v>1</v>
      </c>
      <c r="H1408" s="185">
        <v>0</v>
      </c>
      <c r="I1408" s="184" t="s">
        <v>4792</v>
      </c>
      <c r="J1408" s="184"/>
      <c r="K1408" s="183" t="s">
        <v>4793</v>
      </c>
      <c r="L1408" s="183"/>
      <c r="M1408" s="183" t="s">
        <v>4792</v>
      </c>
      <c r="N1408" s="183" t="s">
        <v>4792</v>
      </c>
      <c r="O1408" s="183"/>
      <c r="P1408" s="183" t="s">
        <v>4210</v>
      </c>
      <c r="Q1408" s="183" t="s">
        <v>4509</v>
      </c>
      <c r="R1408" s="183">
        <f t="shared" si="266"/>
        <v>0</v>
      </c>
      <c r="S1408" s="183">
        <f t="shared" si="267"/>
        <v>0</v>
      </c>
      <c r="T1408" s="183">
        <f t="shared" si="268"/>
        <v>0</v>
      </c>
      <c r="U1408" s="183">
        <f t="shared" si="269"/>
        <v>0</v>
      </c>
      <c r="V1408" s="183">
        <f t="shared" si="270"/>
        <v>0</v>
      </c>
      <c r="W1408" s="183">
        <f t="shared" si="271"/>
        <v>0</v>
      </c>
      <c r="X1408" s="183">
        <f t="shared" si="272"/>
        <v>0</v>
      </c>
      <c r="Y1408" s="183">
        <f t="shared" si="273"/>
        <v>0</v>
      </c>
      <c r="Z1408" s="183">
        <f t="shared" si="274"/>
        <v>0</v>
      </c>
      <c r="AA1408" s="183">
        <f t="shared" si="275"/>
        <v>0</v>
      </c>
      <c r="AB1408" s="183" t="str">
        <f t="shared" si="276"/>
        <v/>
      </c>
      <c r="AC1408" s="183" t="str">
        <f t="shared" si="277"/>
        <v/>
      </c>
      <c r="AD1408" s="183" t="str">
        <f t="shared" si="278"/>
        <v/>
      </c>
      <c r="AE1408" s="183" t="str">
        <f t="shared" si="279"/>
        <v/>
      </c>
    </row>
    <row r="1409" spans="1:31" ht="33.950000000000003" customHeight="1" x14ac:dyDescent="0.25">
      <c r="A1409" s="184" t="s">
        <v>4784</v>
      </c>
      <c r="B1409" s="185">
        <v>82</v>
      </c>
      <c r="C1409" s="184" t="s">
        <v>4653</v>
      </c>
      <c r="D1409" s="184" t="s">
        <v>4381</v>
      </c>
      <c r="E1409" s="184" t="s">
        <v>18</v>
      </c>
      <c r="F1409" s="185">
        <v>7</v>
      </c>
      <c r="G1409" s="185">
        <v>1</v>
      </c>
      <c r="H1409" s="185">
        <v>0</v>
      </c>
      <c r="I1409" s="184" t="s">
        <v>3102</v>
      </c>
      <c r="J1409" s="184"/>
      <c r="K1409" s="183" t="s">
        <v>4511</v>
      </c>
      <c r="L1409" s="183"/>
      <c r="M1409" s="183" t="s">
        <v>3102</v>
      </c>
      <c r="N1409" s="183" t="s">
        <v>3102</v>
      </c>
      <c r="O1409" s="183"/>
      <c r="P1409" s="183" t="s">
        <v>4210</v>
      </c>
      <c r="Q1409" s="183" t="s">
        <v>4509</v>
      </c>
      <c r="R1409" s="183">
        <f t="shared" si="266"/>
        <v>0</v>
      </c>
      <c r="S1409" s="183">
        <f t="shared" si="267"/>
        <v>0</v>
      </c>
      <c r="T1409" s="183">
        <f t="shared" si="268"/>
        <v>0</v>
      </c>
      <c r="U1409" s="183">
        <f t="shared" si="269"/>
        <v>0</v>
      </c>
      <c r="V1409" s="183">
        <f t="shared" si="270"/>
        <v>0</v>
      </c>
      <c r="W1409" s="183">
        <f t="shared" si="271"/>
        <v>0</v>
      </c>
      <c r="X1409" s="183">
        <f t="shared" si="272"/>
        <v>0</v>
      </c>
      <c r="Y1409" s="183">
        <f t="shared" si="273"/>
        <v>0</v>
      </c>
      <c r="Z1409" s="183">
        <f t="shared" si="274"/>
        <v>0</v>
      </c>
      <c r="AA1409" s="183">
        <f t="shared" si="275"/>
        <v>0</v>
      </c>
      <c r="AB1409" s="183" t="str">
        <f t="shared" si="276"/>
        <v/>
      </c>
      <c r="AC1409" s="183" t="str">
        <f t="shared" si="277"/>
        <v/>
      </c>
      <c r="AD1409" s="183" t="str">
        <f t="shared" si="278"/>
        <v/>
      </c>
      <c r="AE1409" s="183" t="str">
        <f t="shared" si="279"/>
        <v/>
      </c>
    </row>
    <row r="1410" spans="1:31" ht="33.950000000000003" customHeight="1" x14ac:dyDescent="0.25">
      <c r="A1410" s="184" t="s">
        <v>4784</v>
      </c>
      <c r="B1410" s="185">
        <v>82</v>
      </c>
      <c r="C1410" s="184" t="s">
        <v>4653</v>
      </c>
      <c r="D1410" s="184" t="s">
        <v>4381</v>
      </c>
      <c r="E1410" s="184" t="s">
        <v>18</v>
      </c>
      <c r="F1410" s="185">
        <v>8</v>
      </c>
      <c r="G1410" s="185">
        <v>1</v>
      </c>
      <c r="H1410" s="185">
        <v>0</v>
      </c>
      <c r="I1410" s="184" t="s">
        <v>3123</v>
      </c>
      <c r="J1410" s="184"/>
      <c r="K1410" s="183" t="s">
        <v>4510</v>
      </c>
      <c r="L1410" s="183"/>
      <c r="M1410" s="183" t="s">
        <v>3123</v>
      </c>
      <c r="N1410" s="183" t="s">
        <v>3123</v>
      </c>
      <c r="O1410" s="183"/>
      <c r="P1410" s="183" t="s">
        <v>4210</v>
      </c>
      <c r="Q1410" s="183" t="s">
        <v>4509</v>
      </c>
      <c r="R1410" s="183">
        <f t="shared" si="266"/>
        <v>0</v>
      </c>
      <c r="S1410" s="183">
        <f t="shared" si="267"/>
        <v>0</v>
      </c>
      <c r="T1410" s="183">
        <f t="shared" si="268"/>
        <v>0</v>
      </c>
      <c r="U1410" s="183">
        <f t="shared" si="269"/>
        <v>0</v>
      </c>
      <c r="V1410" s="183">
        <f t="shared" si="270"/>
        <v>0</v>
      </c>
      <c r="W1410" s="183">
        <f t="shared" si="271"/>
        <v>0</v>
      </c>
      <c r="X1410" s="183">
        <f t="shared" si="272"/>
        <v>0</v>
      </c>
      <c r="Y1410" s="183">
        <f t="shared" si="273"/>
        <v>0</v>
      </c>
      <c r="Z1410" s="183">
        <f t="shared" si="274"/>
        <v>0</v>
      </c>
      <c r="AA1410" s="183">
        <f t="shared" si="275"/>
        <v>0</v>
      </c>
      <c r="AB1410" s="183" t="str">
        <f t="shared" si="276"/>
        <v/>
      </c>
      <c r="AC1410" s="183" t="str">
        <f t="shared" si="277"/>
        <v/>
      </c>
      <c r="AD1410" s="183" t="str">
        <f t="shared" si="278"/>
        <v/>
      </c>
      <c r="AE1410" s="183" t="str">
        <f t="shared" si="279"/>
        <v/>
      </c>
    </row>
    <row r="1411" spans="1:31" ht="33.950000000000003" customHeight="1" x14ac:dyDescent="0.25">
      <c r="A1411" s="184" t="s">
        <v>4784</v>
      </c>
      <c r="B1411" s="185">
        <v>82</v>
      </c>
      <c r="C1411" s="184" t="s">
        <v>4653</v>
      </c>
      <c r="D1411" s="184" t="s">
        <v>4378</v>
      </c>
      <c r="E1411" s="184" t="s">
        <v>18</v>
      </c>
      <c r="F1411" s="185">
        <v>1</v>
      </c>
      <c r="G1411" s="185">
        <v>0</v>
      </c>
      <c r="H1411" s="185">
        <v>1</v>
      </c>
      <c r="I1411" s="184"/>
      <c r="J1411" s="184" t="s">
        <v>3511</v>
      </c>
      <c r="K1411" s="183"/>
      <c r="L1411" s="183" t="s">
        <v>4791</v>
      </c>
      <c r="M1411" s="183" t="s">
        <v>3511</v>
      </c>
      <c r="N1411" s="183" t="s">
        <v>3511</v>
      </c>
      <c r="O1411" s="183"/>
      <c r="P1411" s="183" t="s">
        <v>4210</v>
      </c>
      <c r="Q1411" s="183" t="s">
        <v>4495</v>
      </c>
      <c r="R1411" s="183">
        <f t="shared" si="266"/>
        <v>0</v>
      </c>
      <c r="S1411" s="183">
        <f t="shared" si="267"/>
        <v>0</v>
      </c>
      <c r="T1411" s="183">
        <f t="shared" si="268"/>
        <v>0</v>
      </c>
      <c r="U1411" s="183">
        <f t="shared" si="269"/>
        <v>0</v>
      </c>
      <c r="V1411" s="183">
        <f t="shared" si="270"/>
        <v>0</v>
      </c>
      <c r="W1411" s="183">
        <f t="shared" si="271"/>
        <v>0</v>
      </c>
      <c r="X1411" s="183">
        <f t="shared" si="272"/>
        <v>0</v>
      </c>
      <c r="Y1411" s="183">
        <f t="shared" si="273"/>
        <v>0</v>
      </c>
      <c r="Z1411" s="183">
        <f t="shared" si="274"/>
        <v>0</v>
      </c>
      <c r="AA1411" s="183">
        <f t="shared" si="275"/>
        <v>0</v>
      </c>
      <c r="AB1411" s="183" t="str">
        <f t="shared" si="276"/>
        <v/>
      </c>
      <c r="AC1411" s="183" t="str">
        <f t="shared" si="277"/>
        <v/>
      </c>
      <c r="AD1411" s="183" t="str">
        <f t="shared" si="278"/>
        <v/>
      </c>
      <c r="AE1411" s="183" t="str">
        <f t="shared" si="279"/>
        <v/>
      </c>
    </row>
    <row r="1412" spans="1:31" ht="33.950000000000003" customHeight="1" x14ac:dyDescent="0.25">
      <c r="A1412" s="184" t="s">
        <v>4784</v>
      </c>
      <c r="B1412" s="185">
        <v>82</v>
      </c>
      <c r="C1412" s="184" t="s">
        <v>4653</v>
      </c>
      <c r="D1412" s="184" t="s">
        <v>4378</v>
      </c>
      <c r="E1412" s="184" t="s">
        <v>18</v>
      </c>
      <c r="F1412" s="185">
        <v>2</v>
      </c>
      <c r="G1412" s="185">
        <v>0</v>
      </c>
      <c r="H1412" s="185">
        <v>1</v>
      </c>
      <c r="I1412" s="184"/>
      <c r="J1412" s="184" t="s">
        <v>4789</v>
      </c>
      <c r="K1412" s="183"/>
      <c r="L1412" s="183" t="s">
        <v>4790</v>
      </c>
      <c r="M1412" s="183" t="s">
        <v>4789</v>
      </c>
      <c r="N1412" s="183" t="s">
        <v>4788</v>
      </c>
      <c r="O1412" s="183"/>
      <c r="P1412" s="183" t="s">
        <v>4210</v>
      </c>
      <c r="Q1412" s="183" t="s">
        <v>4495</v>
      </c>
      <c r="R1412" s="183">
        <f t="shared" si="266"/>
        <v>0</v>
      </c>
      <c r="S1412" s="183">
        <f t="shared" si="267"/>
        <v>0</v>
      </c>
      <c r="T1412" s="183">
        <f t="shared" si="268"/>
        <v>0</v>
      </c>
      <c r="U1412" s="183">
        <f t="shared" si="269"/>
        <v>0</v>
      </c>
      <c r="V1412" s="183">
        <f t="shared" si="270"/>
        <v>0</v>
      </c>
      <c r="W1412" s="183">
        <f t="shared" si="271"/>
        <v>0</v>
      </c>
      <c r="X1412" s="183">
        <f t="shared" si="272"/>
        <v>0</v>
      </c>
      <c r="Y1412" s="183">
        <f t="shared" si="273"/>
        <v>0</v>
      </c>
      <c r="Z1412" s="183">
        <f t="shared" si="274"/>
        <v>0</v>
      </c>
      <c r="AA1412" s="183">
        <f t="shared" si="275"/>
        <v>0</v>
      </c>
      <c r="AB1412" s="183" t="str">
        <f t="shared" si="276"/>
        <v/>
      </c>
      <c r="AC1412" s="183" t="str">
        <f t="shared" si="277"/>
        <v/>
      </c>
      <c r="AD1412" s="183" t="str">
        <f t="shared" si="278"/>
        <v/>
      </c>
      <c r="AE1412" s="183" t="str">
        <f t="shared" si="279"/>
        <v/>
      </c>
    </row>
    <row r="1413" spans="1:31" ht="33.950000000000003" customHeight="1" x14ac:dyDescent="0.25">
      <c r="A1413" s="184" t="s">
        <v>4784</v>
      </c>
      <c r="B1413" s="185">
        <v>82</v>
      </c>
      <c r="C1413" s="184" t="s">
        <v>4653</v>
      </c>
      <c r="D1413" s="184" t="s">
        <v>4378</v>
      </c>
      <c r="E1413" s="184" t="s">
        <v>18</v>
      </c>
      <c r="F1413" s="185">
        <v>3</v>
      </c>
      <c r="G1413" s="185">
        <v>0</v>
      </c>
      <c r="H1413" s="185">
        <v>1</v>
      </c>
      <c r="I1413" s="184"/>
      <c r="J1413" s="184" t="s">
        <v>4786</v>
      </c>
      <c r="K1413" s="183"/>
      <c r="L1413" s="183" t="s">
        <v>4787</v>
      </c>
      <c r="M1413" s="183" t="s">
        <v>4786</v>
      </c>
      <c r="N1413" s="183" t="s">
        <v>4785</v>
      </c>
      <c r="O1413" s="183"/>
      <c r="P1413" s="183" t="s">
        <v>4210</v>
      </c>
      <c r="Q1413" s="183" t="s">
        <v>4495</v>
      </c>
      <c r="R1413" s="183">
        <f t="shared" si="266"/>
        <v>0</v>
      </c>
      <c r="S1413" s="183">
        <f t="shared" si="267"/>
        <v>0</v>
      </c>
      <c r="T1413" s="183">
        <f t="shared" si="268"/>
        <v>0</v>
      </c>
      <c r="U1413" s="183">
        <f t="shared" si="269"/>
        <v>0</v>
      </c>
      <c r="V1413" s="183">
        <f t="shared" si="270"/>
        <v>0</v>
      </c>
      <c r="W1413" s="183">
        <f t="shared" si="271"/>
        <v>0</v>
      </c>
      <c r="X1413" s="183">
        <f t="shared" si="272"/>
        <v>0</v>
      </c>
      <c r="Y1413" s="183">
        <f t="shared" si="273"/>
        <v>0</v>
      </c>
      <c r="Z1413" s="183">
        <f t="shared" si="274"/>
        <v>0</v>
      </c>
      <c r="AA1413" s="183">
        <f t="shared" si="275"/>
        <v>0</v>
      </c>
      <c r="AB1413" s="183" t="str">
        <f t="shared" si="276"/>
        <v/>
      </c>
      <c r="AC1413" s="183" t="str">
        <f t="shared" si="277"/>
        <v/>
      </c>
      <c r="AD1413" s="183" t="str">
        <f t="shared" si="278"/>
        <v/>
      </c>
      <c r="AE1413" s="183" t="str">
        <f t="shared" si="279"/>
        <v/>
      </c>
    </row>
    <row r="1414" spans="1:31" ht="33.950000000000003" customHeight="1" x14ac:dyDescent="0.25">
      <c r="A1414" s="184" t="s">
        <v>4784</v>
      </c>
      <c r="B1414" s="185">
        <v>82</v>
      </c>
      <c r="C1414" s="184" t="s">
        <v>4653</v>
      </c>
      <c r="D1414" s="184" t="s">
        <v>4378</v>
      </c>
      <c r="E1414" s="184" t="s">
        <v>18</v>
      </c>
      <c r="F1414" s="185">
        <v>4</v>
      </c>
      <c r="G1414" s="185">
        <v>0</v>
      </c>
      <c r="H1414" s="185">
        <v>1</v>
      </c>
      <c r="I1414" s="184"/>
      <c r="J1414" s="184" t="s">
        <v>3146</v>
      </c>
      <c r="K1414" s="183"/>
      <c r="L1414" s="183" t="s">
        <v>4686</v>
      </c>
      <c r="M1414" s="183" t="s">
        <v>3146</v>
      </c>
      <c r="N1414" s="183" t="s">
        <v>3146</v>
      </c>
      <c r="O1414" s="183"/>
      <c r="P1414" s="183" t="s">
        <v>4210</v>
      </c>
      <c r="Q1414" s="183" t="s">
        <v>4495</v>
      </c>
      <c r="R1414" s="183">
        <f t="shared" si="266"/>
        <v>0</v>
      </c>
      <c r="S1414" s="183">
        <f t="shared" si="267"/>
        <v>0</v>
      </c>
      <c r="T1414" s="183">
        <f t="shared" si="268"/>
        <v>0</v>
      </c>
      <c r="U1414" s="183">
        <f t="shared" si="269"/>
        <v>0</v>
      </c>
      <c r="V1414" s="183">
        <f t="shared" si="270"/>
        <v>0</v>
      </c>
      <c r="W1414" s="183">
        <f t="shared" si="271"/>
        <v>0</v>
      </c>
      <c r="X1414" s="183">
        <f t="shared" si="272"/>
        <v>0</v>
      </c>
      <c r="Y1414" s="183">
        <f t="shared" si="273"/>
        <v>0</v>
      </c>
      <c r="Z1414" s="183">
        <f t="shared" si="274"/>
        <v>0</v>
      </c>
      <c r="AA1414" s="183">
        <f t="shared" si="275"/>
        <v>0</v>
      </c>
      <c r="AB1414" s="183" t="str">
        <f t="shared" si="276"/>
        <v/>
      </c>
      <c r="AC1414" s="183" t="str">
        <f t="shared" si="277"/>
        <v/>
      </c>
      <c r="AD1414" s="183" t="str">
        <f t="shared" si="278"/>
        <v/>
      </c>
      <c r="AE1414" s="183" t="str">
        <f t="shared" si="279"/>
        <v/>
      </c>
    </row>
    <row r="1415" spans="1:31" ht="33.950000000000003" customHeight="1" x14ac:dyDescent="0.25">
      <c r="A1415" s="184" t="s">
        <v>4784</v>
      </c>
      <c r="B1415" s="185">
        <v>82</v>
      </c>
      <c r="C1415" s="184" t="s">
        <v>4653</v>
      </c>
      <c r="D1415" s="184" t="s">
        <v>4378</v>
      </c>
      <c r="E1415" s="184" t="s">
        <v>18</v>
      </c>
      <c r="F1415" s="185">
        <v>5</v>
      </c>
      <c r="G1415" s="185">
        <v>0</v>
      </c>
      <c r="H1415" s="185">
        <v>1</v>
      </c>
      <c r="I1415" s="184"/>
      <c r="J1415" s="184" t="s">
        <v>3131</v>
      </c>
      <c r="K1415" s="183"/>
      <c r="L1415" s="183" t="s">
        <v>4701</v>
      </c>
      <c r="M1415" s="183" t="s">
        <v>3131</v>
      </c>
      <c r="N1415" s="183" t="s">
        <v>3131</v>
      </c>
      <c r="O1415" s="183"/>
      <c r="P1415" s="183" t="s">
        <v>4210</v>
      </c>
      <c r="Q1415" s="183" t="s">
        <v>4495</v>
      </c>
      <c r="R1415" s="183">
        <f t="shared" si="266"/>
        <v>0</v>
      </c>
      <c r="S1415" s="183">
        <f t="shared" si="267"/>
        <v>0</v>
      </c>
      <c r="T1415" s="183">
        <f t="shared" si="268"/>
        <v>0</v>
      </c>
      <c r="U1415" s="183">
        <f t="shared" si="269"/>
        <v>0</v>
      </c>
      <c r="V1415" s="183">
        <f t="shared" si="270"/>
        <v>0</v>
      </c>
      <c r="W1415" s="183">
        <f t="shared" si="271"/>
        <v>0</v>
      </c>
      <c r="X1415" s="183">
        <f t="shared" si="272"/>
        <v>0</v>
      </c>
      <c r="Y1415" s="183">
        <f t="shared" si="273"/>
        <v>0</v>
      </c>
      <c r="Z1415" s="183">
        <f t="shared" si="274"/>
        <v>0</v>
      </c>
      <c r="AA1415" s="183">
        <f t="shared" si="275"/>
        <v>0</v>
      </c>
      <c r="AB1415" s="183" t="str">
        <f t="shared" si="276"/>
        <v/>
      </c>
      <c r="AC1415" s="183" t="str">
        <f t="shared" si="277"/>
        <v/>
      </c>
      <c r="AD1415" s="183" t="str">
        <f t="shared" si="278"/>
        <v/>
      </c>
      <c r="AE1415" s="183" t="str">
        <f t="shared" si="279"/>
        <v/>
      </c>
    </row>
    <row r="1416" spans="1:31" ht="33.950000000000003" customHeight="1" x14ac:dyDescent="0.25">
      <c r="A1416" s="184" t="s">
        <v>4784</v>
      </c>
      <c r="B1416" s="185">
        <v>82</v>
      </c>
      <c r="C1416" s="184" t="s">
        <v>4653</v>
      </c>
      <c r="D1416" s="184" t="s">
        <v>4378</v>
      </c>
      <c r="E1416" s="184" t="s">
        <v>18</v>
      </c>
      <c r="F1416" s="185">
        <v>6</v>
      </c>
      <c r="G1416" s="185">
        <v>0</v>
      </c>
      <c r="H1416" s="185">
        <v>1</v>
      </c>
      <c r="I1416" s="184"/>
      <c r="J1416" s="184" t="s">
        <v>3587</v>
      </c>
      <c r="K1416" s="183"/>
      <c r="L1416" s="183" t="s">
        <v>4500</v>
      </c>
      <c r="M1416" s="183" t="s">
        <v>3587</v>
      </c>
      <c r="N1416" s="183" t="s">
        <v>3587</v>
      </c>
      <c r="O1416" s="183"/>
      <c r="P1416" s="183" t="s">
        <v>4210</v>
      </c>
      <c r="Q1416" s="183" t="s">
        <v>4495</v>
      </c>
      <c r="R1416" s="183">
        <f t="shared" si="266"/>
        <v>0</v>
      </c>
      <c r="S1416" s="183">
        <f t="shared" si="267"/>
        <v>0</v>
      </c>
      <c r="T1416" s="183">
        <f t="shared" si="268"/>
        <v>0</v>
      </c>
      <c r="U1416" s="183">
        <f t="shared" si="269"/>
        <v>0</v>
      </c>
      <c r="V1416" s="183">
        <f t="shared" si="270"/>
        <v>0</v>
      </c>
      <c r="W1416" s="183">
        <f t="shared" si="271"/>
        <v>0</v>
      </c>
      <c r="X1416" s="183">
        <f t="shared" si="272"/>
        <v>0</v>
      </c>
      <c r="Y1416" s="183">
        <f t="shared" si="273"/>
        <v>0</v>
      </c>
      <c r="Z1416" s="183">
        <f t="shared" si="274"/>
        <v>0</v>
      </c>
      <c r="AA1416" s="183">
        <f t="shared" si="275"/>
        <v>0</v>
      </c>
      <c r="AB1416" s="183" t="str">
        <f t="shared" si="276"/>
        <v/>
      </c>
      <c r="AC1416" s="183" t="str">
        <f t="shared" si="277"/>
        <v/>
      </c>
      <c r="AD1416" s="183" t="str">
        <f t="shared" si="278"/>
        <v/>
      </c>
      <c r="AE1416" s="183" t="str">
        <f t="shared" si="279"/>
        <v/>
      </c>
    </row>
    <row r="1417" spans="1:31" ht="33.950000000000003" customHeight="1" x14ac:dyDescent="0.25">
      <c r="A1417" s="184" t="s">
        <v>4784</v>
      </c>
      <c r="B1417" s="185">
        <v>82</v>
      </c>
      <c r="C1417" s="184" t="s">
        <v>4653</v>
      </c>
      <c r="D1417" s="184" t="s">
        <v>4378</v>
      </c>
      <c r="E1417" s="184" t="s">
        <v>18</v>
      </c>
      <c r="F1417" s="185">
        <v>7</v>
      </c>
      <c r="G1417" s="185">
        <v>0</v>
      </c>
      <c r="H1417" s="185">
        <v>1</v>
      </c>
      <c r="I1417" s="184"/>
      <c r="J1417" s="184" t="s">
        <v>4496</v>
      </c>
      <c r="K1417" s="183"/>
      <c r="L1417" s="183" t="s">
        <v>4497</v>
      </c>
      <c r="M1417" s="183" t="s">
        <v>4496</v>
      </c>
      <c r="N1417" s="183" t="s">
        <v>4496</v>
      </c>
      <c r="O1417" s="183"/>
      <c r="P1417" s="183" t="s">
        <v>4210</v>
      </c>
      <c r="Q1417" s="183" t="s">
        <v>4495</v>
      </c>
      <c r="R1417" s="183">
        <f t="shared" si="266"/>
        <v>0</v>
      </c>
      <c r="S1417" s="183">
        <f t="shared" si="267"/>
        <v>0</v>
      </c>
      <c r="T1417" s="183">
        <f t="shared" si="268"/>
        <v>0</v>
      </c>
      <c r="U1417" s="183">
        <f t="shared" si="269"/>
        <v>0</v>
      </c>
      <c r="V1417" s="183">
        <f t="shared" si="270"/>
        <v>0</v>
      </c>
      <c r="W1417" s="183">
        <f t="shared" si="271"/>
        <v>0</v>
      </c>
      <c r="X1417" s="183">
        <f t="shared" si="272"/>
        <v>0</v>
      </c>
      <c r="Y1417" s="183">
        <f t="shared" si="273"/>
        <v>0</v>
      </c>
      <c r="Z1417" s="183">
        <f t="shared" si="274"/>
        <v>0</v>
      </c>
      <c r="AA1417" s="183">
        <f t="shared" si="275"/>
        <v>0</v>
      </c>
      <c r="AB1417" s="183" t="str">
        <f t="shared" si="276"/>
        <v/>
      </c>
      <c r="AC1417" s="183" t="str">
        <f t="shared" si="277"/>
        <v/>
      </c>
      <c r="AD1417" s="183" t="str">
        <f t="shared" si="278"/>
        <v/>
      </c>
      <c r="AE1417" s="183" t="str">
        <f t="shared" si="279"/>
        <v/>
      </c>
    </row>
    <row r="1418" spans="1:31" ht="33.950000000000003" customHeight="1" x14ac:dyDescent="0.25">
      <c r="A1418" s="184" t="s">
        <v>4769</v>
      </c>
      <c r="B1418" s="185">
        <v>83</v>
      </c>
      <c r="C1418" s="184" t="s">
        <v>4653</v>
      </c>
      <c r="D1418" s="184" t="s">
        <v>4381</v>
      </c>
      <c r="E1418" s="184" t="s">
        <v>18</v>
      </c>
      <c r="F1418" s="185">
        <v>1</v>
      </c>
      <c r="G1418" s="185">
        <v>1</v>
      </c>
      <c r="H1418" s="185">
        <v>0</v>
      </c>
      <c r="I1418" s="184" t="s">
        <v>4776</v>
      </c>
      <c r="J1418" s="184"/>
      <c r="K1418" s="183" t="s">
        <v>4783</v>
      </c>
      <c r="L1418" s="183"/>
      <c r="M1418" s="183" t="s">
        <v>4776</v>
      </c>
      <c r="N1418" s="183" t="s">
        <v>4775</v>
      </c>
      <c r="O1418" s="183"/>
      <c r="P1418" s="183" t="s">
        <v>4210</v>
      </c>
      <c r="Q1418" s="183" t="s">
        <v>4509</v>
      </c>
      <c r="R1418" s="183">
        <f t="shared" si="266"/>
        <v>0</v>
      </c>
      <c r="S1418" s="183">
        <f t="shared" si="267"/>
        <v>0</v>
      </c>
      <c r="T1418" s="183">
        <f t="shared" si="268"/>
        <v>0</v>
      </c>
      <c r="U1418" s="183">
        <f t="shared" si="269"/>
        <v>0</v>
      </c>
      <c r="V1418" s="183">
        <f t="shared" si="270"/>
        <v>0</v>
      </c>
      <c r="W1418" s="183">
        <f t="shared" si="271"/>
        <v>0</v>
      </c>
      <c r="X1418" s="183">
        <f t="shared" si="272"/>
        <v>0</v>
      </c>
      <c r="Y1418" s="183">
        <f t="shared" si="273"/>
        <v>0</v>
      </c>
      <c r="Z1418" s="183">
        <f t="shared" si="274"/>
        <v>0</v>
      </c>
      <c r="AA1418" s="183">
        <f t="shared" si="275"/>
        <v>0</v>
      </c>
      <c r="AB1418" s="183" t="str">
        <f t="shared" si="276"/>
        <v/>
      </c>
      <c r="AC1418" s="183" t="str">
        <f t="shared" si="277"/>
        <v/>
      </c>
      <c r="AD1418" s="183" t="str">
        <f t="shared" si="278"/>
        <v/>
      </c>
      <c r="AE1418" s="183" t="str">
        <f t="shared" si="279"/>
        <v/>
      </c>
    </row>
    <row r="1419" spans="1:31" ht="33.950000000000003" customHeight="1" x14ac:dyDescent="0.25">
      <c r="A1419" s="184" t="s">
        <v>4769</v>
      </c>
      <c r="B1419" s="185">
        <v>83</v>
      </c>
      <c r="C1419" s="184" t="s">
        <v>4653</v>
      </c>
      <c r="D1419" s="184" t="s">
        <v>4381</v>
      </c>
      <c r="E1419" s="184" t="s">
        <v>18</v>
      </c>
      <c r="F1419" s="185">
        <v>2</v>
      </c>
      <c r="G1419" s="185">
        <v>1</v>
      </c>
      <c r="H1419" s="185">
        <v>0</v>
      </c>
      <c r="I1419" s="184" t="s">
        <v>3087</v>
      </c>
      <c r="J1419" s="184"/>
      <c r="K1419" s="183" t="s">
        <v>4782</v>
      </c>
      <c r="L1419" s="183"/>
      <c r="M1419" s="183" t="s">
        <v>3087</v>
      </c>
      <c r="N1419" s="183"/>
      <c r="O1419" s="183"/>
      <c r="P1419" s="183" t="s">
        <v>4210</v>
      </c>
      <c r="Q1419" s="183" t="s">
        <v>4509</v>
      </c>
      <c r="R1419" s="183">
        <f t="shared" si="266"/>
        <v>0</v>
      </c>
      <c r="S1419" s="183">
        <f t="shared" si="267"/>
        <v>0</v>
      </c>
      <c r="T1419" s="183">
        <f t="shared" si="268"/>
        <v>0</v>
      </c>
      <c r="U1419" s="183">
        <f t="shared" si="269"/>
        <v>0</v>
      </c>
      <c r="V1419" s="183">
        <f t="shared" si="270"/>
        <v>0</v>
      </c>
      <c r="W1419" s="183">
        <f t="shared" si="271"/>
        <v>0</v>
      </c>
      <c r="X1419" s="183">
        <f t="shared" si="272"/>
        <v>0</v>
      </c>
      <c r="Y1419" s="183">
        <f t="shared" si="273"/>
        <v>0</v>
      </c>
      <c r="Z1419" s="183">
        <f t="shared" si="274"/>
        <v>0</v>
      </c>
      <c r="AA1419" s="183">
        <f t="shared" si="275"/>
        <v>0</v>
      </c>
      <c r="AB1419" s="183" t="str">
        <f t="shared" si="276"/>
        <v/>
      </c>
      <c r="AC1419" s="183" t="str">
        <f t="shared" si="277"/>
        <v/>
      </c>
      <c r="AD1419" s="183" t="str">
        <f t="shared" si="278"/>
        <v/>
      </c>
      <c r="AE1419" s="183" t="str">
        <f t="shared" si="279"/>
        <v/>
      </c>
    </row>
    <row r="1420" spans="1:31" ht="33.950000000000003" customHeight="1" x14ac:dyDescent="0.25">
      <c r="A1420" s="184" t="s">
        <v>4769</v>
      </c>
      <c r="B1420" s="185">
        <v>83</v>
      </c>
      <c r="C1420" s="184" t="s">
        <v>4653</v>
      </c>
      <c r="D1420" s="184" t="s">
        <v>4381</v>
      </c>
      <c r="E1420" s="184" t="s">
        <v>18</v>
      </c>
      <c r="F1420" s="185">
        <v>3</v>
      </c>
      <c r="G1420" s="185">
        <v>1</v>
      </c>
      <c r="H1420" s="185">
        <v>0</v>
      </c>
      <c r="I1420" s="184" t="s">
        <v>3092</v>
      </c>
      <c r="J1420" s="184"/>
      <c r="K1420" s="183" t="s">
        <v>4651</v>
      </c>
      <c r="L1420" s="183"/>
      <c r="M1420" s="183" t="s">
        <v>3092</v>
      </c>
      <c r="N1420" s="183" t="s">
        <v>3092</v>
      </c>
      <c r="O1420" s="183"/>
      <c r="P1420" s="183" t="s">
        <v>4210</v>
      </c>
      <c r="Q1420" s="183" t="s">
        <v>4509</v>
      </c>
      <c r="R1420" s="183">
        <f t="shared" si="266"/>
        <v>0</v>
      </c>
      <c r="S1420" s="183">
        <f t="shared" si="267"/>
        <v>0</v>
      </c>
      <c r="T1420" s="183">
        <f t="shared" si="268"/>
        <v>0</v>
      </c>
      <c r="U1420" s="183">
        <f t="shared" si="269"/>
        <v>0</v>
      </c>
      <c r="V1420" s="183">
        <f t="shared" si="270"/>
        <v>0</v>
      </c>
      <c r="W1420" s="183">
        <f t="shared" si="271"/>
        <v>0</v>
      </c>
      <c r="X1420" s="183">
        <f t="shared" si="272"/>
        <v>0</v>
      </c>
      <c r="Y1420" s="183">
        <f t="shared" si="273"/>
        <v>0</v>
      </c>
      <c r="Z1420" s="183">
        <f t="shared" si="274"/>
        <v>0</v>
      </c>
      <c r="AA1420" s="183">
        <f t="shared" si="275"/>
        <v>0</v>
      </c>
      <c r="AB1420" s="183" t="str">
        <f t="shared" si="276"/>
        <v/>
      </c>
      <c r="AC1420" s="183" t="str">
        <f t="shared" si="277"/>
        <v/>
      </c>
      <c r="AD1420" s="183" t="str">
        <f t="shared" si="278"/>
        <v/>
      </c>
      <c r="AE1420" s="183" t="str">
        <f t="shared" si="279"/>
        <v/>
      </c>
    </row>
    <row r="1421" spans="1:31" ht="33.950000000000003" customHeight="1" x14ac:dyDescent="0.25">
      <c r="A1421" s="184" t="s">
        <v>4769</v>
      </c>
      <c r="B1421" s="185">
        <v>83</v>
      </c>
      <c r="C1421" s="184" t="s">
        <v>4653</v>
      </c>
      <c r="D1421" s="184" t="s">
        <v>4381</v>
      </c>
      <c r="E1421" s="184" t="s">
        <v>18</v>
      </c>
      <c r="F1421" s="185">
        <v>4</v>
      </c>
      <c r="G1421" s="185">
        <v>1</v>
      </c>
      <c r="H1421" s="185">
        <v>0</v>
      </c>
      <c r="I1421" s="184" t="s">
        <v>4772</v>
      </c>
      <c r="J1421" s="184"/>
      <c r="K1421" s="183" t="s">
        <v>4781</v>
      </c>
      <c r="L1421" s="183"/>
      <c r="M1421" s="183" t="s">
        <v>4772</v>
      </c>
      <c r="N1421" s="183" t="s">
        <v>4772</v>
      </c>
      <c r="O1421" s="183"/>
      <c r="P1421" s="183" t="s">
        <v>4210</v>
      </c>
      <c r="Q1421" s="183" t="s">
        <v>4509</v>
      </c>
      <c r="R1421" s="183">
        <f t="shared" si="266"/>
        <v>0</v>
      </c>
      <c r="S1421" s="183">
        <f t="shared" si="267"/>
        <v>0</v>
      </c>
      <c r="T1421" s="183">
        <f t="shared" si="268"/>
        <v>0</v>
      </c>
      <c r="U1421" s="183">
        <f t="shared" si="269"/>
        <v>0</v>
      </c>
      <c r="V1421" s="183">
        <f t="shared" si="270"/>
        <v>0</v>
      </c>
      <c r="W1421" s="183">
        <f t="shared" si="271"/>
        <v>0</v>
      </c>
      <c r="X1421" s="183">
        <f t="shared" si="272"/>
        <v>0</v>
      </c>
      <c r="Y1421" s="183">
        <f t="shared" si="273"/>
        <v>0</v>
      </c>
      <c r="Z1421" s="183">
        <f t="shared" si="274"/>
        <v>0</v>
      </c>
      <c r="AA1421" s="183">
        <f t="shared" si="275"/>
        <v>0</v>
      </c>
      <c r="AB1421" s="183" t="str">
        <f t="shared" si="276"/>
        <v/>
      </c>
      <c r="AC1421" s="183" t="str">
        <f t="shared" si="277"/>
        <v/>
      </c>
      <c r="AD1421" s="183" t="str">
        <f t="shared" si="278"/>
        <v/>
      </c>
      <c r="AE1421" s="183" t="str">
        <f t="shared" si="279"/>
        <v/>
      </c>
    </row>
    <row r="1422" spans="1:31" ht="33.950000000000003" customHeight="1" x14ac:dyDescent="0.25">
      <c r="A1422" s="184" t="s">
        <v>4769</v>
      </c>
      <c r="B1422" s="185">
        <v>83</v>
      </c>
      <c r="C1422" s="184" t="s">
        <v>4653</v>
      </c>
      <c r="D1422" s="184" t="s">
        <v>4381</v>
      </c>
      <c r="E1422" s="184" t="s">
        <v>18</v>
      </c>
      <c r="F1422" s="185">
        <v>5</v>
      </c>
      <c r="G1422" s="185">
        <v>1</v>
      </c>
      <c r="H1422" s="185">
        <v>0</v>
      </c>
      <c r="I1422" s="184" t="s">
        <v>4770</v>
      </c>
      <c r="J1422" s="184"/>
      <c r="K1422" s="183" t="s">
        <v>4780</v>
      </c>
      <c r="L1422" s="183"/>
      <c r="M1422" s="183" t="s">
        <v>4770</v>
      </c>
      <c r="N1422" s="183" t="s">
        <v>4770</v>
      </c>
      <c r="O1422" s="183"/>
      <c r="P1422" s="183" t="s">
        <v>4210</v>
      </c>
      <c r="Q1422" s="183" t="s">
        <v>4509</v>
      </c>
      <c r="R1422" s="183">
        <f t="shared" si="266"/>
        <v>0</v>
      </c>
      <c r="S1422" s="183">
        <f t="shared" si="267"/>
        <v>0</v>
      </c>
      <c r="T1422" s="183">
        <f t="shared" si="268"/>
        <v>0</v>
      </c>
      <c r="U1422" s="183">
        <f t="shared" si="269"/>
        <v>0</v>
      </c>
      <c r="V1422" s="183">
        <f t="shared" si="270"/>
        <v>0</v>
      </c>
      <c r="W1422" s="183">
        <f t="shared" si="271"/>
        <v>0</v>
      </c>
      <c r="X1422" s="183">
        <f t="shared" si="272"/>
        <v>0</v>
      </c>
      <c r="Y1422" s="183">
        <f t="shared" si="273"/>
        <v>0</v>
      </c>
      <c r="Z1422" s="183">
        <f t="shared" si="274"/>
        <v>0</v>
      </c>
      <c r="AA1422" s="183">
        <f t="shared" si="275"/>
        <v>0</v>
      </c>
      <c r="AB1422" s="183" t="str">
        <f t="shared" si="276"/>
        <v/>
      </c>
      <c r="AC1422" s="183" t="str">
        <f t="shared" si="277"/>
        <v/>
      </c>
      <c r="AD1422" s="183" t="str">
        <f t="shared" si="278"/>
        <v/>
      </c>
      <c r="AE1422" s="183" t="str">
        <f t="shared" si="279"/>
        <v/>
      </c>
    </row>
    <row r="1423" spans="1:31" ht="33.950000000000003" customHeight="1" x14ac:dyDescent="0.25">
      <c r="A1423" s="184" t="s">
        <v>4769</v>
      </c>
      <c r="B1423" s="185">
        <v>83</v>
      </c>
      <c r="C1423" s="184" t="s">
        <v>4653</v>
      </c>
      <c r="D1423" s="184" t="s">
        <v>4381</v>
      </c>
      <c r="E1423" s="184" t="s">
        <v>18</v>
      </c>
      <c r="F1423" s="185">
        <v>6</v>
      </c>
      <c r="G1423" s="185">
        <v>1</v>
      </c>
      <c r="H1423" s="185">
        <v>0</v>
      </c>
      <c r="I1423" s="184" t="s">
        <v>4778</v>
      </c>
      <c r="J1423" s="184"/>
      <c r="K1423" s="183" t="s">
        <v>4779</v>
      </c>
      <c r="L1423" s="183"/>
      <c r="M1423" s="183" t="s">
        <v>4778</v>
      </c>
      <c r="N1423" s="183" t="s">
        <v>4778</v>
      </c>
      <c r="O1423" s="183"/>
      <c r="P1423" s="183" t="s">
        <v>4210</v>
      </c>
      <c r="Q1423" s="183" t="s">
        <v>4509</v>
      </c>
      <c r="R1423" s="183">
        <f t="shared" si="266"/>
        <v>0</v>
      </c>
      <c r="S1423" s="183">
        <f t="shared" si="267"/>
        <v>0</v>
      </c>
      <c r="T1423" s="183">
        <f t="shared" si="268"/>
        <v>0</v>
      </c>
      <c r="U1423" s="183">
        <f t="shared" si="269"/>
        <v>0</v>
      </c>
      <c r="V1423" s="183">
        <f t="shared" si="270"/>
        <v>0</v>
      </c>
      <c r="W1423" s="183">
        <f t="shared" si="271"/>
        <v>0</v>
      </c>
      <c r="X1423" s="183">
        <f t="shared" si="272"/>
        <v>0</v>
      </c>
      <c r="Y1423" s="183">
        <f t="shared" si="273"/>
        <v>0</v>
      </c>
      <c r="Z1423" s="183">
        <f t="shared" si="274"/>
        <v>0</v>
      </c>
      <c r="AA1423" s="183">
        <f t="shared" si="275"/>
        <v>0</v>
      </c>
      <c r="AB1423" s="183" t="str">
        <f t="shared" si="276"/>
        <v/>
      </c>
      <c r="AC1423" s="183" t="str">
        <f t="shared" si="277"/>
        <v/>
      </c>
      <c r="AD1423" s="183" t="str">
        <f t="shared" si="278"/>
        <v/>
      </c>
      <c r="AE1423" s="183" t="str">
        <f t="shared" si="279"/>
        <v/>
      </c>
    </row>
    <row r="1424" spans="1:31" ht="33.950000000000003" customHeight="1" x14ac:dyDescent="0.25">
      <c r="A1424" s="184" t="s">
        <v>4769</v>
      </c>
      <c r="B1424" s="185">
        <v>83</v>
      </c>
      <c r="C1424" s="184" t="s">
        <v>4653</v>
      </c>
      <c r="D1424" s="184" t="s">
        <v>4381</v>
      </c>
      <c r="E1424" s="184" t="s">
        <v>18</v>
      </c>
      <c r="F1424" s="185">
        <v>7</v>
      </c>
      <c r="G1424" s="185">
        <v>1</v>
      </c>
      <c r="H1424" s="185">
        <v>0</v>
      </c>
      <c r="I1424" s="184" t="s">
        <v>3102</v>
      </c>
      <c r="J1424" s="184"/>
      <c r="K1424" s="183" t="s">
        <v>4511</v>
      </c>
      <c r="L1424" s="183"/>
      <c r="M1424" s="183" t="s">
        <v>3102</v>
      </c>
      <c r="N1424" s="183" t="s">
        <v>3102</v>
      </c>
      <c r="O1424" s="183"/>
      <c r="P1424" s="183" t="s">
        <v>4210</v>
      </c>
      <c r="Q1424" s="183" t="s">
        <v>4509</v>
      </c>
      <c r="R1424" s="183">
        <f t="shared" si="266"/>
        <v>0</v>
      </c>
      <c r="S1424" s="183">
        <f t="shared" si="267"/>
        <v>0</v>
      </c>
      <c r="T1424" s="183">
        <f t="shared" si="268"/>
        <v>0</v>
      </c>
      <c r="U1424" s="183">
        <f t="shared" si="269"/>
        <v>0</v>
      </c>
      <c r="V1424" s="183">
        <f t="shared" si="270"/>
        <v>0</v>
      </c>
      <c r="W1424" s="183">
        <f t="shared" si="271"/>
        <v>0</v>
      </c>
      <c r="X1424" s="183">
        <f t="shared" si="272"/>
        <v>0</v>
      </c>
      <c r="Y1424" s="183">
        <f t="shared" si="273"/>
        <v>0</v>
      </c>
      <c r="Z1424" s="183">
        <f t="shared" si="274"/>
        <v>0</v>
      </c>
      <c r="AA1424" s="183">
        <f t="shared" si="275"/>
        <v>0</v>
      </c>
      <c r="AB1424" s="183" t="str">
        <f t="shared" si="276"/>
        <v/>
      </c>
      <c r="AC1424" s="183" t="str">
        <f t="shared" si="277"/>
        <v/>
      </c>
      <c r="AD1424" s="183" t="str">
        <f t="shared" si="278"/>
        <v/>
      </c>
      <c r="AE1424" s="183" t="str">
        <f t="shared" si="279"/>
        <v/>
      </c>
    </row>
    <row r="1425" spans="1:31" ht="33.950000000000003" customHeight="1" x14ac:dyDescent="0.25">
      <c r="A1425" s="184" t="s">
        <v>4769</v>
      </c>
      <c r="B1425" s="185">
        <v>83</v>
      </c>
      <c r="C1425" s="184" t="s">
        <v>4653</v>
      </c>
      <c r="D1425" s="184" t="s">
        <v>4381</v>
      </c>
      <c r="E1425" s="184" t="s">
        <v>18</v>
      </c>
      <c r="F1425" s="185">
        <v>8</v>
      </c>
      <c r="G1425" s="185">
        <v>1</v>
      </c>
      <c r="H1425" s="185">
        <v>0</v>
      </c>
      <c r="I1425" s="184" t="s">
        <v>3123</v>
      </c>
      <c r="J1425" s="184"/>
      <c r="K1425" s="183" t="s">
        <v>4510</v>
      </c>
      <c r="L1425" s="183"/>
      <c r="M1425" s="183" t="s">
        <v>3123</v>
      </c>
      <c r="N1425" s="183" t="s">
        <v>3123</v>
      </c>
      <c r="O1425" s="183"/>
      <c r="P1425" s="183" t="s">
        <v>4210</v>
      </c>
      <c r="Q1425" s="183" t="s">
        <v>4509</v>
      </c>
      <c r="R1425" s="183">
        <f t="shared" si="266"/>
        <v>0</v>
      </c>
      <c r="S1425" s="183">
        <f t="shared" si="267"/>
        <v>0</v>
      </c>
      <c r="T1425" s="183">
        <f t="shared" si="268"/>
        <v>0</v>
      </c>
      <c r="U1425" s="183">
        <f t="shared" si="269"/>
        <v>0</v>
      </c>
      <c r="V1425" s="183">
        <f t="shared" si="270"/>
        <v>0</v>
      </c>
      <c r="W1425" s="183">
        <f t="shared" si="271"/>
        <v>0</v>
      </c>
      <c r="X1425" s="183">
        <f t="shared" si="272"/>
        <v>0</v>
      </c>
      <c r="Y1425" s="183">
        <f t="shared" si="273"/>
        <v>0</v>
      </c>
      <c r="Z1425" s="183">
        <f t="shared" si="274"/>
        <v>0</v>
      </c>
      <c r="AA1425" s="183">
        <f t="shared" si="275"/>
        <v>0</v>
      </c>
      <c r="AB1425" s="183" t="str">
        <f t="shared" si="276"/>
        <v/>
      </c>
      <c r="AC1425" s="183" t="str">
        <f t="shared" si="277"/>
        <v/>
      </c>
      <c r="AD1425" s="183" t="str">
        <f t="shared" si="278"/>
        <v/>
      </c>
      <c r="AE1425" s="183" t="str">
        <f t="shared" si="279"/>
        <v/>
      </c>
    </row>
    <row r="1426" spans="1:31" ht="33.950000000000003" customHeight="1" x14ac:dyDescent="0.25">
      <c r="A1426" s="184" t="s">
        <v>4769</v>
      </c>
      <c r="B1426" s="185">
        <v>83</v>
      </c>
      <c r="C1426" s="184" t="s">
        <v>4653</v>
      </c>
      <c r="D1426" s="184" t="s">
        <v>4378</v>
      </c>
      <c r="E1426" s="184" t="s">
        <v>18</v>
      </c>
      <c r="F1426" s="185">
        <v>1</v>
      </c>
      <c r="G1426" s="185">
        <v>0</v>
      </c>
      <c r="H1426" s="185">
        <v>1</v>
      </c>
      <c r="I1426" s="184"/>
      <c r="J1426" s="184" t="s">
        <v>4776</v>
      </c>
      <c r="K1426" s="183"/>
      <c r="L1426" s="183" t="s">
        <v>4777</v>
      </c>
      <c r="M1426" s="183" t="s">
        <v>4776</v>
      </c>
      <c r="N1426" s="183" t="s">
        <v>4775</v>
      </c>
      <c r="O1426" s="183"/>
      <c r="P1426" s="183" t="s">
        <v>4210</v>
      </c>
      <c r="Q1426" s="183" t="s">
        <v>4495</v>
      </c>
      <c r="R1426" s="183">
        <f t="shared" si="266"/>
        <v>0</v>
      </c>
      <c r="S1426" s="183">
        <f t="shared" si="267"/>
        <v>0</v>
      </c>
      <c r="T1426" s="183">
        <f t="shared" si="268"/>
        <v>0</v>
      </c>
      <c r="U1426" s="183">
        <f t="shared" si="269"/>
        <v>0</v>
      </c>
      <c r="V1426" s="183">
        <f t="shared" si="270"/>
        <v>0</v>
      </c>
      <c r="W1426" s="183">
        <f t="shared" si="271"/>
        <v>0</v>
      </c>
      <c r="X1426" s="183">
        <f t="shared" si="272"/>
        <v>0</v>
      </c>
      <c r="Y1426" s="183">
        <f t="shared" si="273"/>
        <v>0</v>
      </c>
      <c r="Z1426" s="183">
        <f t="shared" si="274"/>
        <v>0</v>
      </c>
      <c r="AA1426" s="183">
        <f t="shared" si="275"/>
        <v>0</v>
      </c>
      <c r="AB1426" s="183" t="str">
        <f t="shared" si="276"/>
        <v/>
      </c>
      <c r="AC1426" s="183" t="str">
        <f t="shared" si="277"/>
        <v/>
      </c>
      <c r="AD1426" s="183" t="str">
        <f t="shared" si="278"/>
        <v/>
      </c>
      <c r="AE1426" s="183" t="str">
        <f t="shared" si="279"/>
        <v/>
      </c>
    </row>
    <row r="1427" spans="1:31" ht="33.950000000000003" customHeight="1" x14ac:dyDescent="0.25">
      <c r="A1427" s="184" t="s">
        <v>4769</v>
      </c>
      <c r="B1427" s="185">
        <v>83</v>
      </c>
      <c r="C1427" s="184" t="s">
        <v>4653</v>
      </c>
      <c r="D1427" s="184" t="s">
        <v>4378</v>
      </c>
      <c r="E1427" s="184" t="s">
        <v>18</v>
      </c>
      <c r="F1427" s="185">
        <v>2</v>
      </c>
      <c r="G1427" s="185">
        <v>0</v>
      </c>
      <c r="H1427" s="185">
        <v>1</v>
      </c>
      <c r="I1427" s="184"/>
      <c r="J1427" s="184" t="s">
        <v>3087</v>
      </c>
      <c r="K1427" s="183"/>
      <c r="L1427" s="183" t="s">
        <v>4774</v>
      </c>
      <c r="M1427" s="183" t="s">
        <v>3087</v>
      </c>
      <c r="N1427" s="183"/>
      <c r="O1427" s="183"/>
      <c r="P1427" s="183" t="s">
        <v>4210</v>
      </c>
      <c r="Q1427" s="183" t="s">
        <v>4495</v>
      </c>
      <c r="R1427" s="183">
        <f t="shared" si="266"/>
        <v>0</v>
      </c>
      <c r="S1427" s="183">
        <f t="shared" si="267"/>
        <v>0</v>
      </c>
      <c r="T1427" s="183">
        <f t="shared" si="268"/>
        <v>0</v>
      </c>
      <c r="U1427" s="183">
        <f t="shared" si="269"/>
        <v>0</v>
      </c>
      <c r="V1427" s="183">
        <f t="shared" si="270"/>
        <v>0</v>
      </c>
      <c r="W1427" s="183">
        <f t="shared" si="271"/>
        <v>0</v>
      </c>
      <c r="X1427" s="183">
        <f t="shared" si="272"/>
        <v>0</v>
      </c>
      <c r="Y1427" s="183">
        <f t="shared" si="273"/>
        <v>0</v>
      </c>
      <c r="Z1427" s="183">
        <f t="shared" si="274"/>
        <v>0</v>
      </c>
      <c r="AA1427" s="183">
        <f t="shared" si="275"/>
        <v>0</v>
      </c>
      <c r="AB1427" s="183" t="str">
        <f t="shared" si="276"/>
        <v/>
      </c>
      <c r="AC1427" s="183" t="str">
        <f t="shared" si="277"/>
        <v/>
      </c>
      <c r="AD1427" s="183" t="str">
        <f t="shared" si="278"/>
        <v/>
      </c>
      <c r="AE1427" s="183" t="str">
        <f t="shared" si="279"/>
        <v/>
      </c>
    </row>
    <row r="1428" spans="1:31" ht="33.950000000000003" customHeight="1" x14ac:dyDescent="0.25">
      <c r="A1428" s="184" t="s">
        <v>4769</v>
      </c>
      <c r="B1428" s="185">
        <v>83</v>
      </c>
      <c r="C1428" s="184" t="s">
        <v>4653</v>
      </c>
      <c r="D1428" s="184" t="s">
        <v>4378</v>
      </c>
      <c r="E1428" s="184" t="s">
        <v>18</v>
      </c>
      <c r="F1428" s="185">
        <v>3</v>
      </c>
      <c r="G1428" s="185">
        <v>0</v>
      </c>
      <c r="H1428" s="185">
        <v>1</v>
      </c>
      <c r="I1428" s="184"/>
      <c r="J1428" s="184" t="s">
        <v>3092</v>
      </c>
      <c r="K1428" s="183"/>
      <c r="L1428" s="183" t="s">
        <v>4645</v>
      </c>
      <c r="M1428" s="183" t="s">
        <v>3092</v>
      </c>
      <c r="N1428" s="183" t="s">
        <v>3092</v>
      </c>
      <c r="O1428" s="183"/>
      <c r="P1428" s="183" t="s">
        <v>4210</v>
      </c>
      <c r="Q1428" s="183" t="s">
        <v>4495</v>
      </c>
      <c r="R1428" s="183">
        <f t="shared" si="266"/>
        <v>0</v>
      </c>
      <c r="S1428" s="183">
        <f t="shared" si="267"/>
        <v>0</v>
      </c>
      <c r="T1428" s="183">
        <f t="shared" si="268"/>
        <v>0</v>
      </c>
      <c r="U1428" s="183">
        <f t="shared" si="269"/>
        <v>0</v>
      </c>
      <c r="V1428" s="183">
        <f t="shared" si="270"/>
        <v>0</v>
      </c>
      <c r="W1428" s="183">
        <f t="shared" si="271"/>
        <v>0</v>
      </c>
      <c r="X1428" s="183">
        <f t="shared" si="272"/>
        <v>0</v>
      </c>
      <c r="Y1428" s="183">
        <f t="shared" si="273"/>
        <v>0</v>
      </c>
      <c r="Z1428" s="183">
        <f t="shared" si="274"/>
        <v>0</v>
      </c>
      <c r="AA1428" s="183">
        <f t="shared" si="275"/>
        <v>0</v>
      </c>
      <c r="AB1428" s="183" t="str">
        <f t="shared" si="276"/>
        <v/>
      </c>
      <c r="AC1428" s="183" t="str">
        <f t="shared" si="277"/>
        <v/>
      </c>
      <c r="AD1428" s="183" t="str">
        <f t="shared" si="278"/>
        <v/>
      </c>
      <c r="AE1428" s="183" t="str">
        <f t="shared" si="279"/>
        <v/>
      </c>
    </row>
    <row r="1429" spans="1:31" ht="33.950000000000003" customHeight="1" x14ac:dyDescent="0.25">
      <c r="A1429" s="184" t="s">
        <v>4769</v>
      </c>
      <c r="B1429" s="185">
        <v>83</v>
      </c>
      <c r="C1429" s="184" t="s">
        <v>4653</v>
      </c>
      <c r="D1429" s="184" t="s">
        <v>4378</v>
      </c>
      <c r="E1429" s="184" t="s">
        <v>18</v>
      </c>
      <c r="F1429" s="185">
        <v>4</v>
      </c>
      <c r="G1429" s="185">
        <v>0</v>
      </c>
      <c r="H1429" s="185">
        <v>1</v>
      </c>
      <c r="I1429" s="184"/>
      <c r="J1429" s="184" t="s">
        <v>4772</v>
      </c>
      <c r="K1429" s="183"/>
      <c r="L1429" s="183" t="s">
        <v>4773</v>
      </c>
      <c r="M1429" s="183" t="s">
        <v>4772</v>
      </c>
      <c r="N1429" s="183" t="s">
        <v>4772</v>
      </c>
      <c r="O1429" s="183"/>
      <c r="P1429" s="183" t="s">
        <v>4210</v>
      </c>
      <c r="Q1429" s="183" t="s">
        <v>4495</v>
      </c>
      <c r="R1429" s="183">
        <f t="shared" si="266"/>
        <v>0</v>
      </c>
      <c r="S1429" s="183">
        <f t="shared" si="267"/>
        <v>0</v>
      </c>
      <c r="T1429" s="183">
        <f t="shared" si="268"/>
        <v>0</v>
      </c>
      <c r="U1429" s="183">
        <f t="shared" si="269"/>
        <v>0</v>
      </c>
      <c r="V1429" s="183">
        <f t="shared" si="270"/>
        <v>0</v>
      </c>
      <c r="W1429" s="183">
        <f t="shared" si="271"/>
        <v>0</v>
      </c>
      <c r="X1429" s="183">
        <f t="shared" si="272"/>
        <v>0</v>
      </c>
      <c r="Y1429" s="183">
        <f t="shared" si="273"/>
        <v>0</v>
      </c>
      <c r="Z1429" s="183">
        <f t="shared" si="274"/>
        <v>0</v>
      </c>
      <c r="AA1429" s="183">
        <f t="shared" si="275"/>
        <v>0</v>
      </c>
      <c r="AB1429" s="183" t="str">
        <f t="shared" si="276"/>
        <v/>
      </c>
      <c r="AC1429" s="183" t="str">
        <f t="shared" si="277"/>
        <v/>
      </c>
      <c r="AD1429" s="183" t="str">
        <f t="shared" si="278"/>
        <v/>
      </c>
      <c r="AE1429" s="183" t="str">
        <f t="shared" si="279"/>
        <v/>
      </c>
    </row>
    <row r="1430" spans="1:31" ht="33.950000000000003" customHeight="1" x14ac:dyDescent="0.25">
      <c r="A1430" s="184" t="s">
        <v>4769</v>
      </c>
      <c r="B1430" s="185">
        <v>83</v>
      </c>
      <c r="C1430" s="184" t="s">
        <v>4653</v>
      </c>
      <c r="D1430" s="184" t="s">
        <v>4378</v>
      </c>
      <c r="E1430" s="184" t="s">
        <v>18</v>
      </c>
      <c r="F1430" s="185">
        <v>5</v>
      </c>
      <c r="G1430" s="185">
        <v>0</v>
      </c>
      <c r="H1430" s="185">
        <v>1</v>
      </c>
      <c r="I1430" s="184"/>
      <c r="J1430" s="184" t="s">
        <v>4770</v>
      </c>
      <c r="K1430" s="183"/>
      <c r="L1430" s="183" t="s">
        <v>4771</v>
      </c>
      <c r="M1430" s="183" t="s">
        <v>4770</v>
      </c>
      <c r="N1430" s="183" t="s">
        <v>4770</v>
      </c>
      <c r="O1430" s="183"/>
      <c r="P1430" s="183" t="s">
        <v>4210</v>
      </c>
      <c r="Q1430" s="183" t="s">
        <v>4495</v>
      </c>
      <c r="R1430" s="183">
        <f t="shared" si="266"/>
        <v>0</v>
      </c>
      <c r="S1430" s="183">
        <f t="shared" si="267"/>
        <v>0</v>
      </c>
      <c r="T1430" s="183">
        <f t="shared" si="268"/>
        <v>0</v>
      </c>
      <c r="U1430" s="183">
        <f t="shared" si="269"/>
        <v>0</v>
      </c>
      <c r="V1430" s="183">
        <f t="shared" si="270"/>
        <v>0</v>
      </c>
      <c r="W1430" s="183">
        <f t="shared" si="271"/>
        <v>0</v>
      </c>
      <c r="X1430" s="183">
        <f t="shared" si="272"/>
        <v>0</v>
      </c>
      <c r="Y1430" s="183">
        <f t="shared" si="273"/>
        <v>0</v>
      </c>
      <c r="Z1430" s="183">
        <f t="shared" si="274"/>
        <v>0</v>
      </c>
      <c r="AA1430" s="183">
        <f t="shared" si="275"/>
        <v>0</v>
      </c>
      <c r="AB1430" s="183" t="str">
        <f t="shared" si="276"/>
        <v/>
      </c>
      <c r="AC1430" s="183" t="str">
        <f t="shared" si="277"/>
        <v/>
      </c>
      <c r="AD1430" s="183" t="str">
        <f t="shared" si="278"/>
        <v/>
      </c>
      <c r="AE1430" s="183" t="str">
        <f t="shared" si="279"/>
        <v/>
      </c>
    </row>
    <row r="1431" spans="1:31" ht="33.950000000000003" customHeight="1" x14ac:dyDescent="0.25">
      <c r="A1431" s="184" t="s">
        <v>4769</v>
      </c>
      <c r="B1431" s="185">
        <v>83</v>
      </c>
      <c r="C1431" s="184" t="s">
        <v>4653</v>
      </c>
      <c r="D1431" s="184" t="s">
        <v>4378</v>
      </c>
      <c r="E1431" s="184" t="s">
        <v>18</v>
      </c>
      <c r="F1431" s="185">
        <v>6</v>
      </c>
      <c r="G1431" s="185">
        <v>0</v>
      </c>
      <c r="H1431" s="185">
        <v>1</v>
      </c>
      <c r="I1431" s="184"/>
      <c r="J1431" s="184" t="s">
        <v>3587</v>
      </c>
      <c r="K1431" s="183"/>
      <c r="L1431" s="183" t="s">
        <v>4500</v>
      </c>
      <c r="M1431" s="183" t="s">
        <v>3587</v>
      </c>
      <c r="N1431" s="183" t="s">
        <v>3587</v>
      </c>
      <c r="O1431" s="183"/>
      <c r="P1431" s="183" t="s">
        <v>4210</v>
      </c>
      <c r="Q1431" s="183" t="s">
        <v>4495</v>
      </c>
      <c r="R1431" s="183">
        <f t="shared" si="266"/>
        <v>0</v>
      </c>
      <c r="S1431" s="183">
        <f t="shared" si="267"/>
        <v>0</v>
      </c>
      <c r="T1431" s="183">
        <f t="shared" si="268"/>
        <v>0</v>
      </c>
      <c r="U1431" s="183">
        <f t="shared" si="269"/>
        <v>0</v>
      </c>
      <c r="V1431" s="183">
        <f t="shared" si="270"/>
        <v>0</v>
      </c>
      <c r="W1431" s="183">
        <f t="shared" si="271"/>
        <v>0</v>
      </c>
      <c r="X1431" s="183">
        <f t="shared" si="272"/>
        <v>0</v>
      </c>
      <c r="Y1431" s="183">
        <f t="shared" si="273"/>
        <v>0</v>
      </c>
      <c r="Z1431" s="183">
        <f t="shared" si="274"/>
        <v>0</v>
      </c>
      <c r="AA1431" s="183">
        <f t="shared" si="275"/>
        <v>0</v>
      </c>
      <c r="AB1431" s="183" t="str">
        <f t="shared" si="276"/>
        <v/>
      </c>
      <c r="AC1431" s="183" t="str">
        <f t="shared" si="277"/>
        <v/>
      </c>
      <c r="AD1431" s="183" t="str">
        <f t="shared" si="278"/>
        <v/>
      </c>
      <c r="AE1431" s="183" t="str">
        <f t="shared" si="279"/>
        <v/>
      </c>
    </row>
    <row r="1432" spans="1:31" ht="33.950000000000003" customHeight="1" x14ac:dyDescent="0.25">
      <c r="A1432" s="184" t="s">
        <v>4769</v>
      </c>
      <c r="B1432" s="185">
        <v>83</v>
      </c>
      <c r="C1432" s="184" t="s">
        <v>4653</v>
      </c>
      <c r="D1432" s="184" t="s">
        <v>4378</v>
      </c>
      <c r="E1432" s="184" t="s">
        <v>18</v>
      </c>
      <c r="F1432" s="185">
        <v>7</v>
      </c>
      <c r="G1432" s="185">
        <v>0</v>
      </c>
      <c r="H1432" s="185">
        <v>1</v>
      </c>
      <c r="I1432" s="184"/>
      <c r="J1432" s="184" t="s">
        <v>4496</v>
      </c>
      <c r="K1432" s="183"/>
      <c r="L1432" s="183" t="s">
        <v>4497</v>
      </c>
      <c r="M1432" s="183" t="s">
        <v>4496</v>
      </c>
      <c r="N1432" s="183" t="s">
        <v>4496</v>
      </c>
      <c r="O1432" s="183"/>
      <c r="P1432" s="183" t="s">
        <v>4210</v>
      </c>
      <c r="Q1432" s="183" t="s">
        <v>4495</v>
      </c>
      <c r="R1432" s="183">
        <f t="shared" si="266"/>
        <v>0</v>
      </c>
      <c r="S1432" s="183">
        <f t="shared" si="267"/>
        <v>0</v>
      </c>
      <c r="T1432" s="183">
        <f t="shared" si="268"/>
        <v>0</v>
      </c>
      <c r="U1432" s="183">
        <f t="shared" si="269"/>
        <v>0</v>
      </c>
      <c r="V1432" s="183">
        <f t="shared" si="270"/>
        <v>0</v>
      </c>
      <c r="W1432" s="183">
        <f t="shared" si="271"/>
        <v>0</v>
      </c>
      <c r="X1432" s="183">
        <f t="shared" si="272"/>
        <v>0</v>
      </c>
      <c r="Y1432" s="183">
        <f t="shared" si="273"/>
        <v>0</v>
      </c>
      <c r="Z1432" s="183">
        <f t="shared" si="274"/>
        <v>0</v>
      </c>
      <c r="AA1432" s="183">
        <f t="shared" si="275"/>
        <v>0</v>
      </c>
      <c r="AB1432" s="183" t="str">
        <f t="shared" si="276"/>
        <v/>
      </c>
      <c r="AC1432" s="183" t="str">
        <f t="shared" si="277"/>
        <v/>
      </c>
      <c r="AD1432" s="183" t="str">
        <f t="shared" si="278"/>
        <v/>
      </c>
      <c r="AE1432" s="183" t="str">
        <f t="shared" si="279"/>
        <v/>
      </c>
    </row>
    <row r="1433" spans="1:31" ht="33.950000000000003" customHeight="1" x14ac:dyDescent="0.25">
      <c r="A1433" s="184" t="s">
        <v>4750</v>
      </c>
      <c r="B1433" s="185">
        <v>84</v>
      </c>
      <c r="C1433" s="184" t="s">
        <v>4653</v>
      </c>
      <c r="D1433" s="184" t="s">
        <v>4381</v>
      </c>
      <c r="E1433" s="184" t="s">
        <v>18</v>
      </c>
      <c r="F1433" s="185">
        <v>1</v>
      </c>
      <c r="G1433" s="185">
        <v>1</v>
      </c>
      <c r="H1433" s="185">
        <v>0</v>
      </c>
      <c r="I1433" s="184" t="s">
        <v>4760</v>
      </c>
      <c r="J1433" s="184"/>
      <c r="K1433" s="183" t="s">
        <v>4768</v>
      </c>
      <c r="L1433" s="183"/>
      <c r="M1433" s="183" t="s">
        <v>4760</v>
      </c>
      <c r="N1433" s="183" t="s">
        <v>2249</v>
      </c>
      <c r="O1433" s="183"/>
      <c r="P1433" s="183" t="s">
        <v>4210</v>
      </c>
      <c r="Q1433" s="183" t="s">
        <v>4509</v>
      </c>
      <c r="R1433" s="183">
        <f t="shared" si="266"/>
        <v>0</v>
      </c>
      <c r="S1433" s="183">
        <f t="shared" si="267"/>
        <v>0</v>
      </c>
      <c r="T1433" s="183">
        <f t="shared" si="268"/>
        <v>0</v>
      </c>
      <c r="U1433" s="183">
        <f t="shared" si="269"/>
        <v>0</v>
      </c>
      <c r="V1433" s="183">
        <f t="shared" si="270"/>
        <v>0</v>
      </c>
      <c r="W1433" s="183">
        <f t="shared" si="271"/>
        <v>0</v>
      </c>
      <c r="X1433" s="183">
        <f t="shared" si="272"/>
        <v>0</v>
      </c>
      <c r="Y1433" s="183">
        <f t="shared" si="273"/>
        <v>0</v>
      </c>
      <c r="Z1433" s="183">
        <f t="shared" si="274"/>
        <v>0</v>
      </c>
      <c r="AA1433" s="183">
        <f t="shared" si="275"/>
        <v>0</v>
      </c>
      <c r="AB1433" s="183" t="str">
        <f t="shared" si="276"/>
        <v/>
      </c>
      <c r="AC1433" s="183" t="str">
        <f t="shared" si="277"/>
        <v/>
      </c>
      <c r="AD1433" s="183" t="str">
        <f t="shared" si="278"/>
        <v/>
      </c>
      <c r="AE1433" s="183" t="str">
        <f t="shared" si="279"/>
        <v/>
      </c>
    </row>
    <row r="1434" spans="1:31" ht="33.950000000000003" customHeight="1" x14ac:dyDescent="0.25">
      <c r="A1434" s="184" t="s">
        <v>4750</v>
      </c>
      <c r="B1434" s="185">
        <v>84</v>
      </c>
      <c r="C1434" s="184" t="s">
        <v>4653</v>
      </c>
      <c r="D1434" s="184" t="s">
        <v>4381</v>
      </c>
      <c r="E1434" s="184" t="s">
        <v>18</v>
      </c>
      <c r="F1434" s="185">
        <v>2</v>
      </c>
      <c r="G1434" s="185">
        <v>1</v>
      </c>
      <c r="H1434" s="185">
        <v>0</v>
      </c>
      <c r="I1434" s="184" t="s">
        <v>4758</v>
      </c>
      <c r="J1434" s="184"/>
      <c r="K1434" s="183" t="s">
        <v>4767</v>
      </c>
      <c r="L1434" s="183"/>
      <c r="M1434" s="183" t="s">
        <v>4758</v>
      </c>
      <c r="N1434" s="183" t="s">
        <v>4758</v>
      </c>
      <c r="O1434" s="183"/>
      <c r="P1434" s="183" t="s">
        <v>4210</v>
      </c>
      <c r="Q1434" s="183" t="s">
        <v>4509</v>
      </c>
      <c r="R1434" s="183">
        <f t="shared" si="266"/>
        <v>0</v>
      </c>
      <c r="S1434" s="183">
        <f t="shared" si="267"/>
        <v>0</v>
      </c>
      <c r="T1434" s="183">
        <f t="shared" si="268"/>
        <v>0</v>
      </c>
      <c r="U1434" s="183">
        <f t="shared" si="269"/>
        <v>0</v>
      </c>
      <c r="V1434" s="183">
        <f t="shared" si="270"/>
        <v>0</v>
      </c>
      <c r="W1434" s="183">
        <f t="shared" si="271"/>
        <v>0</v>
      </c>
      <c r="X1434" s="183">
        <f t="shared" si="272"/>
        <v>0</v>
      </c>
      <c r="Y1434" s="183">
        <f t="shared" si="273"/>
        <v>0</v>
      </c>
      <c r="Z1434" s="183">
        <f t="shared" si="274"/>
        <v>0</v>
      </c>
      <c r="AA1434" s="183">
        <f t="shared" si="275"/>
        <v>0</v>
      </c>
      <c r="AB1434" s="183" t="str">
        <f t="shared" si="276"/>
        <v/>
      </c>
      <c r="AC1434" s="183" t="str">
        <f t="shared" si="277"/>
        <v/>
      </c>
      <c r="AD1434" s="183" t="str">
        <f t="shared" si="278"/>
        <v/>
      </c>
      <c r="AE1434" s="183" t="str">
        <f t="shared" si="279"/>
        <v/>
      </c>
    </row>
    <row r="1435" spans="1:31" ht="33.950000000000003" customHeight="1" x14ac:dyDescent="0.25">
      <c r="A1435" s="184" t="s">
        <v>4750</v>
      </c>
      <c r="B1435" s="185">
        <v>84</v>
      </c>
      <c r="C1435" s="184" t="s">
        <v>4653</v>
      </c>
      <c r="D1435" s="184" t="s">
        <v>4381</v>
      </c>
      <c r="E1435" s="184" t="s">
        <v>18</v>
      </c>
      <c r="F1435" s="185">
        <v>3</v>
      </c>
      <c r="G1435" s="185">
        <v>1</v>
      </c>
      <c r="H1435" s="185">
        <v>0</v>
      </c>
      <c r="I1435" s="184" t="s">
        <v>4756</v>
      </c>
      <c r="J1435" s="184"/>
      <c r="K1435" s="183" t="s">
        <v>4766</v>
      </c>
      <c r="L1435" s="183"/>
      <c r="M1435" s="183" t="s">
        <v>4756</v>
      </c>
      <c r="N1435" s="183" t="s">
        <v>4756</v>
      </c>
      <c r="O1435" s="183"/>
      <c r="P1435" s="183" t="s">
        <v>4210</v>
      </c>
      <c r="Q1435" s="183" t="s">
        <v>4509</v>
      </c>
      <c r="R1435" s="183">
        <f t="shared" si="266"/>
        <v>0</v>
      </c>
      <c r="S1435" s="183">
        <f t="shared" si="267"/>
        <v>0</v>
      </c>
      <c r="T1435" s="183">
        <f t="shared" si="268"/>
        <v>0</v>
      </c>
      <c r="U1435" s="183">
        <f t="shared" si="269"/>
        <v>0</v>
      </c>
      <c r="V1435" s="183">
        <f t="shared" si="270"/>
        <v>0</v>
      </c>
      <c r="W1435" s="183">
        <f t="shared" si="271"/>
        <v>0</v>
      </c>
      <c r="X1435" s="183">
        <f t="shared" si="272"/>
        <v>0</v>
      </c>
      <c r="Y1435" s="183">
        <f t="shared" si="273"/>
        <v>0</v>
      </c>
      <c r="Z1435" s="183">
        <f t="shared" si="274"/>
        <v>0</v>
      </c>
      <c r="AA1435" s="183">
        <f t="shared" si="275"/>
        <v>0</v>
      </c>
      <c r="AB1435" s="183" t="str">
        <f t="shared" si="276"/>
        <v/>
      </c>
      <c r="AC1435" s="183" t="str">
        <f t="shared" si="277"/>
        <v/>
      </c>
      <c r="AD1435" s="183" t="str">
        <f t="shared" si="278"/>
        <v/>
      </c>
      <c r="AE1435" s="183" t="str">
        <f t="shared" si="279"/>
        <v/>
      </c>
    </row>
    <row r="1436" spans="1:31" ht="33.950000000000003" customHeight="1" x14ac:dyDescent="0.25">
      <c r="A1436" s="184" t="s">
        <v>4750</v>
      </c>
      <c r="B1436" s="185">
        <v>84</v>
      </c>
      <c r="C1436" s="184" t="s">
        <v>4653</v>
      </c>
      <c r="D1436" s="184" t="s">
        <v>4381</v>
      </c>
      <c r="E1436" s="184" t="s">
        <v>18</v>
      </c>
      <c r="F1436" s="185">
        <v>4</v>
      </c>
      <c r="G1436" s="185">
        <v>1</v>
      </c>
      <c r="H1436" s="185">
        <v>0</v>
      </c>
      <c r="I1436" s="184" t="s">
        <v>4754</v>
      </c>
      <c r="J1436" s="184"/>
      <c r="K1436" s="183" t="s">
        <v>4765</v>
      </c>
      <c r="L1436" s="183"/>
      <c r="M1436" s="183" t="s">
        <v>4754</v>
      </c>
      <c r="N1436" s="183" t="s">
        <v>4754</v>
      </c>
      <c r="O1436" s="183"/>
      <c r="P1436" s="183" t="s">
        <v>4210</v>
      </c>
      <c r="Q1436" s="183" t="s">
        <v>4509</v>
      </c>
      <c r="R1436" s="183">
        <f t="shared" si="266"/>
        <v>0</v>
      </c>
      <c r="S1436" s="183">
        <f t="shared" si="267"/>
        <v>0</v>
      </c>
      <c r="T1436" s="183">
        <f t="shared" si="268"/>
        <v>0</v>
      </c>
      <c r="U1436" s="183">
        <f t="shared" si="269"/>
        <v>0</v>
      </c>
      <c r="V1436" s="183">
        <f t="shared" si="270"/>
        <v>0</v>
      </c>
      <c r="W1436" s="183">
        <f t="shared" si="271"/>
        <v>0</v>
      </c>
      <c r="X1436" s="183">
        <f t="shared" si="272"/>
        <v>0</v>
      </c>
      <c r="Y1436" s="183">
        <f t="shared" si="273"/>
        <v>0</v>
      </c>
      <c r="Z1436" s="183">
        <f t="shared" si="274"/>
        <v>0</v>
      </c>
      <c r="AA1436" s="183">
        <f t="shared" si="275"/>
        <v>0</v>
      </c>
      <c r="AB1436" s="183" t="str">
        <f t="shared" si="276"/>
        <v/>
      </c>
      <c r="AC1436" s="183" t="str">
        <f t="shared" si="277"/>
        <v/>
      </c>
      <c r="AD1436" s="183" t="str">
        <f t="shared" si="278"/>
        <v/>
      </c>
      <c r="AE1436" s="183" t="str">
        <f t="shared" si="279"/>
        <v/>
      </c>
    </row>
    <row r="1437" spans="1:31" ht="33.950000000000003" customHeight="1" x14ac:dyDescent="0.25">
      <c r="A1437" s="184" t="s">
        <v>4750</v>
      </c>
      <c r="B1437" s="185">
        <v>84</v>
      </c>
      <c r="C1437" s="184" t="s">
        <v>4653</v>
      </c>
      <c r="D1437" s="184" t="s">
        <v>4381</v>
      </c>
      <c r="E1437" s="184" t="s">
        <v>18</v>
      </c>
      <c r="F1437" s="185">
        <v>5</v>
      </c>
      <c r="G1437" s="185">
        <v>1</v>
      </c>
      <c r="H1437" s="185">
        <v>0</v>
      </c>
      <c r="I1437" s="184" t="s">
        <v>4752</v>
      </c>
      <c r="J1437" s="184"/>
      <c r="K1437" s="183" t="s">
        <v>4764</v>
      </c>
      <c r="L1437" s="183"/>
      <c r="M1437" s="183" t="s">
        <v>4752</v>
      </c>
      <c r="N1437" s="183" t="s">
        <v>4751</v>
      </c>
      <c r="O1437" s="183"/>
      <c r="P1437" s="183" t="s">
        <v>4210</v>
      </c>
      <c r="Q1437" s="183" t="s">
        <v>4509</v>
      </c>
      <c r="R1437" s="183">
        <f t="shared" si="266"/>
        <v>0</v>
      </c>
      <c r="S1437" s="183">
        <f t="shared" si="267"/>
        <v>0</v>
      </c>
      <c r="T1437" s="183">
        <f t="shared" si="268"/>
        <v>0</v>
      </c>
      <c r="U1437" s="183">
        <f t="shared" si="269"/>
        <v>0</v>
      </c>
      <c r="V1437" s="183">
        <f t="shared" si="270"/>
        <v>0</v>
      </c>
      <c r="W1437" s="183">
        <f t="shared" si="271"/>
        <v>0</v>
      </c>
      <c r="X1437" s="183">
        <f t="shared" si="272"/>
        <v>0</v>
      </c>
      <c r="Y1437" s="183">
        <f t="shared" si="273"/>
        <v>0</v>
      </c>
      <c r="Z1437" s="183">
        <f t="shared" si="274"/>
        <v>0</v>
      </c>
      <c r="AA1437" s="183">
        <f t="shared" si="275"/>
        <v>0</v>
      </c>
      <c r="AB1437" s="183" t="str">
        <f t="shared" si="276"/>
        <v/>
      </c>
      <c r="AC1437" s="183" t="str">
        <f t="shared" si="277"/>
        <v/>
      </c>
      <c r="AD1437" s="183" t="str">
        <f t="shared" si="278"/>
        <v/>
      </c>
      <c r="AE1437" s="183" t="str">
        <f t="shared" si="279"/>
        <v/>
      </c>
    </row>
    <row r="1438" spans="1:31" ht="33.950000000000003" customHeight="1" x14ac:dyDescent="0.25">
      <c r="A1438" s="184" t="s">
        <v>4750</v>
      </c>
      <c r="B1438" s="185">
        <v>84</v>
      </c>
      <c r="C1438" s="184" t="s">
        <v>4653</v>
      </c>
      <c r="D1438" s="184" t="s">
        <v>4381</v>
      </c>
      <c r="E1438" s="184" t="s">
        <v>18</v>
      </c>
      <c r="F1438" s="185">
        <v>6</v>
      </c>
      <c r="G1438" s="185">
        <v>1</v>
      </c>
      <c r="H1438" s="185">
        <v>0</v>
      </c>
      <c r="I1438" s="184" t="s">
        <v>4762</v>
      </c>
      <c r="J1438" s="184"/>
      <c r="K1438" s="183" t="s">
        <v>4763</v>
      </c>
      <c r="L1438" s="183"/>
      <c r="M1438" s="183" t="s">
        <v>4762</v>
      </c>
      <c r="N1438" s="183" t="s">
        <v>4762</v>
      </c>
      <c r="O1438" s="183"/>
      <c r="P1438" s="183" t="s">
        <v>4210</v>
      </c>
      <c r="Q1438" s="183" t="s">
        <v>4509</v>
      </c>
      <c r="R1438" s="183">
        <f t="shared" si="266"/>
        <v>0</v>
      </c>
      <c r="S1438" s="183">
        <f t="shared" si="267"/>
        <v>0</v>
      </c>
      <c r="T1438" s="183">
        <f t="shared" si="268"/>
        <v>0</v>
      </c>
      <c r="U1438" s="183">
        <f t="shared" si="269"/>
        <v>0</v>
      </c>
      <c r="V1438" s="183">
        <f t="shared" si="270"/>
        <v>0</v>
      </c>
      <c r="W1438" s="183">
        <f t="shared" si="271"/>
        <v>0</v>
      </c>
      <c r="X1438" s="183">
        <f t="shared" si="272"/>
        <v>0</v>
      </c>
      <c r="Y1438" s="183">
        <f t="shared" si="273"/>
        <v>0</v>
      </c>
      <c r="Z1438" s="183">
        <f t="shared" si="274"/>
        <v>0</v>
      </c>
      <c r="AA1438" s="183">
        <f t="shared" si="275"/>
        <v>0</v>
      </c>
      <c r="AB1438" s="183" t="str">
        <f t="shared" si="276"/>
        <v/>
      </c>
      <c r="AC1438" s="183" t="str">
        <f t="shared" si="277"/>
        <v/>
      </c>
      <c r="AD1438" s="183" t="str">
        <f t="shared" si="278"/>
        <v/>
      </c>
      <c r="AE1438" s="183" t="str">
        <f t="shared" si="279"/>
        <v/>
      </c>
    </row>
    <row r="1439" spans="1:31" ht="33.950000000000003" customHeight="1" x14ac:dyDescent="0.25">
      <c r="A1439" s="184" t="s">
        <v>4750</v>
      </c>
      <c r="B1439" s="185">
        <v>84</v>
      </c>
      <c r="C1439" s="184" t="s">
        <v>4653</v>
      </c>
      <c r="D1439" s="184" t="s">
        <v>4381</v>
      </c>
      <c r="E1439" s="184" t="s">
        <v>18</v>
      </c>
      <c r="F1439" s="185">
        <v>7</v>
      </c>
      <c r="G1439" s="185">
        <v>1</v>
      </c>
      <c r="H1439" s="185">
        <v>0</v>
      </c>
      <c r="I1439" s="184" t="s">
        <v>3102</v>
      </c>
      <c r="J1439" s="184"/>
      <c r="K1439" s="183" t="s">
        <v>4511</v>
      </c>
      <c r="L1439" s="183"/>
      <c r="M1439" s="183" t="s">
        <v>3102</v>
      </c>
      <c r="N1439" s="183" t="s">
        <v>3102</v>
      </c>
      <c r="O1439" s="183"/>
      <c r="P1439" s="183" t="s">
        <v>4210</v>
      </c>
      <c r="Q1439" s="183" t="s">
        <v>4509</v>
      </c>
      <c r="R1439" s="183">
        <f t="shared" si="266"/>
        <v>0</v>
      </c>
      <c r="S1439" s="183">
        <f t="shared" si="267"/>
        <v>0</v>
      </c>
      <c r="T1439" s="183">
        <f t="shared" si="268"/>
        <v>0</v>
      </c>
      <c r="U1439" s="183">
        <f t="shared" si="269"/>
        <v>0</v>
      </c>
      <c r="V1439" s="183">
        <f t="shared" si="270"/>
        <v>0</v>
      </c>
      <c r="W1439" s="183">
        <f t="shared" si="271"/>
        <v>0</v>
      </c>
      <c r="X1439" s="183">
        <f t="shared" si="272"/>
        <v>0</v>
      </c>
      <c r="Y1439" s="183">
        <f t="shared" si="273"/>
        <v>0</v>
      </c>
      <c r="Z1439" s="183">
        <f t="shared" si="274"/>
        <v>0</v>
      </c>
      <c r="AA1439" s="183">
        <f t="shared" si="275"/>
        <v>0</v>
      </c>
      <c r="AB1439" s="183" t="str">
        <f t="shared" si="276"/>
        <v/>
      </c>
      <c r="AC1439" s="183" t="str">
        <f t="shared" si="277"/>
        <v/>
      </c>
      <c r="AD1439" s="183" t="str">
        <f t="shared" si="278"/>
        <v/>
      </c>
      <c r="AE1439" s="183" t="str">
        <f t="shared" si="279"/>
        <v/>
      </c>
    </row>
    <row r="1440" spans="1:31" ht="33.950000000000003" customHeight="1" x14ac:dyDescent="0.25">
      <c r="A1440" s="184" t="s">
        <v>4750</v>
      </c>
      <c r="B1440" s="185">
        <v>84</v>
      </c>
      <c r="C1440" s="184" t="s">
        <v>4653</v>
      </c>
      <c r="D1440" s="184" t="s">
        <v>4381</v>
      </c>
      <c r="E1440" s="184" t="s">
        <v>18</v>
      </c>
      <c r="F1440" s="185">
        <v>8</v>
      </c>
      <c r="G1440" s="185">
        <v>1</v>
      </c>
      <c r="H1440" s="185">
        <v>0</v>
      </c>
      <c r="I1440" s="184" t="s">
        <v>3123</v>
      </c>
      <c r="J1440" s="184"/>
      <c r="K1440" s="183" t="s">
        <v>4510</v>
      </c>
      <c r="L1440" s="183"/>
      <c r="M1440" s="183" t="s">
        <v>3123</v>
      </c>
      <c r="N1440" s="183" t="s">
        <v>3123</v>
      </c>
      <c r="O1440" s="183"/>
      <c r="P1440" s="183" t="s">
        <v>4210</v>
      </c>
      <c r="Q1440" s="183" t="s">
        <v>4509</v>
      </c>
      <c r="R1440" s="183">
        <f t="shared" si="266"/>
        <v>0</v>
      </c>
      <c r="S1440" s="183">
        <f t="shared" si="267"/>
        <v>0</v>
      </c>
      <c r="T1440" s="183">
        <f t="shared" si="268"/>
        <v>0</v>
      </c>
      <c r="U1440" s="183">
        <f t="shared" si="269"/>
        <v>0</v>
      </c>
      <c r="V1440" s="183">
        <f t="shared" si="270"/>
        <v>0</v>
      </c>
      <c r="W1440" s="183">
        <f t="shared" si="271"/>
        <v>0</v>
      </c>
      <c r="X1440" s="183">
        <f t="shared" si="272"/>
        <v>0</v>
      </c>
      <c r="Y1440" s="183">
        <f t="shared" si="273"/>
        <v>0</v>
      </c>
      <c r="Z1440" s="183">
        <f t="shared" si="274"/>
        <v>0</v>
      </c>
      <c r="AA1440" s="183">
        <f t="shared" si="275"/>
        <v>0</v>
      </c>
      <c r="AB1440" s="183" t="str">
        <f t="shared" si="276"/>
        <v/>
      </c>
      <c r="AC1440" s="183" t="str">
        <f t="shared" si="277"/>
        <v/>
      </c>
      <c r="AD1440" s="183" t="str">
        <f t="shared" si="278"/>
        <v/>
      </c>
      <c r="AE1440" s="183" t="str">
        <f t="shared" si="279"/>
        <v/>
      </c>
    </row>
    <row r="1441" spans="1:31" ht="33.950000000000003" customHeight="1" x14ac:dyDescent="0.25">
      <c r="A1441" s="184" t="s">
        <v>4750</v>
      </c>
      <c r="B1441" s="185">
        <v>84</v>
      </c>
      <c r="C1441" s="184" t="s">
        <v>4653</v>
      </c>
      <c r="D1441" s="184" t="s">
        <v>4378</v>
      </c>
      <c r="E1441" s="184" t="s">
        <v>18</v>
      </c>
      <c r="F1441" s="185">
        <v>1</v>
      </c>
      <c r="G1441" s="185">
        <v>0</v>
      </c>
      <c r="H1441" s="185">
        <v>1</v>
      </c>
      <c r="I1441" s="184"/>
      <c r="J1441" s="184" t="s">
        <v>4760</v>
      </c>
      <c r="K1441" s="183"/>
      <c r="L1441" s="183" t="s">
        <v>4761</v>
      </c>
      <c r="M1441" s="183" t="s">
        <v>4760</v>
      </c>
      <c r="N1441" s="183" t="s">
        <v>2249</v>
      </c>
      <c r="O1441" s="183"/>
      <c r="P1441" s="183" t="s">
        <v>4210</v>
      </c>
      <c r="Q1441" s="183" t="s">
        <v>4495</v>
      </c>
      <c r="R1441" s="183">
        <f t="shared" si="266"/>
        <v>0</v>
      </c>
      <c r="S1441" s="183">
        <f t="shared" si="267"/>
        <v>0</v>
      </c>
      <c r="T1441" s="183">
        <f t="shared" si="268"/>
        <v>0</v>
      </c>
      <c r="U1441" s="183">
        <f t="shared" si="269"/>
        <v>0</v>
      </c>
      <c r="V1441" s="183">
        <f t="shared" si="270"/>
        <v>0</v>
      </c>
      <c r="W1441" s="183">
        <f t="shared" si="271"/>
        <v>0</v>
      </c>
      <c r="X1441" s="183">
        <f t="shared" si="272"/>
        <v>0</v>
      </c>
      <c r="Y1441" s="183">
        <f t="shared" si="273"/>
        <v>0</v>
      </c>
      <c r="Z1441" s="183">
        <f t="shared" si="274"/>
        <v>0</v>
      </c>
      <c r="AA1441" s="183">
        <f t="shared" si="275"/>
        <v>0</v>
      </c>
      <c r="AB1441" s="183" t="str">
        <f t="shared" si="276"/>
        <v/>
      </c>
      <c r="AC1441" s="183" t="str">
        <f t="shared" si="277"/>
        <v/>
      </c>
      <c r="AD1441" s="183" t="str">
        <f t="shared" si="278"/>
        <v/>
      </c>
      <c r="AE1441" s="183" t="str">
        <f t="shared" si="279"/>
        <v/>
      </c>
    </row>
    <row r="1442" spans="1:31" ht="33.950000000000003" customHeight="1" x14ac:dyDescent="0.25">
      <c r="A1442" s="184" t="s">
        <v>4750</v>
      </c>
      <c r="B1442" s="185">
        <v>84</v>
      </c>
      <c r="C1442" s="184" t="s">
        <v>4653</v>
      </c>
      <c r="D1442" s="184" t="s">
        <v>4378</v>
      </c>
      <c r="E1442" s="184" t="s">
        <v>18</v>
      </c>
      <c r="F1442" s="185">
        <v>2</v>
      </c>
      <c r="G1442" s="185">
        <v>0</v>
      </c>
      <c r="H1442" s="185">
        <v>1</v>
      </c>
      <c r="I1442" s="184"/>
      <c r="J1442" s="184" t="s">
        <v>4758</v>
      </c>
      <c r="K1442" s="183"/>
      <c r="L1442" s="183" t="s">
        <v>4759</v>
      </c>
      <c r="M1442" s="183" t="s">
        <v>4758</v>
      </c>
      <c r="N1442" s="183" t="s">
        <v>4758</v>
      </c>
      <c r="O1442" s="183"/>
      <c r="P1442" s="183" t="s">
        <v>4210</v>
      </c>
      <c r="Q1442" s="183" t="s">
        <v>4495</v>
      </c>
      <c r="R1442" s="183">
        <f t="shared" si="266"/>
        <v>0</v>
      </c>
      <c r="S1442" s="183">
        <f t="shared" si="267"/>
        <v>0</v>
      </c>
      <c r="T1442" s="183">
        <f t="shared" si="268"/>
        <v>0</v>
      </c>
      <c r="U1442" s="183">
        <f t="shared" si="269"/>
        <v>0</v>
      </c>
      <c r="V1442" s="183">
        <f t="shared" si="270"/>
        <v>0</v>
      </c>
      <c r="W1442" s="183">
        <f t="shared" si="271"/>
        <v>0</v>
      </c>
      <c r="X1442" s="183">
        <f t="shared" si="272"/>
        <v>0</v>
      </c>
      <c r="Y1442" s="183">
        <f t="shared" si="273"/>
        <v>0</v>
      </c>
      <c r="Z1442" s="183">
        <f t="shared" si="274"/>
        <v>0</v>
      </c>
      <c r="AA1442" s="183">
        <f t="shared" si="275"/>
        <v>0</v>
      </c>
      <c r="AB1442" s="183" t="str">
        <f t="shared" si="276"/>
        <v/>
      </c>
      <c r="AC1442" s="183" t="str">
        <f t="shared" si="277"/>
        <v/>
      </c>
      <c r="AD1442" s="183" t="str">
        <f t="shared" si="278"/>
        <v/>
      </c>
      <c r="AE1442" s="183" t="str">
        <f t="shared" si="279"/>
        <v/>
      </c>
    </row>
    <row r="1443" spans="1:31" ht="33.950000000000003" customHeight="1" x14ac:dyDescent="0.25">
      <c r="A1443" s="184" t="s">
        <v>4750</v>
      </c>
      <c r="B1443" s="185">
        <v>84</v>
      </c>
      <c r="C1443" s="184" t="s">
        <v>4653</v>
      </c>
      <c r="D1443" s="184" t="s">
        <v>4378</v>
      </c>
      <c r="E1443" s="184" t="s">
        <v>18</v>
      </c>
      <c r="F1443" s="185">
        <v>3</v>
      </c>
      <c r="G1443" s="185">
        <v>0</v>
      </c>
      <c r="H1443" s="185">
        <v>1</v>
      </c>
      <c r="I1443" s="184"/>
      <c r="J1443" s="184" t="s">
        <v>4756</v>
      </c>
      <c r="K1443" s="183"/>
      <c r="L1443" s="183" t="s">
        <v>4757</v>
      </c>
      <c r="M1443" s="183" t="s">
        <v>4756</v>
      </c>
      <c r="N1443" s="183" t="s">
        <v>4756</v>
      </c>
      <c r="O1443" s="183"/>
      <c r="P1443" s="183" t="s">
        <v>4210</v>
      </c>
      <c r="Q1443" s="183" t="s">
        <v>4495</v>
      </c>
      <c r="R1443" s="183">
        <f t="shared" si="266"/>
        <v>0</v>
      </c>
      <c r="S1443" s="183">
        <f t="shared" si="267"/>
        <v>0</v>
      </c>
      <c r="T1443" s="183">
        <f t="shared" si="268"/>
        <v>0</v>
      </c>
      <c r="U1443" s="183">
        <f t="shared" si="269"/>
        <v>0</v>
      </c>
      <c r="V1443" s="183">
        <f t="shared" si="270"/>
        <v>0</v>
      </c>
      <c r="W1443" s="183">
        <f t="shared" si="271"/>
        <v>0</v>
      </c>
      <c r="X1443" s="183">
        <f t="shared" si="272"/>
        <v>0</v>
      </c>
      <c r="Y1443" s="183">
        <f t="shared" si="273"/>
        <v>0</v>
      </c>
      <c r="Z1443" s="183">
        <f t="shared" si="274"/>
        <v>0</v>
      </c>
      <c r="AA1443" s="183">
        <f t="shared" si="275"/>
        <v>0</v>
      </c>
      <c r="AB1443" s="183" t="str">
        <f t="shared" si="276"/>
        <v/>
      </c>
      <c r="AC1443" s="183" t="str">
        <f t="shared" si="277"/>
        <v/>
      </c>
      <c r="AD1443" s="183" t="str">
        <f t="shared" si="278"/>
        <v/>
      </c>
      <c r="AE1443" s="183" t="str">
        <f t="shared" si="279"/>
        <v/>
      </c>
    </row>
    <row r="1444" spans="1:31" ht="33.950000000000003" customHeight="1" x14ac:dyDescent="0.25">
      <c r="A1444" s="184" t="s">
        <v>4750</v>
      </c>
      <c r="B1444" s="185">
        <v>84</v>
      </c>
      <c r="C1444" s="184" t="s">
        <v>4653</v>
      </c>
      <c r="D1444" s="184" t="s">
        <v>4378</v>
      </c>
      <c r="E1444" s="184" t="s">
        <v>18</v>
      </c>
      <c r="F1444" s="185">
        <v>4</v>
      </c>
      <c r="G1444" s="185">
        <v>0</v>
      </c>
      <c r="H1444" s="185">
        <v>1</v>
      </c>
      <c r="I1444" s="184"/>
      <c r="J1444" s="184" t="s">
        <v>4754</v>
      </c>
      <c r="K1444" s="183"/>
      <c r="L1444" s="183" t="s">
        <v>4755</v>
      </c>
      <c r="M1444" s="183" t="s">
        <v>4754</v>
      </c>
      <c r="N1444" s="183" t="s">
        <v>4754</v>
      </c>
      <c r="O1444" s="183"/>
      <c r="P1444" s="183" t="s">
        <v>4210</v>
      </c>
      <c r="Q1444" s="183" t="s">
        <v>4495</v>
      </c>
      <c r="R1444" s="183">
        <f t="shared" si="266"/>
        <v>0</v>
      </c>
      <c r="S1444" s="183">
        <f t="shared" si="267"/>
        <v>0</v>
      </c>
      <c r="T1444" s="183">
        <f t="shared" si="268"/>
        <v>0</v>
      </c>
      <c r="U1444" s="183">
        <f t="shared" si="269"/>
        <v>0</v>
      </c>
      <c r="V1444" s="183">
        <f t="shared" si="270"/>
        <v>0</v>
      </c>
      <c r="W1444" s="183">
        <f t="shared" si="271"/>
        <v>0</v>
      </c>
      <c r="X1444" s="183">
        <f t="shared" si="272"/>
        <v>0</v>
      </c>
      <c r="Y1444" s="183">
        <f t="shared" si="273"/>
        <v>0</v>
      </c>
      <c r="Z1444" s="183">
        <f t="shared" si="274"/>
        <v>0</v>
      </c>
      <c r="AA1444" s="183">
        <f t="shared" si="275"/>
        <v>0</v>
      </c>
      <c r="AB1444" s="183" t="str">
        <f t="shared" si="276"/>
        <v/>
      </c>
      <c r="AC1444" s="183" t="str">
        <f t="shared" si="277"/>
        <v/>
      </c>
      <c r="AD1444" s="183" t="str">
        <f t="shared" si="278"/>
        <v/>
      </c>
      <c r="AE1444" s="183" t="str">
        <f t="shared" si="279"/>
        <v/>
      </c>
    </row>
    <row r="1445" spans="1:31" ht="33.950000000000003" customHeight="1" x14ac:dyDescent="0.25">
      <c r="A1445" s="184" t="s">
        <v>4750</v>
      </c>
      <c r="B1445" s="185">
        <v>84</v>
      </c>
      <c r="C1445" s="184" t="s">
        <v>4653</v>
      </c>
      <c r="D1445" s="184" t="s">
        <v>4378</v>
      </c>
      <c r="E1445" s="184" t="s">
        <v>18</v>
      </c>
      <c r="F1445" s="185">
        <v>5</v>
      </c>
      <c r="G1445" s="185">
        <v>0</v>
      </c>
      <c r="H1445" s="185">
        <v>1</v>
      </c>
      <c r="I1445" s="184"/>
      <c r="J1445" s="184" t="s">
        <v>4752</v>
      </c>
      <c r="K1445" s="183"/>
      <c r="L1445" s="183" t="s">
        <v>4753</v>
      </c>
      <c r="M1445" s="183" t="s">
        <v>4752</v>
      </c>
      <c r="N1445" s="183" t="s">
        <v>4751</v>
      </c>
      <c r="O1445" s="183"/>
      <c r="P1445" s="183" t="s">
        <v>4210</v>
      </c>
      <c r="Q1445" s="183" t="s">
        <v>4495</v>
      </c>
      <c r="R1445" s="183">
        <f t="shared" si="266"/>
        <v>0</v>
      </c>
      <c r="S1445" s="183">
        <f t="shared" si="267"/>
        <v>0</v>
      </c>
      <c r="T1445" s="183">
        <f t="shared" si="268"/>
        <v>0</v>
      </c>
      <c r="U1445" s="183">
        <f t="shared" si="269"/>
        <v>0</v>
      </c>
      <c r="V1445" s="183">
        <f t="shared" si="270"/>
        <v>0</v>
      </c>
      <c r="W1445" s="183">
        <f t="shared" si="271"/>
        <v>0</v>
      </c>
      <c r="X1445" s="183">
        <f t="shared" si="272"/>
        <v>0</v>
      </c>
      <c r="Y1445" s="183">
        <f t="shared" si="273"/>
        <v>0</v>
      </c>
      <c r="Z1445" s="183">
        <f t="shared" si="274"/>
        <v>0</v>
      </c>
      <c r="AA1445" s="183">
        <f t="shared" si="275"/>
        <v>0</v>
      </c>
      <c r="AB1445" s="183" t="str">
        <f t="shared" si="276"/>
        <v/>
      </c>
      <c r="AC1445" s="183" t="str">
        <f t="shared" si="277"/>
        <v/>
      </c>
      <c r="AD1445" s="183" t="str">
        <f t="shared" si="278"/>
        <v/>
      </c>
      <c r="AE1445" s="183" t="str">
        <f t="shared" si="279"/>
        <v/>
      </c>
    </row>
    <row r="1446" spans="1:31" ht="33.950000000000003" customHeight="1" x14ac:dyDescent="0.25">
      <c r="A1446" s="184" t="s">
        <v>4750</v>
      </c>
      <c r="B1446" s="185">
        <v>84</v>
      </c>
      <c r="C1446" s="184" t="s">
        <v>4653</v>
      </c>
      <c r="D1446" s="184" t="s">
        <v>4378</v>
      </c>
      <c r="E1446" s="184" t="s">
        <v>18</v>
      </c>
      <c r="F1446" s="185">
        <v>6</v>
      </c>
      <c r="G1446" s="185">
        <v>0</v>
      </c>
      <c r="H1446" s="185">
        <v>1</v>
      </c>
      <c r="I1446" s="184"/>
      <c r="J1446" s="184" t="s">
        <v>3587</v>
      </c>
      <c r="K1446" s="183"/>
      <c r="L1446" s="183" t="s">
        <v>4500</v>
      </c>
      <c r="M1446" s="183" t="s">
        <v>3587</v>
      </c>
      <c r="N1446" s="183" t="s">
        <v>3587</v>
      </c>
      <c r="O1446" s="183"/>
      <c r="P1446" s="183" t="s">
        <v>4210</v>
      </c>
      <c r="Q1446" s="183" t="s">
        <v>4495</v>
      </c>
      <c r="R1446" s="183">
        <f t="shared" si="266"/>
        <v>0</v>
      </c>
      <c r="S1446" s="183">
        <f t="shared" si="267"/>
        <v>0</v>
      </c>
      <c r="T1446" s="183">
        <f t="shared" si="268"/>
        <v>0</v>
      </c>
      <c r="U1446" s="183">
        <f t="shared" si="269"/>
        <v>0</v>
      </c>
      <c r="V1446" s="183">
        <f t="shared" si="270"/>
        <v>0</v>
      </c>
      <c r="W1446" s="183">
        <f t="shared" si="271"/>
        <v>0</v>
      </c>
      <c r="X1446" s="183">
        <f t="shared" si="272"/>
        <v>0</v>
      </c>
      <c r="Y1446" s="183">
        <f t="shared" si="273"/>
        <v>0</v>
      </c>
      <c r="Z1446" s="183">
        <f t="shared" si="274"/>
        <v>0</v>
      </c>
      <c r="AA1446" s="183">
        <f t="shared" si="275"/>
        <v>0</v>
      </c>
      <c r="AB1446" s="183" t="str">
        <f t="shared" si="276"/>
        <v/>
      </c>
      <c r="AC1446" s="183" t="str">
        <f t="shared" si="277"/>
        <v/>
      </c>
      <c r="AD1446" s="183" t="str">
        <f t="shared" si="278"/>
        <v/>
      </c>
      <c r="AE1446" s="183" t="str">
        <f t="shared" si="279"/>
        <v/>
      </c>
    </row>
    <row r="1447" spans="1:31" ht="33.950000000000003" customHeight="1" x14ac:dyDescent="0.25">
      <c r="A1447" s="184" t="s">
        <v>4750</v>
      </c>
      <c r="B1447" s="185">
        <v>84</v>
      </c>
      <c r="C1447" s="184" t="s">
        <v>4653</v>
      </c>
      <c r="D1447" s="184" t="s">
        <v>4378</v>
      </c>
      <c r="E1447" s="184" t="s">
        <v>18</v>
      </c>
      <c r="F1447" s="185">
        <v>7</v>
      </c>
      <c r="G1447" s="185">
        <v>0</v>
      </c>
      <c r="H1447" s="185">
        <v>1</v>
      </c>
      <c r="I1447" s="184"/>
      <c r="J1447" s="184" t="s">
        <v>4496</v>
      </c>
      <c r="K1447" s="183"/>
      <c r="L1447" s="183" t="s">
        <v>4497</v>
      </c>
      <c r="M1447" s="183" t="s">
        <v>4496</v>
      </c>
      <c r="N1447" s="183" t="s">
        <v>4496</v>
      </c>
      <c r="O1447" s="183"/>
      <c r="P1447" s="183" t="s">
        <v>4210</v>
      </c>
      <c r="Q1447" s="183" t="s">
        <v>4495</v>
      </c>
      <c r="R1447" s="183">
        <f t="shared" si="266"/>
        <v>0</v>
      </c>
      <c r="S1447" s="183">
        <f t="shared" si="267"/>
        <v>0</v>
      </c>
      <c r="T1447" s="183">
        <f t="shared" si="268"/>
        <v>0</v>
      </c>
      <c r="U1447" s="183">
        <f t="shared" si="269"/>
        <v>0</v>
      </c>
      <c r="V1447" s="183">
        <f t="shared" si="270"/>
        <v>0</v>
      </c>
      <c r="W1447" s="183">
        <f t="shared" si="271"/>
        <v>0</v>
      </c>
      <c r="X1447" s="183">
        <f t="shared" si="272"/>
        <v>0</v>
      </c>
      <c r="Y1447" s="183">
        <f t="shared" si="273"/>
        <v>0</v>
      </c>
      <c r="Z1447" s="183">
        <f t="shared" si="274"/>
        <v>0</v>
      </c>
      <c r="AA1447" s="183">
        <f t="shared" si="275"/>
        <v>0</v>
      </c>
      <c r="AB1447" s="183" t="str">
        <f t="shared" si="276"/>
        <v/>
      </c>
      <c r="AC1447" s="183" t="str">
        <f t="shared" si="277"/>
        <v/>
      </c>
      <c r="AD1447" s="183" t="str">
        <f t="shared" si="278"/>
        <v/>
      </c>
      <c r="AE1447" s="183" t="str">
        <f t="shared" si="279"/>
        <v/>
      </c>
    </row>
    <row r="1448" spans="1:31" ht="33.950000000000003" customHeight="1" x14ac:dyDescent="0.25">
      <c r="A1448" s="184" t="s">
        <v>4731</v>
      </c>
      <c r="B1448" s="185">
        <v>85</v>
      </c>
      <c r="C1448" s="184" t="s">
        <v>4653</v>
      </c>
      <c r="D1448" s="184" t="s">
        <v>4381</v>
      </c>
      <c r="E1448" s="184" t="s">
        <v>18</v>
      </c>
      <c r="F1448" s="185">
        <v>1</v>
      </c>
      <c r="G1448" s="185">
        <v>1</v>
      </c>
      <c r="H1448" s="185">
        <v>0</v>
      </c>
      <c r="I1448" s="184" t="s">
        <v>4741</v>
      </c>
      <c r="J1448" s="184"/>
      <c r="K1448" s="183" t="s">
        <v>4749</v>
      </c>
      <c r="L1448" s="183"/>
      <c r="M1448" s="183" t="s">
        <v>4741</v>
      </c>
      <c r="N1448" s="183" t="s">
        <v>4741</v>
      </c>
      <c r="O1448" s="183"/>
      <c r="P1448" s="183" t="s">
        <v>4210</v>
      </c>
      <c r="Q1448" s="183" t="s">
        <v>4509</v>
      </c>
      <c r="R1448" s="183">
        <f t="shared" si="266"/>
        <v>0</v>
      </c>
      <c r="S1448" s="183">
        <f t="shared" si="267"/>
        <v>0</v>
      </c>
      <c r="T1448" s="183">
        <f t="shared" si="268"/>
        <v>0</v>
      </c>
      <c r="U1448" s="183">
        <f t="shared" si="269"/>
        <v>0</v>
      </c>
      <c r="V1448" s="183">
        <f t="shared" si="270"/>
        <v>0</v>
      </c>
      <c r="W1448" s="183">
        <f t="shared" si="271"/>
        <v>0</v>
      </c>
      <c r="X1448" s="183">
        <f t="shared" si="272"/>
        <v>0</v>
      </c>
      <c r="Y1448" s="183">
        <f t="shared" si="273"/>
        <v>0</v>
      </c>
      <c r="Z1448" s="183">
        <f t="shared" si="274"/>
        <v>0</v>
      </c>
      <c r="AA1448" s="183">
        <f t="shared" si="275"/>
        <v>0</v>
      </c>
      <c r="AB1448" s="183" t="str">
        <f t="shared" si="276"/>
        <v/>
      </c>
      <c r="AC1448" s="183" t="str">
        <f t="shared" si="277"/>
        <v/>
      </c>
      <c r="AD1448" s="183" t="str">
        <f t="shared" si="278"/>
        <v/>
      </c>
      <c r="AE1448" s="183" t="str">
        <f t="shared" si="279"/>
        <v/>
      </c>
    </row>
    <row r="1449" spans="1:31" ht="33.950000000000003" customHeight="1" x14ac:dyDescent="0.25">
      <c r="A1449" s="184" t="s">
        <v>4731</v>
      </c>
      <c r="B1449" s="185">
        <v>85</v>
      </c>
      <c r="C1449" s="184" t="s">
        <v>4653</v>
      </c>
      <c r="D1449" s="184" t="s">
        <v>4381</v>
      </c>
      <c r="E1449" s="184" t="s">
        <v>18</v>
      </c>
      <c r="F1449" s="185">
        <v>2</v>
      </c>
      <c r="G1449" s="185">
        <v>1</v>
      </c>
      <c r="H1449" s="185">
        <v>0</v>
      </c>
      <c r="I1449" s="184" t="s">
        <v>4739</v>
      </c>
      <c r="J1449" s="184"/>
      <c r="K1449" s="183" t="s">
        <v>4748</v>
      </c>
      <c r="L1449" s="183"/>
      <c r="M1449" s="183" t="s">
        <v>4739</v>
      </c>
      <c r="N1449" s="183" t="s">
        <v>3522</v>
      </c>
      <c r="O1449" s="183"/>
      <c r="P1449" s="183" t="s">
        <v>4210</v>
      </c>
      <c r="Q1449" s="183" t="s">
        <v>4509</v>
      </c>
      <c r="R1449" s="183">
        <f t="shared" si="266"/>
        <v>0</v>
      </c>
      <c r="S1449" s="183">
        <f t="shared" si="267"/>
        <v>0</v>
      </c>
      <c r="T1449" s="183">
        <f t="shared" si="268"/>
        <v>0</v>
      </c>
      <c r="U1449" s="183">
        <f t="shared" si="269"/>
        <v>0</v>
      </c>
      <c r="V1449" s="183">
        <f t="shared" si="270"/>
        <v>0</v>
      </c>
      <c r="W1449" s="183">
        <f t="shared" si="271"/>
        <v>0</v>
      </c>
      <c r="X1449" s="183">
        <f t="shared" si="272"/>
        <v>0</v>
      </c>
      <c r="Y1449" s="183">
        <f t="shared" si="273"/>
        <v>0</v>
      </c>
      <c r="Z1449" s="183">
        <f t="shared" si="274"/>
        <v>0</v>
      </c>
      <c r="AA1449" s="183">
        <f t="shared" si="275"/>
        <v>0</v>
      </c>
      <c r="AB1449" s="183" t="str">
        <f t="shared" si="276"/>
        <v/>
      </c>
      <c r="AC1449" s="183" t="str">
        <f t="shared" si="277"/>
        <v/>
      </c>
      <c r="AD1449" s="183" t="str">
        <f t="shared" si="278"/>
        <v/>
      </c>
      <c r="AE1449" s="183" t="str">
        <f t="shared" si="279"/>
        <v/>
      </c>
    </row>
    <row r="1450" spans="1:31" ht="33.950000000000003" customHeight="1" x14ac:dyDescent="0.25">
      <c r="A1450" s="184" t="s">
        <v>4731</v>
      </c>
      <c r="B1450" s="185">
        <v>85</v>
      </c>
      <c r="C1450" s="184" t="s">
        <v>4653</v>
      </c>
      <c r="D1450" s="184" t="s">
        <v>4381</v>
      </c>
      <c r="E1450" s="184" t="s">
        <v>18</v>
      </c>
      <c r="F1450" s="185">
        <v>3</v>
      </c>
      <c r="G1450" s="185">
        <v>1</v>
      </c>
      <c r="H1450" s="185">
        <v>0</v>
      </c>
      <c r="I1450" s="184" t="s">
        <v>4737</v>
      </c>
      <c r="J1450" s="184"/>
      <c r="K1450" s="183" t="s">
        <v>4747</v>
      </c>
      <c r="L1450" s="183"/>
      <c r="M1450" s="183" t="s">
        <v>4737</v>
      </c>
      <c r="N1450" s="183" t="s">
        <v>4737</v>
      </c>
      <c r="O1450" s="183"/>
      <c r="P1450" s="183" t="s">
        <v>4210</v>
      </c>
      <c r="Q1450" s="183" t="s">
        <v>4509</v>
      </c>
      <c r="R1450" s="183">
        <f t="shared" si="266"/>
        <v>0</v>
      </c>
      <c r="S1450" s="183">
        <f t="shared" si="267"/>
        <v>0</v>
      </c>
      <c r="T1450" s="183">
        <f t="shared" si="268"/>
        <v>0</v>
      </c>
      <c r="U1450" s="183">
        <f t="shared" si="269"/>
        <v>0</v>
      </c>
      <c r="V1450" s="183">
        <f t="shared" si="270"/>
        <v>0</v>
      </c>
      <c r="W1450" s="183">
        <f t="shared" si="271"/>
        <v>0</v>
      </c>
      <c r="X1450" s="183">
        <f t="shared" si="272"/>
        <v>0</v>
      </c>
      <c r="Y1450" s="183">
        <f t="shared" si="273"/>
        <v>0</v>
      </c>
      <c r="Z1450" s="183">
        <f t="shared" si="274"/>
        <v>0</v>
      </c>
      <c r="AA1450" s="183">
        <f t="shared" si="275"/>
        <v>0</v>
      </c>
      <c r="AB1450" s="183" t="str">
        <f t="shared" si="276"/>
        <v/>
      </c>
      <c r="AC1450" s="183" t="str">
        <f t="shared" si="277"/>
        <v/>
      </c>
      <c r="AD1450" s="183" t="str">
        <f t="shared" si="278"/>
        <v/>
      </c>
      <c r="AE1450" s="183" t="str">
        <f t="shared" si="279"/>
        <v/>
      </c>
    </row>
    <row r="1451" spans="1:31" ht="33.950000000000003" customHeight="1" x14ac:dyDescent="0.25">
      <c r="A1451" s="184" t="s">
        <v>4731</v>
      </c>
      <c r="B1451" s="185">
        <v>85</v>
      </c>
      <c r="C1451" s="184" t="s">
        <v>4653</v>
      </c>
      <c r="D1451" s="184" t="s">
        <v>4381</v>
      </c>
      <c r="E1451" s="184" t="s">
        <v>18</v>
      </c>
      <c r="F1451" s="185">
        <v>4</v>
      </c>
      <c r="G1451" s="185">
        <v>1</v>
      </c>
      <c r="H1451" s="185">
        <v>0</v>
      </c>
      <c r="I1451" s="184" t="s">
        <v>4735</v>
      </c>
      <c r="J1451" s="184"/>
      <c r="K1451" s="183" t="s">
        <v>4746</v>
      </c>
      <c r="L1451" s="183"/>
      <c r="M1451" s="183" t="s">
        <v>4735</v>
      </c>
      <c r="N1451" s="183" t="s">
        <v>4734</v>
      </c>
      <c r="O1451" s="183"/>
      <c r="P1451" s="183" t="s">
        <v>4210</v>
      </c>
      <c r="Q1451" s="183" t="s">
        <v>4509</v>
      </c>
      <c r="R1451" s="183">
        <f t="shared" si="266"/>
        <v>0</v>
      </c>
      <c r="S1451" s="183">
        <f t="shared" si="267"/>
        <v>0</v>
      </c>
      <c r="T1451" s="183">
        <f t="shared" si="268"/>
        <v>0</v>
      </c>
      <c r="U1451" s="183">
        <f t="shared" si="269"/>
        <v>0</v>
      </c>
      <c r="V1451" s="183">
        <f t="shared" si="270"/>
        <v>0</v>
      </c>
      <c r="W1451" s="183">
        <f t="shared" si="271"/>
        <v>0</v>
      </c>
      <c r="X1451" s="183">
        <f t="shared" si="272"/>
        <v>0</v>
      </c>
      <c r="Y1451" s="183">
        <f t="shared" si="273"/>
        <v>0</v>
      </c>
      <c r="Z1451" s="183">
        <f t="shared" si="274"/>
        <v>0</v>
      </c>
      <c r="AA1451" s="183">
        <f t="shared" si="275"/>
        <v>0</v>
      </c>
      <c r="AB1451" s="183" t="str">
        <f t="shared" si="276"/>
        <v/>
      </c>
      <c r="AC1451" s="183" t="str">
        <f t="shared" si="277"/>
        <v/>
      </c>
      <c r="AD1451" s="183" t="str">
        <f t="shared" si="278"/>
        <v/>
      </c>
      <c r="AE1451" s="183" t="str">
        <f t="shared" si="279"/>
        <v/>
      </c>
    </row>
    <row r="1452" spans="1:31" ht="33.950000000000003" customHeight="1" x14ac:dyDescent="0.25">
      <c r="A1452" s="184" t="s">
        <v>4731</v>
      </c>
      <c r="B1452" s="185">
        <v>85</v>
      </c>
      <c r="C1452" s="184" t="s">
        <v>4653</v>
      </c>
      <c r="D1452" s="184" t="s">
        <v>4381</v>
      </c>
      <c r="E1452" s="184" t="s">
        <v>18</v>
      </c>
      <c r="F1452" s="185">
        <v>5</v>
      </c>
      <c r="G1452" s="185">
        <v>1</v>
      </c>
      <c r="H1452" s="185">
        <v>0</v>
      </c>
      <c r="I1452" s="184" t="s">
        <v>4732</v>
      </c>
      <c r="J1452" s="184"/>
      <c r="K1452" s="183" t="s">
        <v>4745</v>
      </c>
      <c r="L1452" s="183"/>
      <c r="M1452" s="183" t="s">
        <v>4732</v>
      </c>
      <c r="N1452" s="183" t="s">
        <v>4732</v>
      </c>
      <c r="O1452" s="183"/>
      <c r="P1452" s="183" t="s">
        <v>4210</v>
      </c>
      <c r="Q1452" s="183" t="s">
        <v>4509</v>
      </c>
      <c r="R1452" s="183">
        <f t="shared" si="266"/>
        <v>0</v>
      </c>
      <c r="S1452" s="183">
        <f t="shared" si="267"/>
        <v>0</v>
      </c>
      <c r="T1452" s="183">
        <f t="shared" si="268"/>
        <v>0</v>
      </c>
      <c r="U1452" s="183">
        <f t="shared" si="269"/>
        <v>0</v>
      </c>
      <c r="V1452" s="183">
        <f t="shared" si="270"/>
        <v>0</v>
      </c>
      <c r="W1452" s="183">
        <f t="shared" si="271"/>
        <v>0</v>
      </c>
      <c r="X1452" s="183">
        <f t="shared" si="272"/>
        <v>0</v>
      </c>
      <c r="Y1452" s="183">
        <f t="shared" si="273"/>
        <v>0</v>
      </c>
      <c r="Z1452" s="183">
        <f t="shared" si="274"/>
        <v>0</v>
      </c>
      <c r="AA1452" s="183">
        <f t="shared" si="275"/>
        <v>0</v>
      </c>
      <c r="AB1452" s="183" t="str">
        <f t="shared" si="276"/>
        <v/>
      </c>
      <c r="AC1452" s="183" t="str">
        <f t="shared" si="277"/>
        <v/>
      </c>
      <c r="AD1452" s="183" t="str">
        <f t="shared" si="278"/>
        <v/>
      </c>
      <c r="AE1452" s="183" t="str">
        <f t="shared" si="279"/>
        <v/>
      </c>
    </row>
    <row r="1453" spans="1:31" ht="33.950000000000003" customHeight="1" x14ac:dyDescent="0.25">
      <c r="A1453" s="184" t="s">
        <v>4731</v>
      </c>
      <c r="B1453" s="185">
        <v>85</v>
      </c>
      <c r="C1453" s="184" t="s">
        <v>4653</v>
      </c>
      <c r="D1453" s="184" t="s">
        <v>4381</v>
      </c>
      <c r="E1453" s="184" t="s">
        <v>18</v>
      </c>
      <c r="F1453" s="185">
        <v>6</v>
      </c>
      <c r="G1453" s="185">
        <v>1</v>
      </c>
      <c r="H1453" s="185">
        <v>0</v>
      </c>
      <c r="I1453" s="184" t="s">
        <v>4743</v>
      </c>
      <c r="J1453" s="184"/>
      <c r="K1453" s="183" t="s">
        <v>4744</v>
      </c>
      <c r="L1453" s="183"/>
      <c r="M1453" s="183" t="s">
        <v>4743</v>
      </c>
      <c r="N1453" s="183" t="s">
        <v>4743</v>
      </c>
      <c r="O1453" s="183"/>
      <c r="P1453" s="183" t="s">
        <v>4210</v>
      </c>
      <c r="Q1453" s="183" t="s">
        <v>4509</v>
      </c>
      <c r="R1453" s="183">
        <f t="shared" si="266"/>
        <v>0</v>
      </c>
      <c r="S1453" s="183">
        <f t="shared" si="267"/>
        <v>0</v>
      </c>
      <c r="T1453" s="183">
        <f t="shared" si="268"/>
        <v>0</v>
      </c>
      <c r="U1453" s="183">
        <f t="shared" si="269"/>
        <v>0</v>
      </c>
      <c r="V1453" s="183">
        <f t="shared" si="270"/>
        <v>0</v>
      </c>
      <c r="W1453" s="183">
        <f t="shared" si="271"/>
        <v>0</v>
      </c>
      <c r="X1453" s="183">
        <f t="shared" si="272"/>
        <v>0</v>
      </c>
      <c r="Y1453" s="183">
        <f t="shared" si="273"/>
        <v>0</v>
      </c>
      <c r="Z1453" s="183">
        <f t="shared" si="274"/>
        <v>0</v>
      </c>
      <c r="AA1453" s="183">
        <f t="shared" si="275"/>
        <v>0</v>
      </c>
      <c r="AB1453" s="183" t="str">
        <f t="shared" si="276"/>
        <v/>
      </c>
      <c r="AC1453" s="183" t="str">
        <f t="shared" si="277"/>
        <v/>
      </c>
      <c r="AD1453" s="183" t="str">
        <f t="shared" si="278"/>
        <v/>
      </c>
      <c r="AE1453" s="183" t="str">
        <f t="shared" si="279"/>
        <v/>
      </c>
    </row>
    <row r="1454" spans="1:31" ht="33.950000000000003" customHeight="1" x14ac:dyDescent="0.25">
      <c r="A1454" s="184" t="s">
        <v>4731</v>
      </c>
      <c r="B1454" s="185">
        <v>85</v>
      </c>
      <c r="C1454" s="184" t="s">
        <v>4653</v>
      </c>
      <c r="D1454" s="184" t="s">
        <v>4381</v>
      </c>
      <c r="E1454" s="184" t="s">
        <v>18</v>
      </c>
      <c r="F1454" s="185">
        <v>7</v>
      </c>
      <c r="G1454" s="185">
        <v>1</v>
      </c>
      <c r="H1454" s="185">
        <v>0</v>
      </c>
      <c r="I1454" s="184" t="s">
        <v>3102</v>
      </c>
      <c r="J1454" s="184"/>
      <c r="K1454" s="183" t="s">
        <v>4511</v>
      </c>
      <c r="L1454" s="183"/>
      <c r="M1454" s="183" t="s">
        <v>3102</v>
      </c>
      <c r="N1454" s="183" t="s">
        <v>3102</v>
      </c>
      <c r="O1454" s="183"/>
      <c r="P1454" s="183" t="s">
        <v>4210</v>
      </c>
      <c r="Q1454" s="183" t="s">
        <v>4509</v>
      </c>
      <c r="R1454" s="183">
        <f t="shared" si="266"/>
        <v>0</v>
      </c>
      <c r="S1454" s="183">
        <f t="shared" si="267"/>
        <v>0</v>
      </c>
      <c r="T1454" s="183">
        <f t="shared" si="268"/>
        <v>0</v>
      </c>
      <c r="U1454" s="183">
        <f t="shared" si="269"/>
        <v>0</v>
      </c>
      <c r="V1454" s="183">
        <f t="shared" si="270"/>
        <v>0</v>
      </c>
      <c r="W1454" s="183">
        <f t="shared" si="271"/>
        <v>0</v>
      </c>
      <c r="X1454" s="183">
        <f t="shared" si="272"/>
        <v>0</v>
      </c>
      <c r="Y1454" s="183">
        <f t="shared" si="273"/>
        <v>0</v>
      </c>
      <c r="Z1454" s="183">
        <f t="shared" si="274"/>
        <v>0</v>
      </c>
      <c r="AA1454" s="183">
        <f t="shared" si="275"/>
        <v>0</v>
      </c>
      <c r="AB1454" s="183" t="str">
        <f t="shared" si="276"/>
        <v/>
      </c>
      <c r="AC1454" s="183" t="str">
        <f t="shared" si="277"/>
        <v/>
      </c>
      <c r="AD1454" s="183" t="str">
        <f t="shared" si="278"/>
        <v/>
      </c>
      <c r="AE1454" s="183" t="str">
        <f t="shared" si="279"/>
        <v/>
      </c>
    </row>
    <row r="1455" spans="1:31" ht="33.950000000000003" customHeight="1" x14ac:dyDescent="0.25">
      <c r="A1455" s="184" t="s">
        <v>4731</v>
      </c>
      <c r="B1455" s="185">
        <v>85</v>
      </c>
      <c r="C1455" s="184" t="s">
        <v>4653</v>
      </c>
      <c r="D1455" s="184" t="s">
        <v>4381</v>
      </c>
      <c r="E1455" s="184" t="s">
        <v>18</v>
      </c>
      <c r="F1455" s="185">
        <v>8</v>
      </c>
      <c r="G1455" s="185">
        <v>1</v>
      </c>
      <c r="H1455" s="185">
        <v>0</v>
      </c>
      <c r="I1455" s="184" t="s">
        <v>3123</v>
      </c>
      <c r="J1455" s="184"/>
      <c r="K1455" s="183" t="s">
        <v>4510</v>
      </c>
      <c r="L1455" s="183"/>
      <c r="M1455" s="183" t="s">
        <v>3123</v>
      </c>
      <c r="N1455" s="183" t="s">
        <v>3123</v>
      </c>
      <c r="O1455" s="183"/>
      <c r="P1455" s="183" t="s">
        <v>4210</v>
      </c>
      <c r="Q1455" s="183" t="s">
        <v>4509</v>
      </c>
      <c r="R1455" s="183">
        <f t="shared" si="266"/>
        <v>0</v>
      </c>
      <c r="S1455" s="183">
        <f t="shared" si="267"/>
        <v>0</v>
      </c>
      <c r="T1455" s="183">
        <f t="shared" si="268"/>
        <v>0</v>
      </c>
      <c r="U1455" s="183">
        <f t="shared" si="269"/>
        <v>0</v>
      </c>
      <c r="V1455" s="183">
        <f t="shared" si="270"/>
        <v>0</v>
      </c>
      <c r="W1455" s="183">
        <f t="shared" si="271"/>
        <v>0</v>
      </c>
      <c r="X1455" s="183">
        <f t="shared" si="272"/>
        <v>0</v>
      </c>
      <c r="Y1455" s="183">
        <f t="shared" si="273"/>
        <v>0</v>
      </c>
      <c r="Z1455" s="183">
        <f t="shared" si="274"/>
        <v>0</v>
      </c>
      <c r="AA1455" s="183">
        <f t="shared" si="275"/>
        <v>0</v>
      </c>
      <c r="AB1455" s="183" t="str">
        <f t="shared" si="276"/>
        <v/>
      </c>
      <c r="AC1455" s="183" t="str">
        <f t="shared" si="277"/>
        <v/>
      </c>
      <c r="AD1455" s="183" t="str">
        <f t="shared" si="278"/>
        <v/>
      </c>
      <c r="AE1455" s="183" t="str">
        <f t="shared" si="279"/>
        <v/>
      </c>
    </row>
    <row r="1456" spans="1:31" ht="33.950000000000003" customHeight="1" x14ac:dyDescent="0.25">
      <c r="A1456" s="184" t="s">
        <v>4731</v>
      </c>
      <c r="B1456" s="185">
        <v>85</v>
      </c>
      <c r="C1456" s="184" t="s">
        <v>4653</v>
      </c>
      <c r="D1456" s="184" t="s">
        <v>4378</v>
      </c>
      <c r="E1456" s="184" t="s">
        <v>18</v>
      </c>
      <c r="F1456" s="185">
        <v>1</v>
      </c>
      <c r="G1456" s="185">
        <v>0</v>
      </c>
      <c r="H1456" s="185">
        <v>1</v>
      </c>
      <c r="I1456" s="184"/>
      <c r="J1456" s="184" t="s">
        <v>4741</v>
      </c>
      <c r="K1456" s="183"/>
      <c r="L1456" s="183" t="s">
        <v>4742</v>
      </c>
      <c r="M1456" s="183" t="s">
        <v>4741</v>
      </c>
      <c r="N1456" s="183" t="s">
        <v>4741</v>
      </c>
      <c r="O1456" s="183"/>
      <c r="P1456" s="183" t="s">
        <v>4210</v>
      </c>
      <c r="Q1456" s="183" t="s">
        <v>4495</v>
      </c>
      <c r="R1456" s="183">
        <f t="shared" si="266"/>
        <v>0</v>
      </c>
      <c r="S1456" s="183">
        <f t="shared" si="267"/>
        <v>0</v>
      </c>
      <c r="T1456" s="183">
        <f t="shared" si="268"/>
        <v>0</v>
      </c>
      <c r="U1456" s="183">
        <f t="shared" si="269"/>
        <v>0</v>
      </c>
      <c r="V1456" s="183">
        <f t="shared" si="270"/>
        <v>0</v>
      </c>
      <c r="W1456" s="183">
        <f t="shared" si="271"/>
        <v>0</v>
      </c>
      <c r="X1456" s="183">
        <f t="shared" si="272"/>
        <v>0</v>
      </c>
      <c r="Y1456" s="183">
        <f t="shared" si="273"/>
        <v>0</v>
      </c>
      <c r="Z1456" s="183">
        <f t="shared" si="274"/>
        <v>0</v>
      </c>
      <c r="AA1456" s="183">
        <f t="shared" si="275"/>
        <v>0</v>
      </c>
      <c r="AB1456" s="183" t="str">
        <f t="shared" si="276"/>
        <v/>
      </c>
      <c r="AC1456" s="183" t="str">
        <f t="shared" si="277"/>
        <v/>
      </c>
      <c r="AD1456" s="183" t="str">
        <f t="shared" si="278"/>
        <v/>
      </c>
      <c r="AE1456" s="183" t="str">
        <f t="shared" si="279"/>
        <v/>
      </c>
    </row>
    <row r="1457" spans="1:31" ht="33.950000000000003" customHeight="1" x14ac:dyDescent="0.25">
      <c r="A1457" s="184" t="s">
        <v>4731</v>
      </c>
      <c r="B1457" s="185">
        <v>85</v>
      </c>
      <c r="C1457" s="184" t="s">
        <v>4653</v>
      </c>
      <c r="D1457" s="184" t="s">
        <v>4378</v>
      </c>
      <c r="E1457" s="184" t="s">
        <v>18</v>
      </c>
      <c r="F1457" s="185">
        <v>2</v>
      </c>
      <c r="G1457" s="185">
        <v>0</v>
      </c>
      <c r="H1457" s="185">
        <v>1</v>
      </c>
      <c r="I1457" s="184"/>
      <c r="J1457" s="184" t="s">
        <v>4739</v>
      </c>
      <c r="K1457" s="183"/>
      <c r="L1457" s="183" t="s">
        <v>4740</v>
      </c>
      <c r="M1457" s="183" t="s">
        <v>4739</v>
      </c>
      <c r="N1457" s="183" t="s">
        <v>3522</v>
      </c>
      <c r="O1457" s="183"/>
      <c r="P1457" s="183" t="s">
        <v>4210</v>
      </c>
      <c r="Q1457" s="183" t="s">
        <v>4495</v>
      </c>
      <c r="R1457" s="183">
        <f t="shared" si="266"/>
        <v>0</v>
      </c>
      <c r="S1457" s="183">
        <f t="shared" si="267"/>
        <v>0</v>
      </c>
      <c r="T1457" s="183">
        <f t="shared" si="268"/>
        <v>0</v>
      </c>
      <c r="U1457" s="183">
        <f t="shared" si="269"/>
        <v>0</v>
      </c>
      <c r="V1457" s="183">
        <f t="shared" si="270"/>
        <v>0</v>
      </c>
      <c r="W1457" s="183">
        <f t="shared" si="271"/>
        <v>0</v>
      </c>
      <c r="X1457" s="183">
        <f t="shared" si="272"/>
        <v>0</v>
      </c>
      <c r="Y1457" s="183">
        <f t="shared" si="273"/>
        <v>0</v>
      </c>
      <c r="Z1457" s="183">
        <f t="shared" si="274"/>
        <v>0</v>
      </c>
      <c r="AA1457" s="183">
        <f t="shared" si="275"/>
        <v>0</v>
      </c>
      <c r="AB1457" s="183" t="str">
        <f t="shared" si="276"/>
        <v/>
      </c>
      <c r="AC1457" s="183" t="str">
        <f t="shared" si="277"/>
        <v/>
      </c>
      <c r="AD1457" s="183" t="str">
        <f t="shared" si="278"/>
        <v/>
      </c>
      <c r="AE1457" s="183" t="str">
        <f t="shared" si="279"/>
        <v/>
      </c>
    </row>
    <row r="1458" spans="1:31" ht="33.950000000000003" customHeight="1" x14ac:dyDescent="0.25">
      <c r="A1458" s="184" t="s">
        <v>4731</v>
      </c>
      <c r="B1458" s="185">
        <v>85</v>
      </c>
      <c r="C1458" s="184" t="s">
        <v>4653</v>
      </c>
      <c r="D1458" s="184" t="s">
        <v>4378</v>
      </c>
      <c r="E1458" s="184" t="s">
        <v>18</v>
      </c>
      <c r="F1458" s="185">
        <v>3</v>
      </c>
      <c r="G1458" s="185">
        <v>0</v>
      </c>
      <c r="H1458" s="185">
        <v>1</v>
      </c>
      <c r="I1458" s="184"/>
      <c r="J1458" s="184" t="s">
        <v>4737</v>
      </c>
      <c r="K1458" s="183"/>
      <c r="L1458" s="183" t="s">
        <v>4738</v>
      </c>
      <c r="M1458" s="183" t="s">
        <v>4737</v>
      </c>
      <c r="N1458" s="183" t="s">
        <v>4737</v>
      </c>
      <c r="O1458" s="183"/>
      <c r="P1458" s="183" t="s">
        <v>4210</v>
      </c>
      <c r="Q1458" s="183" t="s">
        <v>4495</v>
      </c>
      <c r="R1458" s="183">
        <f t="shared" si="266"/>
        <v>0</v>
      </c>
      <c r="S1458" s="183">
        <f t="shared" si="267"/>
        <v>0</v>
      </c>
      <c r="T1458" s="183">
        <f t="shared" si="268"/>
        <v>0</v>
      </c>
      <c r="U1458" s="183">
        <f t="shared" si="269"/>
        <v>0</v>
      </c>
      <c r="V1458" s="183">
        <f t="shared" si="270"/>
        <v>0</v>
      </c>
      <c r="W1458" s="183">
        <f t="shared" si="271"/>
        <v>0</v>
      </c>
      <c r="X1458" s="183">
        <f t="shared" si="272"/>
        <v>0</v>
      </c>
      <c r="Y1458" s="183">
        <f t="shared" si="273"/>
        <v>0</v>
      </c>
      <c r="Z1458" s="183">
        <f t="shared" si="274"/>
        <v>0</v>
      </c>
      <c r="AA1458" s="183">
        <f t="shared" si="275"/>
        <v>0</v>
      </c>
      <c r="AB1458" s="183" t="str">
        <f t="shared" si="276"/>
        <v/>
      </c>
      <c r="AC1458" s="183" t="str">
        <f t="shared" si="277"/>
        <v/>
      </c>
      <c r="AD1458" s="183" t="str">
        <f t="shared" si="278"/>
        <v/>
      </c>
      <c r="AE1458" s="183" t="str">
        <f t="shared" si="279"/>
        <v/>
      </c>
    </row>
    <row r="1459" spans="1:31" ht="33.950000000000003" customHeight="1" x14ac:dyDescent="0.25">
      <c r="A1459" s="184" t="s">
        <v>4731</v>
      </c>
      <c r="B1459" s="185">
        <v>85</v>
      </c>
      <c r="C1459" s="184" t="s">
        <v>4653</v>
      </c>
      <c r="D1459" s="184" t="s">
        <v>4378</v>
      </c>
      <c r="E1459" s="184" t="s">
        <v>18</v>
      </c>
      <c r="F1459" s="185">
        <v>4</v>
      </c>
      <c r="G1459" s="185">
        <v>0</v>
      </c>
      <c r="H1459" s="185">
        <v>1</v>
      </c>
      <c r="I1459" s="184"/>
      <c r="J1459" s="184" t="s">
        <v>4735</v>
      </c>
      <c r="K1459" s="183"/>
      <c r="L1459" s="183" t="s">
        <v>4736</v>
      </c>
      <c r="M1459" s="183" t="s">
        <v>4735</v>
      </c>
      <c r="N1459" s="183" t="s">
        <v>4734</v>
      </c>
      <c r="O1459" s="183"/>
      <c r="P1459" s="183" t="s">
        <v>4210</v>
      </c>
      <c r="Q1459" s="183" t="s">
        <v>4495</v>
      </c>
      <c r="R1459" s="183">
        <f t="shared" si="266"/>
        <v>0</v>
      </c>
      <c r="S1459" s="183">
        <f t="shared" si="267"/>
        <v>0</v>
      </c>
      <c r="T1459" s="183">
        <f t="shared" si="268"/>
        <v>0</v>
      </c>
      <c r="U1459" s="183">
        <f t="shared" si="269"/>
        <v>0</v>
      </c>
      <c r="V1459" s="183">
        <f t="shared" si="270"/>
        <v>0</v>
      </c>
      <c r="W1459" s="183">
        <f t="shared" si="271"/>
        <v>0</v>
      </c>
      <c r="X1459" s="183">
        <f t="shared" si="272"/>
        <v>0</v>
      </c>
      <c r="Y1459" s="183">
        <f t="shared" si="273"/>
        <v>0</v>
      </c>
      <c r="Z1459" s="183">
        <f t="shared" si="274"/>
        <v>0</v>
      </c>
      <c r="AA1459" s="183">
        <f t="shared" si="275"/>
        <v>0</v>
      </c>
      <c r="AB1459" s="183" t="str">
        <f t="shared" si="276"/>
        <v/>
      </c>
      <c r="AC1459" s="183" t="str">
        <f t="shared" si="277"/>
        <v/>
      </c>
      <c r="AD1459" s="183" t="str">
        <f t="shared" si="278"/>
        <v/>
      </c>
      <c r="AE1459" s="183" t="str">
        <f t="shared" si="279"/>
        <v/>
      </c>
    </row>
    <row r="1460" spans="1:31" ht="33.950000000000003" customHeight="1" x14ac:dyDescent="0.25">
      <c r="A1460" s="184" t="s">
        <v>4731</v>
      </c>
      <c r="B1460" s="185">
        <v>85</v>
      </c>
      <c r="C1460" s="184" t="s">
        <v>4653</v>
      </c>
      <c r="D1460" s="184" t="s">
        <v>4378</v>
      </c>
      <c r="E1460" s="184" t="s">
        <v>18</v>
      </c>
      <c r="F1460" s="185">
        <v>5</v>
      </c>
      <c r="G1460" s="185">
        <v>0</v>
      </c>
      <c r="H1460" s="185">
        <v>1</v>
      </c>
      <c r="I1460" s="184"/>
      <c r="J1460" s="184" t="s">
        <v>4732</v>
      </c>
      <c r="K1460" s="183"/>
      <c r="L1460" s="183" t="s">
        <v>4733</v>
      </c>
      <c r="M1460" s="183" t="s">
        <v>4732</v>
      </c>
      <c r="N1460" s="183" t="s">
        <v>4732</v>
      </c>
      <c r="O1460" s="183"/>
      <c r="P1460" s="183" t="s">
        <v>4210</v>
      </c>
      <c r="Q1460" s="183" t="s">
        <v>4495</v>
      </c>
      <c r="R1460" s="183">
        <f t="shared" si="266"/>
        <v>0</v>
      </c>
      <c r="S1460" s="183">
        <f t="shared" si="267"/>
        <v>0</v>
      </c>
      <c r="T1460" s="183">
        <f t="shared" si="268"/>
        <v>0</v>
      </c>
      <c r="U1460" s="183">
        <f t="shared" si="269"/>
        <v>0</v>
      </c>
      <c r="V1460" s="183">
        <f t="shared" si="270"/>
        <v>0</v>
      </c>
      <c r="W1460" s="183">
        <f t="shared" si="271"/>
        <v>0</v>
      </c>
      <c r="X1460" s="183">
        <f t="shared" si="272"/>
        <v>0</v>
      </c>
      <c r="Y1460" s="183">
        <f t="shared" si="273"/>
        <v>0</v>
      </c>
      <c r="Z1460" s="183">
        <f t="shared" si="274"/>
        <v>0</v>
      </c>
      <c r="AA1460" s="183">
        <f t="shared" si="275"/>
        <v>0</v>
      </c>
      <c r="AB1460" s="183" t="str">
        <f t="shared" si="276"/>
        <v/>
      </c>
      <c r="AC1460" s="183" t="str">
        <f t="shared" si="277"/>
        <v/>
      </c>
      <c r="AD1460" s="183" t="str">
        <f t="shared" si="278"/>
        <v/>
      </c>
      <c r="AE1460" s="183" t="str">
        <f t="shared" si="279"/>
        <v/>
      </c>
    </row>
    <row r="1461" spans="1:31" ht="33.950000000000003" customHeight="1" x14ac:dyDescent="0.25">
      <c r="A1461" s="184" t="s">
        <v>4731</v>
      </c>
      <c r="B1461" s="185">
        <v>85</v>
      </c>
      <c r="C1461" s="184" t="s">
        <v>4653</v>
      </c>
      <c r="D1461" s="184" t="s">
        <v>4378</v>
      </c>
      <c r="E1461" s="184" t="s">
        <v>18</v>
      </c>
      <c r="F1461" s="185">
        <v>6</v>
      </c>
      <c r="G1461" s="185">
        <v>0</v>
      </c>
      <c r="H1461" s="185">
        <v>1</v>
      </c>
      <c r="I1461" s="184"/>
      <c r="J1461" s="184" t="s">
        <v>3587</v>
      </c>
      <c r="K1461" s="183"/>
      <c r="L1461" s="183" t="s">
        <v>4500</v>
      </c>
      <c r="M1461" s="183" t="s">
        <v>3587</v>
      </c>
      <c r="N1461" s="183" t="s">
        <v>3587</v>
      </c>
      <c r="O1461" s="183"/>
      <c r="P1461" s="183" t="s">
        <v>4210</v>
      </c>
      <c r="Q1461" s="183" t="s">
        <v>4495</v>
      </c>
      <c r="R1461" s="183">
        <f t="shared" si="266"/>
        <v>0</v>
      </c>
      <c r="S1461" s="183">
        <f t="shared" si="267"/>
        <v>0</v>
      </c>
      <c r="T1461" s="183">
        <f t="shared" si="268"/>
        <v>0</v>
      </c>
      <c r="U1461" s="183">
        <f t="shared" si="269"/>
        <v>0</v>
      </c>
      <c r="V1461" s="183">
        <f t="shared" si="270"/>
        <v>0</v>
      </c>
      <c r="W1461" s="183">
        <f t="shared" si="271"/>
        <v>0</v>
      </c>
      <c r="X1461" s="183">
        <f t="shared" si="272"/>
        <v>0</v>
      </c>
      <c r="Y1461" s="183">
        <f t="shared" si="273"/>
        <v>0</v>
      </c>
      <c r="Z1461" s="183">
        <f t="shared" si="274"/>
        <v>0</v>
      </c>
      <c r="AA1461" s="183">
        <f t="shared" si="275"/>
        <v>0</v>
      </c>
      <c r="AB1461" s="183" t="str">
        <f t="shared" si="276"/>
        <v/>
      </c>
      <c r="AC1461" s="183" t="str">
        <f t="shared" si="277"/>
        <v/>
      </c>
      <c r="AD1461" s="183" t="str">
        <f t="shared" si="278"/>
        <v/>
      </c>
      <c r="AE1461" s="183" t="str">
        <f t="shared" si="279"/>
        <v/>
      </c>
    </row>
    <row r="1462" spans="1:31" ht="33.950000000000003" customHeight="1" x14ac:dyDescent="0.25">
      <c r="A1462" s="184" t="s">
        <v>4731</v>
      </c>
      <c r="B1462" s="185">
        <v>85</v>
      </c>
      <c r="C1462" s="184" t="s">
        <v>4653</v>
      </c>
      <c r="D1462" s="184" t="s">
        <v>4378</v>
      </c>
      <c r="E1462" s="184" t="s">
        <v>18</v>
      </c>
      <c r="F1462" s="185">
        <v>7</v>
      </c>
      <c r="G1462" s="185">
        <v>0</v>
      </c>
      <c r="H1462" s="185">
        <v>1</v>
      </c>
      <c r="I1462" s="184"/>
      <c r="J1462" s="184" t="s">
        <v>4496</v>
      </c>
      <c r="K1462" s="183"/>
      <c r="L1462" s="183" t="s">
        <v>4497</v>
      </c>
      <c r="M1462" s="183" t="s">
        <v>4496</v>
      </c>
      <c r="N1462" s="183" t="s">
        <v>4496</v>
      </c>
      <c r="O1462" s="183"/>
      <c r="P1462" s="183" t="s">
        <v>4210</v>
      </c>
      <c r="Q1462" s="183" t="s">
        <v>4495</v>
      </c>
      <c r="R1462" s="183">
        <f t="shared" si="266"/>
        <v>0</v>
      </c>
      <c r="S1462" s="183">
        <f t="shared" si="267"/>
        <v>0</v>
      </c>
      <c r="T1462" s="183">
        <f t="shared" si="268"/>
        <v>0</v>
      </c>
      <c r="U1462" s="183">
        <f t="shared" si="269"/>
        <v>0</v>
      </c>
      <c r="V1462" s="183">
        <f t="shared" si="270"/>
        <v>0</v>
      </c>
      <c r="W1462" s="183">
        <f t="shared" si="271"/>
        <v>0</v>
      </c>
      <c r="X1462" s="183">
        <f t="shared" si="272"/>
        <v>0</v>
      </c>
      <c r="Y1462" s="183">
        <f t="shared" si="273"/>
        <v>0</v>
      </c>
      <c r="Z1462" s="183">
        <f t="shared" si="274"/>
        <v>0</v>
      </c>
      <c r="AA1462" s="183">
        <f t="shared" si="275"/>
        <v>0</v>
      </c>
      <c r="AB1462" s="183" t="str">
        <f t="shared" si="276"/>
        <v/>
      </c>
      <c r="AC1462" s="183" t="str">
        <f t="shared" si="277"/>
        <v/>
      </c>
      <c r="AD1462" s="183" t="str">
        <f t="shared" si="278"/>
        <v/>
      </c>
      <c r="AE1462" s="183" t="str">
        <f t="shared" si="279"/>
        <v/>
      </c>
    </row>
    <row r="1463" spans="1:31" ht="33.950000000000003" customHeight="1" x14ac:dyDescent="0.25">
      <c r="A1463" s="184" t="s">
        <v>4714</v>
      </c>
      <c r="B1463" s="185">
        <v>86</v>
      </c>
      <c r="C1463" s="184" t="s">
        <v>4653</v>
      </c>
      <c r="D1463" s="184" t="s">
        <v>4381</v>
      </c>
      <c r="E1463" s="184" t="s">
        <v>18</v>
      </c>
      <c r="F1463" s="185">
        <v>1</v>
      </c>
      <c r="G1463" s="185">
        <v>1</v>
      </c>
      <c r="H1463" s="185">
        <v>0</v>
      </c>
      <c r="I1463" s="184" t="s">
        <v>4722</v>
      </c>
      <c r="J1463" s="184"/>
      <c r="K1463" s="183" t="s">
        <v>4730</v>
      </c>
      <c r="L1463" s="183"/>
      <c r="M1463" s="183" t="s">
        <v>4722</v>
      </c>
      <c r="N1463" s="183" t="s">
        <v>4722</v>
      </c>
      <c r="O1463" s="183"/>
      <c r="P1463" s="183" t="s">
        <v>4210</v>
      </c>
      <c r="Q1463" s="183" t="s">
        <v>4509</v>
      </c>
      <c r="R1463" s="183">
        <f t="shared" si="266"/>
        <v>0</v>
      </c>
      <c r="S1463" s="183">
        <f t="shared" si="267"/>
        <v>0</v>
      </c>
      <c r="T1463" s="183">
        <f t="shared" si="268"/>
        <v>0</v>
      </c>
      <c r="U1463" s="183">
        <f t="shared" si="269"/>
        <v>0</v>
      </c>
      <c r="V1463" s="183">
        <f t="shared" si="270"/>
        <v>0</v>
      </c>
      <c r="W1463" s="183">
        <f t="shared" si="271"/>
        <v>0</v>
      </c>
      <c r="X1463" s="183">
        <f t="shared" si="272"/>
        <v>0</v>
      </c>
      <c r="Y1463" s="183">
        <f t="shared" si="273"/>
        <v>0</v>
      </c>
      <c r="Z1463" s="183">
        <f t="shared" si="274"/>
        <v>0</v>
      </c>
      <c r="AA1463" s="183">
        <f t="shared" si="275"/>
        <v>0</v>
      </c>
      <c r="AB1463" s="183" t="str">
        <f t="shared" si="276"/>
        <v/>
      </c>
      <c r="AC1463" s="183" t="str">
        <f t="shared" si="277"/>
        <v/>
      </c>
      <c r="AD1463" s="183" t="str">
        <f t="shared" si="278"/>
        <v/>
      </c>
      <c r="AE1463" s="183" t="str">
        <f t="shared" si="279"/>
        <v/>
      </c>
    </row>
    <row r="1464" spans="1:31" ht="33.950000000000003" customHeight="1" x14ac:dyDescent="0.25">
      <c r="A1464" s="184" t="s">
        <v>4714</v>
      </c>
      <c r="B1464" s="185">
        <v>86</v>
      </c>
      <c r="C1464" s="184" t="s">
        <v>4653</v>
      </c>
      <c r="D1464" s="184" t="s">
        <v>4381</v>
      </c>
      <c r="E1464" s="184" t="s">
        <v>18</v>
      </c>
      <c r="F1464" s="185">
        <v>2</v>
      </c>
      <c r="G1464" s="185">
        <v>1</v>
      </c>
      <c r="H1464" s="185">
        <v>0</v>
      </c>
      <c r="I1464" s="184" t="s">
        <v>4720</v>
      </c>
      <c r="J1464" s="184"/>
      <c r="K1464" s="183" t="s">
        <v>4729</v>
      </c>
      <c r="L1464" s="183"/>
      <c r="M1464" s="183" t="s">
        <v>4720</v>
      </c>
      <c r="N1464" s="183" t="s">
        <v>3117</v>
      </c>
      <c r="O1464" s="183"/>
      <c r="P1464" s="183" t="s">
        <v>4210</v>
      </c>
      <c r="Q1464" s="183" t="s">
        <v>4509</v>
      </c>
      <c r="R1464" s="183">
        <f t="shared" si="266"/>
        <v>0</v>
      </c>
      <c r="S1464" s="183">
        <f t="shared" si="267"/>
        <v>0</v>
      </c>
      <c r="T1464" s="183">
        <f t="shared" si="268"/>
        <v>0</v>
      </c>
      <c r="U1464" s="183">
        <f t="shared" si="269"/>
        <v>0</v>
      </c>
      <c r="V1464" s="183">
        <f t="shared" si="270"/>
        <v>0</v>
      </c>
      <c r="W1464" s="183">
        <f t="shared" si="271"/>
        <v>0</v>
      </c>
      <c r="X1464" s="183">
        <f t="shared" si="272"/>
        <v>0</v>
      </c>
      <c r="Y1464" s="183">
        <f t="shared" si="273"/>
        <v>0</v>
      </c>
      <c r="Z1464" s="183">
        <f t="shared" si="274"/>
        <v>0</v>
      </c>
      <c r="AA1464" s="183">
        <f t="shared" si="275"/>
        <v>0</v>
      </c>
      <c r="AB1464" s="183" t="str">
        <f t="shared" si="276"/>
        <v/>
      </c>
      <c r="AC1464" s="183" t="str">
        <f t="shared" si="277"/>
        <v/>
      </c>
      <c r="AD1464" s="183" t="str">
        <f t="shared" si="278"/>
        <v/>
      </c>
      <c r="AE1464" s="183" t="str">
        <f t="shared" si="279"/>
        <v/>
      </c>
    </row>
    <row r="1465" spans="1:31" ht="33.950000000000003" customHeight="1" x14ac:dyDescent="0.25">
      <c r="A1465" s="184" t="s">
        <v>4714</v>
      </c>
      <c r="B1465" s="185">
        <v>86</v>
      </c>
      <c r="C1465" s="184" t="s">
        <v>4653</v>
      </c>
      <c r="D1465" s="184" t="s">
        <v>4381</v>
      </c>
      <c r="E1465" s="184" t="s">
        <v>18</v>
      </c>
      <c r="F1465" s="185">
        <v>3</v>
      </c>
      <c r="G1465" s="185">
        <v>1</v>
      </c>
      <c r="H1465" s="185">
        <v>0</v>
      </c>
      <c r="I1465" s="184" t="s">
        <v>4718</v>
      </c>
      <c r="J1465" s="184"/>
      <c r="K1465" s="183" t="s">
        <v>4728</v>
      </c>
      <c r="L1465" s="183"/>
      <c r="M1465" s="183" t="s">
        <v>4718</v>
      </c>
      <c r="N1465" s="183" t="s">
        <v>4718</v>
      </c>
      <c r="O1465" s="183"/>
      <c r="P1465" s="183" t="s">
        <v>4210</v>
      </c>
      <c r="Q1465" s="183" t="s">
        <v>4509</v>
      </c>
      <c r="R1465" s="183">
        <f t="shared" si="266"/>
        <v>0</v>
      </c>
      <c r="S1465" s="183">
        <f t="shared" si="267"/>
        <v>0</v>
      </c>
      <c r="T1465" s="183">
        <f t="shared" si="268"/>
        <v>0</v>
      </c>
      <c r="U1465" s="183">
        <f t="shared" si="269"/>
        <v>0</v>
      </c>
      <c r="V1465" s="183">
        <f t="shared" si="270"/>
        <v>0</v>
      </c>
      <c r="W1465" s="183">
        <f t="shared" si="271"/>
        <v>0</v>
      </c>
      <c r="X1465" s="183">
        <f t="shared" si="272"/>
        <v>0</v>
      </c>
      <c r="Y1465" s="183">
        <f t="shared" si="273"/>
        <v>0</v>
      </c>
      <c r="Z1465" s="183">
        <f t="shared" si="274"/>
        <v>0</v>
      </c>
      <c r="AA1465" s="183">
        <f t="shared" si="275"/>
        <v>0</v>
      </c>
      <c r="AB1465" s="183" t="str">
        <f t="shared" si="276"/>
        <v/>
      </c>
      <c r="AC1465" s="183" t="str">
        <f t="shared" si="277"/>
        <v/>
      </c>
      <c r="AD1465" s="183" t="str">
        <f t="shared" si="278"/>
        <v/>
      </c>
      <c r="AE1465" s="183" t="str">
        <f t="shared" si="279"/>
        <v/>
      </c>
    </row>
    <row r="1466" spans="1:31" ht="33.950000000000003" customHeight="1" x14ac:dyDescent="0.25">
      <c r="A1466" s="184" t="s">
        <v>4714</v>
      </c>
      <c r="B1466" s="185">
        <v>86</v>
      </c>
      <c r="C1466" s="184" t="s">
        <v>4653</v>
      </c>
      <c r="D1466" s="184" t="s">
        <v>4381</v>
      </c>
      <c r="E1466" s="184" t="s">
        <v>18</v>
      </c>
      <c r="F1466" s="185">
        <v>4</v>
      </c>
      <c r="G1466" s="185">
        <v>1</v>
      </c>
      <c r="H1466" s="185">
        <v>0</v>
      </c>
      <c r="I1466" s="184" t="s">
        <v>4716</v>
      </c>
      <c r="J1466" s="184"/>
      <c r="K1466" s="183" t="s">
        <v>4727</v>
      </c>
      <c r="L1466" s="183"/>
      <c r="M1466" s="183" t="s">
        <v>4716</v>
      </c>
      <c r="N1466" s="183" t="s">
        <v>4716</v>
      </c>
      <c r="O1466" s="183"/>
      <c r="P1466" s="183" t="s">
        <v>4210</v>
      </c>
      <c r="Q1466" s="183" t="s">
        <v>4509</v>
      </c>
      <c r="R1466" s="183">
        <f t="shared" si="266"/>
        <v>0</v>
      </c>
      <c r="S1466" s="183">
        <f t="shared" si="267"/>
        <v>0</v>
      </c>
      <c r="T1466" s="183">
        <f t="shared" si="268"/>
        <v>0</v>
      </c>
      <c r="U1466" s="183">
        <f t="shared" si="269"/>
        <v>0</v>
      </c>
      <c r="V1466" s="183">
        <f t="shared" si="270"/>
        <v>0</v>
      </c>
      <c r="W1466" s="183">
        <f t="shared" si="271"/>
        <v>0</v>
      </c>
      <c r="X1466" s="183">
        <f t="shared" si="272"/>
        <v>0</v>
      </c>
      <c r="Y1466" s="183">
        <f t="shared" si="273"/>
        <v>0</v>
      </c>
      <c r="Z1466" s="183">
        <f t="shared" si="274"/>
        <v>0</v>
      </c>
      <c r="AA1466" s="183">
        <f t="shared" si="275"/>
        <v>0</v>
      </c>
      <c r="AB1466" s="183" t="str">
        <f t="shared" si="276"/>
        <v/>
      </c>
      <c r="AC1466" s="183" t="str">
        <f t="shared" si="277"/>
        <v/>
      </c>
      <c r="AD1466" s="183" t="str">
        <f t="shared" si="278"/>
        <v/>
      </c>
      <c r="AE1466" s="183" t="str">
        <f t="shared" si="279"/>
        <v/>
      </c>
    </row>
    <row r="1467" spans="1:31" ht="33.950000000000003" customHeight="1" x14ac:dyDescent="0.25">
      <c r="A1467" s="184" t="s">
        <v>4714</v>
      </c>
      <c r="B1467" s="185">
        <v>86</v>
      </c>
      <c r="C1467" s="184" t="s">
        <v>4653</v>
      </c>
      <c r="D1467" s="184" t="s">
        <v>4381</v>
      </c>
      <c r="E1467" s="184" t="s">
        <v>18</v>
      </c>
      <c r="F1467" s="185">
        <v>5</v>
      </c>
      <c r="G1467" s="185">
        <v>1</v>
      </c>
      <c r="H1467" s="185">
        <v>0</v>
      </c>
      <c r="I1467" s="184" t="s">
        <v>3141</v>
      </c>
      <c r="J1467" s="184"/>
      <c r="K1467" s="183" t="s">
        <v>4726</v>
      </c>
      <c r="L1467" s="183"/>
      <c r="M1467" s="183" t="s">
        <v>3141</v>
      </c>
      <c r="N1467" s="183" t="s">
        <v>3141</v>
      </c>
      <c r="O1467" s="183"/>
      <c r="P1467" s="183" t="s">
        <v>4210</v>
      </c>
      <c r="Q1467" s="183" t="s">
        <v>4509</v>
      </c>
      <c r="R1467" s="183">
        <f t="shared" si="266"/>
        <v>0</v>
      </c>
      <c r="S1467" s="183">
        <f t="shared" si="267"/>
        <v>0</v>
      </c>
      <c r="T1467" s="183">
        <f t="shared" si="268"/>
        <v>0</v>
      </c>
      <c r="U1467" s="183">
        <f t="shared" si="269"/>
        <v>0</v>
      </c>
      <c r="V1467" s="183">
        <f t="shared" si="270"/>
        <v>0</v>
      </c>
      <c r="W1467" s="183">
        <f t="shared" si="271"/>
        <v>0</v>
      </c>
      <c r="X1467" s="183">
        <f t="shared" si="272"/>
        <v>0</v>
      </c>
      <c r="Y1467" s="183">
        <f t="shared" si="273"/>
        <v>0</v>
      </c>
      <c r="Z1467" s="183">
        <f t="shared" si="274"/>
        <v>0</v>
      </c>
      <c r="AA1467" s="183">
        <f t="shared" si="275"/>
        <v>0</v>
      </c>
      <c r="AB1467" s="183" t="str">
        <f t="shared" si="276"/>
        <v/>
      </c>
      <c r="AC1467" s="183" t="str">
        <f t="shared" si="277"/>
        <v/>
      </c>
      <c r="AD1467" s="183" t="str">
        <f t="shared" si="278"/>
        <v/>
      </c>
      <c r="AE1467" s="183" t="str">
        <f t="shared" si="279"/>
        <v/>
      </c>
    </row>
    <row r="1468" spans="1:31" ht="33.950000000000003" customHeight="1" x14ac:dyDescent="0.25">
      <c r="A1468" s="184" t="s">
        <v>4714</v>
      </c>
      <c r="B1468" s="185">
        <v>86</v>
      </c>
      <c r="C1468" s="184" t="s">
        <v>4653</v>
      </c>
      <c r="D1468" s="184" t="s">
        <v>4381</v>
      </c>
      <c r="E1468" s="184" t="s">
        <v>18</v>
      </c>
      <c r="F1468" s="185">
        <v>6</v>
      </c>
      <c r="G1468" s="185">
        <v>1</v>
      </c>
      <c r="H1468" s="185">
        <v>0</v>
      </c>
      <c r="I1468" s="184" t="s">
        <v>4724</v>
      </c>
      <c r="J1468" s="184"/>
      <c r="K1468" s="183" t="s">
        <v>4725</v>
      </c>
      <c r="L1468" s="183"/>
      <c r="M1468" s="183" t="s">
        <v>4724</v>
      </c>
      <c r="N1468" s="183" t="s">
        <v>4724</v>
      </c>
      <c r="O1468" s="183"/>
      <c r="P1468" s="183" t="s">
        <v>4210</v>
      </c>
      <c r="Q1468" s="183" t="s">
        <v>4509</v>
      </c>
      <c r="R1468" s="183">
        <f t="shared" ref="R1468:R1531" si="280">IF(AND($A1468=$B$20,$D1468="PRO",$E1468="POS"),1,0)</f>
        <v>0</v>
      </c>
      <c r="S1468" s="183">
        <f t="shared" ref="S1468:S1531" si="281">IF(AND($A1468=$B$20,$D1468="CFA",$E1468="POS"),1,0)</f>
        <v>0</v>
      </c>
      <c r="T1468" s="183">
        <f t="shared" ref="T1468:T1531" si="282">IF($R1468=0,0,IF(OR(AND($M1468&lt;&gt;"",ISNUMBER(SEARCH($M1468,$B$5))),AND($N1468&lt;&gt;"",ISNUMBER(SEARCH($N1468,$B$5))),AND($O1468&lt;&gt;"",ISNUMBER(SEARCH($O1468,$B$5)))),1,0))</f>
        <v>0</v>
      </c>
      <c r="U1468" s="183">
        <f t="shared" ref="U1468:U1531" si="283">IF($R1468=0,0,IF(OR(AND($M1468&lt;&gt;"",ISNUMBER(SEARCH($M1468,$B$5&amp;" "&amp;$B$10))),AND($N1468&lt;&gt;"",ISNUMBER(SEARCH($N1468,$B$5&amp;" "&amp;$B$10))),AND($O1468&lt;&gt;"",ISNUMBER(SEARCH($O1468,$B$5&amp;" "&amp;$B$10)))),1,0))</f>
        <v>0</v>
      </c>
      <c r="V1468" s="183">
        <f t="shared" ref="V1468:V1531" si="284">IF($S1468=0,0,IF(OR(AND($M1468&lt;&gt;"",ISNUMBER(SEARCH($M1468,$D$5))),AND($N1468&lt;&gt;"",ISNUMBER(SEARCH($N1468,$D$5))),AND($O1468&lt;&gt;"",ISNUMBER(SEARCH($O1468,$D$5)))),1,0))</f>
        <v>0</v>
      </c>
      <c r="W1468" s="183">
        <f t="shared" ref="W1468:W1531" si="285">IF($S1468=0,0,IF(OR(AND($M1468&lt;&gt;"",ISNUMBER(SEARCH($M1468,$D$5&amp;" "&amp;$D$10))),AND($N1468&lt;&gt;"",ISNUMBER(SEARCH($N1468,$D$5&amp;" "&amp;$D$10))),AND($O1468&lt;&gt;"",ISNUMBER(SEARCH($O1468,$D$5&amp;" "&amp;$D$10)))),1,0))</f>
        <v>0</v>
      </c>
      <c r="X1468" s="183">
        <f t="shared" ref="X1468:X1531" si="286">IF($T1468=1,$G1468,0)</f>
        <v>0</v>
      </c>
      <c r="Y1468" s="183">
        <f t="shared" ref="Y1468:Y1531" si="287">IF($U1468=1,$G1468,0)</f>
        <v>0</v>
      </c>
      <c r="Z1468" s="183">
        <f t="shared" ref="Z1468:Z1531" si="288">IF($V1468=1,$H1468,0)</f>
        <v>0</v>
      </c>
      <c r="AA1468" s="183">
        <f t="shared" ref="AA1468:AA1531" si="289">IF($W1468=1,$H1468,0)</f>
        <v>0</v>
      </c>
      <c r="AB1468" s="183" t="str">
        <f t="shared" ref="AB1468:AB1531" si="290">IF(AND($R1468=1,$T1468=0),$F1468+ROW()/100000,"")</f>
        <v/>
      </c>
      <c r="AC1468" s="183" t="str">
        <f t="shared" ref="AC1468:AC1531" si="291">IF(AND($R1468=1,$U1468=0),$F1468+ROW()/100000,"")</f>
        <v/>
      </c>
      <c r="AD1468" s="183" t="str">
        <f t="shared" ref="AD1468:AD1531" si="292">IF(AND($S1468=1,$V1468=0),$F1468+ROW()/100000,"")</f>
        <v/>
      </c>
      <c r="AE1468" s="183" t="str">
        <f t="shared" ref="AE1468:AE1531" si="293">IF(AND($S1468=1,$W1468=0),$F1468+ROW()/100000,"")</f>
        <v/>
      </c>
    </row>
    <row r="1469" spans="1:31" ht="33.950000000000003" customHeight="1" x14ac:dyDescent="0.25">
      <c r="A1469" s="184" t="s">
        <v>4714</v>
      </c>
      <c r="B1469" s="185">
        <v>86</v>
      </c>
      <c r="C1469" s="184" t="s">
        <v>4653</v>
      </c>
      <c r="D1469" s="184" t="s">
        <v>4381</v>
      </c>
      <c r="E1469" s="184" t="s">
        <v>18</v>
      </c>
      <c r="F1469" s="185">
        <v>7</v>
      </c>
      <c r="G1469" s="185">
        <v>1</v>
      </c>
      <c r="H1469" s="185">
        <v>0</v>
      </c>
      <c r="I1469" s="184" t="s">
        <v>3102</v>
      </c>
      <c r="J1469" s="184"/>
      <c r="K1469" s="183" t="s">
        <v>4511</v>
      </c>
      <c r="L1469" s="183"/>
      <c r="M1469" s="183" t="s">
        <v>3102</v>
      </c>
      <c r="N1469" s="183" t="s">
        <v>3102</v>
      </c>
      <c r="O1469" s="183"/>
      <c r="P1469" s="183" t="s">
        <v>4210</v>
      </c>
      <c r="Q1469" s="183" t="s">
        <v>4509</v>
      </c>
      <c r="R1469" s="183">
        <f t="shared" si="280"/>
        <v>0</v>
      </c>
      <c r="S1469" s="183">
        <f t="shared" si="281"/>
        <v>0</v>
      </c>
      <c r="T1469" s="183">
        <f t="shared" si="282"/>
        <v>0</v>
      </c>
      <c r="U1469" s="183">
        <f t="shared" si="283"/>
        <v>0</v>
      </c>
      <c r="V1469" s="183">
        <f t="shared" si="284"/>
        <v>0</v>
      </c>
      <c r="W1469" s="183">
        <f t="shared" si="285"/>
        <v>0</v>
      </c>
      <c r="X1469" s="183">
        <f t="shared" si="286"/>
        <v>0</v>
      </c>
      <c r="Y1469" s="183">
        <f t="shared" si="287"/>
        <v>0</v>
      </c>
      <c r="Z1469" s="183">
        <f t="shared" si="288"/>
        <v>0</v>
      </c>
      <c r="AA1469" s="183">
        <f t="shared" si="289"/>
        <v>0</v>
      </c>
      <c r="AB1469" s="183" t="str">
        <f t="shared" si="290"/>
        <v/>
      </c>
      <c r="AC1469" s="183" t="str">
        <f t="shared" si="291"/>
        <v/>
      </c>
      <c r="AD1469" s="183" t="str">
        <f t="shared" si="292"/>
        <v/>
      </c>
      <c r="AE1469" s="183" t="str">
        <f t="shared" si="293"/>
        <v/>
      </c>
    </row>
    <row r="1470" spans="1:31" ht="33.950000000000003" customHeight="1" x14ac:dyDescent="0.25">
      <c r="A1470" s="184" t="s">
        <v>4714</v>
      </c>
      <c r="B1470" s="185">
        <v>86</v>
      </c>
      <c r="C1470" s="184" t="s">
        <v>4653</v>
      </c>
      <c r="D1470" s="184" t="s">
        <v>4381</v>
      </c>
      <c r="E1470" s="184" t="s">
        <v>18</v>
      </c>
      <c r="F1470" s="185">
        <v>8</v>
      </c>
      <c r="G1470" s="185">
        <v>1</v>
      </c>
      <c r="H1470" s="185">
        <v>0</v>
      </c>
      <c r="I1470" s="184" t="s">
        <v>3123</v>
      </c>
      <c r="J1470" s="184"/>
      <c r="K1470" s="183" t="s">
        <v>4510</v>
      </c>
      <c r="L1470" s="183"/>
      <c r="M1470" s="183" t="s">
        <v>3123</v>
      </c>
      <c r="N1470" s="183" t="s">
        <v>3123</v>
      </c>
      <c r="O1470" s="183"/>
      <c r="P1470" s="183" t="s">
        <v>4210</v>
      </c>
      <c r="Q1470" s="183" t="s">
        <v>4509</v>
      </c>
      <c r="R1470" s="183">
        <f t="shared" si="280"/>
        <v>0</v>
      </c>
      <c r="S1470" s="183">
        <f t="shared" si="281"/>
        <v>0</v>
      </c>
      <c r="T1470" s="183">
        <f t="shared" si="282"/>
        <v>0</v>
      </c>
      <c r="U1470" s="183">
        <f t="shared" si="283"/>
        <v>0</v>
      </c>
      <c r="V1470" s="183">
        <f t="shared" si="284"/>
        <v>0</v>
      </c>
      <c r="W1470" s="183">
        <f t="shared" si="285"/>
        <v>0</v>
      </c>
      <c r="X1470" s="183">
        <f t="shared" si="286"/>
        <v>0</v>
      </c>
      <c r="Y1470" s="183">
        <f t="shared" si="287"/>
        <v>0</v>
      </c>
      <c r="Z1470" s="183">
        <f t="shared" si="288"/>
        <v>0</v>
      </c>
      <c r="AA1470" s="183">
        <f t="shared" si="289"/>
        <v>0</v>
      </c>
      <c r="AB1470" s="183" t="str">
        <f t="shared" si="290"/>
        <v/>
      </c>
      <c r="AC1470" s="183" t="str">
        <f t="shared" si="291"/>
        <v/>
      </c>
      <c r="AD1470" s="183" t="str">
        <f t="shared" si="292"/>
        <v/>
      </c>
      <c r="AE1470" s="183" t="str">
        <f t="shared" si="293"/>
        <v/>
      </c>
    </row>
    <row r="1471" spans="1:31" ht="33.950000000000003" customHeight="1" x14ac:dyDescent="0.25">
      <c r="A1471" s="184" t="s">
        <v>4714</v>
      </c>
      <c r="B1471" s="185">
        <v>86</v>
      </c>
      <c r="C1471" s="184" t="s">
        <v>4653</v>
      </c>
      <c r="D1471" s="184" t="s">
        <v>4378</v>
      </c>
      <c r="E1471" s="184" t="s">
        <v>18</v>
      </c>
      <c r="F1471" s="185">
        <v>1</v>
      </c>
      <c r="G1471" s="185">
        <v>0</v>
      </c>
      <c r="H1471" s="185">
        <v>1</v>
      </c>
      <c r="I1471" s="184"/>
      <c r="J1471" s="184" t="s">
        <v>4722</v>
      </c>
      <c r="K1471" s="183"/>
      <c r="L1471" s="183" t="s">
        <v>4723</v>
      </c>
      <c r="M1471" s="183" t="s">
        <v>4722</v>
      </c>
      <c r="N1471" s="183" t="s">
        <v>4722</v>
      </c>
      <c r="O1471" s="183"/>
      <c r="P1471" s="183" t="s">
        <v>4210</v>
      </c>
      <c r="Q1471" s="183" t="s">
        <v>4495</v>
      </c>
      <c r="R1471" s="183">
        <f t="shared" si="280"/>
        <v>0</v>
      </c>
      <c r="S1471" s="183">
        <f t="shared" si="281"/>
        <v>0</v>
      </c>
      <c r="T1471" s="183">
        <f t="shared" si="282"/>
        <v>0</v>
      </c>
      <c r="U1471" s="183">
        <f t="shared" si="283"/>
        <v>0</v>
      </c>
      <c r="V1471" s="183">
        <f t="shared" si="284"/>
        <v>0</v>
      </c>
      <c r="W1471" s="183">
        <f t="shared" si="285"/>
        <v>0</v>
      </c>
      <c r="X1471" s="183">
        <f t="shared" si="286"/>
        <v>0</v>
      </c>
      <c r="Y1471" s="183">
        <f t="shared" si="287"/>
        <v>0</v>
      </c>
      <c r="Z1471" s="183">
        <f t="shared" si="288"/>
        <v>0</v>
      </c>
      <c r="AA1471" s="183">
        <f t="shared" si="289"/>
        <v>0</v>
      </c>
      <c r="AB1471" s="183" t="str">
        <f t="shared" si="290"/>
        <v/>
      </c>
      <c r="AC1471" s="183" t="str">
        <f t="shared" si="291"/>
        <v/>
      </c>
      <c r="AD1471" s="183" t="str">
        <f t="shared" si="292"/>
        <v/>
      </c>
      <c r="AE1471" s="183" t="str">
        <f t="shared" si="293"/>
        <v/>
      </c>
    </row>
    <row r="1472" spans="1:31" ht="33.950000000000003" customHeight="1" x14ac:dyDescent="0.25">
      <c r="A1472" s="184" t="s">
        <v>4714</v>
      </c>
      <c r="B1472" s="185">
        <v>86</v>
      </c>
      <c r="C1472" s="184" t="s">
        <v>4653</v>
      </c>
      <c r="D1472" s="184" t="s">
        <v>4378</v>
      </c>
      <c r="E1472" s="184" t="s">
        <v>18</v>
      </c>
      <c r="F1472" s="185">
        <v>2</v>
      </c>
      <c r="G1472" s="185">
        <v>0</v>
      </c>
      <c r="H1472" s="185">
        <v>1</v>
      </c>
      <c r="I1472" s="184"/>
      <c r="J1472" s="184" t="s">
        <v>4720</v>
      </c>
      <c r="K1472" s="183"/>
      <c r="L1472" s="183" t="s">
        <v>4721</v>
      </c>
      <c r="M1472" s="183" t="s">
        <v>4720</v>
      </c>
      <c r="N1472" s="183" t="s">
        <v>3117</v>
      </c>
      <c r="O1472" s="183"/>
      <c r="P1472" s="183" t="s">
        <v>4210</v>
      </c>
      <c r="Q1472" s="183" t="s">
        <v>4495</v>
      </c>
      <c r="R1472" s="183">
        <f t="shared" si="280"/>
        <v>0</v>
      </c>
      <c r="S1472" s="183">
        <f t="shared" si="281"/>
        <v>0</v>
      </c>
      <c r="T1472" s="183">
        <f t="shared" si="282"/>
        <v>0</v>
      </c>
      <c r="U1472" s="183">
        <f t="shared" si="283"/>
        <v>0</v>
      </c>
      <c r="V1472" s="183">
        <f t="shared" si="284"/>
        <v>0</v>
      </c>
      <c r="W1472" s="183">
        <f t="shared" si="285"/>
        <v>0</v>
      </c>
      <c r="X1472" s="183">
        <f t="shared" si="286"/>
        <v>0</v>
      </c>
      <c r="Y1472" s="183">
        <f t="shared" si="287"/>
        <v>0</v>
      </c>
      <c r="Z1472" s="183">
        <f t="shared" si="288"/>
        <v>0</v>
      </c>
      <c r="AA1472" s="183">
        <f t="shared" si="289"/>
        <v>0</v>
      </c>
      <c r="AB1472" s="183" t="str">
        <f t="shared" si="290"/>
        <v/>
      </c>
      <c r="AC1472" s="183" t="str">
        <f t="shared" si="291"/>
        <v/>
      </c>
      <c r="AD1472" s="183" t="str">
        <f t="shared" si="292"/>
        <v/>
      </c>
      <c r="AE1472" s="183" t="str">
        <f t="shared" si="293"/>
        <v/>
      </c>
    </row>
    <row r="1473" spans="1:31" ht="33.950000000000003" customHeight="1" x14ac:dyDescent="0.25">
      <c r="A1473" s="184" t="s">
        <v>4714</v>
      </c>
      <c r="B1473" s="185">
        <v>86</v>
      </c>
      <c r="C1473" s="184" t="s">
        <v>4653</v>
      </c>
      <c r="D1473" s="184" t="s">
        <v>4378</v>
      </c>
      <c r="E1473" s="184" t="s">
        <v>18</v>
      </c>
      <c r="F1473" s="185">
        <v>3</v>
      </c>
      <c r="G1473" s="185">
        <v>0</v>
      </c>
      <c r="H1473" s="185">
        <v>1</v>
      </c>
      <c r="I1473" s="184"/>
      <c r="J1473" s="184" t="s">
        <v>4718</v>
      </c>
      <c r="K1473" s="183"/>
      <c r="L1473" s="183" t="s">
        <v>4719</v>
      </c>
      <c r="M1473" s="183" t="s">
        <v>4718</v>
      </c>
      <c r="N1473" s="183" t="s">
        <v>4718</v>
      </c>
      <c r="O1473" s="183"/>
      <c r="P1473" s="183" t="s">
        <v>4210</v>
      </c>
      <c r="Q1473" s="183" t="s">
        <v>4495</v>
      </c>
      <c r="R1473" s="183">
        <f t="shared" si="280"/>
        <v>0</v>
      </c>
      <c r="S1473" s="183">
        <f t="shared" si="281"/>
        <v>0</v>
      </c>
      <c r="T1473" s="183">
        <f t="shared" si="282"/>
        <v>0</v>
      </c>
      <c r="U1473" s="183">
        <f t="shared" si="283"/>
        <v>0</v>
      </c>
      <c r="V1473" s="183">
        <f t="shared" si="284"/>
        <v>0</v>
      </c>
      <c r="W1473" s="183">
        <f t="shared" si="285"/>
        <v>0</v>
      </c>
      <c r="X1473" s="183">
        <f t="shared" si="286"/>
        <v>0</v>
      </c>
      <c r="Y1473" s="183">
        <f t="shared" si="287"/>
        <v>0</v>
      </c>
      <c r="Z1473" s="183">
        <f t="shared" si="288"/>
        <v>0</v>
      </c>
      <c r="AA1473" s="183">
        <f t="shared" si="289"/>
        <v>0</v>
      </c>
      <c r="AB1473" s="183" t="str">
        <f t="shared" si="290"/>
        <v/>
      </c>
      <c r="AC1473" s="183" t="str">
        <f t="shared" si="291"/>
        <v/>
      </c>
      <c r="AD1473" s="183" t="str">
        <f t="shared" si="292"/>
        <v/>
      </c>
      <c r="AE1473" s="183" t="str">
        <f t="shared" si="293"/>
        <v/>
      </c>
    </row>
    <row r="1474" spans="1:31" ht="33.950000000000003" customHeight="1" x14ac:dyDescent="0.25">
      <c r="A1474" s="184" t="s">
        <v>4714</v>
      </c>
      <c r="B1474" s="185">
        <v>86</v>
      </c>
      <c r="C1474" s="184" t="s">
        <v>4653</v>
      </c>
      <c r="D1474" s="184" t="s">
        <v>4378</v>
      </c>
      <c r="E1474" s="184" t="s">
        <v>18</v>
      </c>
      <c r="F1474" s="185">
        <v>4</v>
      </c>
      <c r="G1474" s="185">
        <v>0</v>
      </c>
      <c r="H1474" s="185">
        <v>1</v>
      </c>
      <c r="I1474" s="184"/>
      <c r="J1474" s="184" t="s">
        <v>4716</v>
      </c>
      <c r="K1474" s="183"/>
      <c r="L1474" s="183" t="s">
        <v>4717</v>
      </c>
      <c r="M1474" s="183" t="s">
        <v>4716</v>
      </c>
      <c r="N1474" s="183" t="s">
        <v>4716</v>
      </c>
      <c r="O1474" s="183"/>
      <c r="P1474" s="183" t="s">
        <v>4210</v>
      </c>
      <c r="Q1474" s="183" t="s">
        <v>4495</v>
      </c>
      <c r="R1474" s="183">
        <f t="shared" si="280"/>
        <v>0</v>
      </c>
      <c r="S1474" s="183">
        <f t="shared" si="281"/>
        <v>0</v>
      </c>
      <c r="T1474" s="183">
        <f t="shared" si="282"/>
        <v>0</v>
      </c>
      <c r="U1474" s="183">
        <f t="shared" si="283"/>
        <v>0</v>
      </c>
      <c r="V1474" s="183">
        <f t="shared" si="284"/>
        <v>0</v>
      </c>
      <c r="W1474" s="183">
        <f t="shared" si="285"/>
        <v>0</v>
      </c>
      <c r="X1474" s="183">
        <f t="shared" si="286"/>
        <v>0</v>
      </c>
      <c r="Y1474" s="183">
        <f t="shared" si="287"/>
        <v>0</v>
      </c>
      <c r="Z1474" s="183">
        <f t="shared" si="288"/>
        <v>0</v>
      </c>
      <c r="AA1474" s="183">
        <f t="shared" si="289"/>
        <v>0</v>
      </c>
      <c r="AB1474" s="183" t="str">
        <f t="shared" si="290"/>
        <v/>
      </c>
      <c r="AC1474" s="183" t="str">
        <f t="shared" si="291"/>
        <v/>
      </c>
      <c r="AD1474" s="183" t="str">
        <f t="shared" si="292"/>
        <v/>
      </c>
      <c r="AE1474" s="183" t="str">
        <f t="shared" si="293"/>
        <v/>
      </c>
    </row>
    <row r="1475" spans="1:31" ht="33.950000000000003" customHeight="1" x14ac:dyDescent="0.25">
      <c r="A1475" s="184" t="s">
        <v>4714</v>
      </c>
      <c r="B1475" s="185">
        <v>86</v>
      </c>
      <c r="C1475" s="184" t="s">
        <v>4653</v>
      </c>
      <c r="D1475" s="184" t="s">
        <v>4378</v>
      </c>
      <c r="E1475" s="184" t="s">
        <v>18</v>
      </c>
      <c r="F1475" s="185">
        <v>5</v>
      </c>
      <c r="G1475" s="185">
        <v>0</v>
      </c>
      <c r="H1475" s="185">
        <v>1</v>
      </c>
      <c r="I1475" s="184"/>
      <c r="J1475" s="184" t="s">
        <v>3141</v>
      </c>
      <c r="K1475" s="183"/>
      <c r="L1475" s="183" t="s">
        <v>4715</v>
      </c>
      <c r="M1475" s="183" t="s">
        <v>3141</v>
      </c>
      <c r="N1475" s="183" t="s">
        <v>3141</v>
      </c>
      <c r="O1475" s="183"/>
      <c r="P1475" s="183" t="s">
        <v>4210</v>
      </c>
      <c r="Q1475" s="183" t="s">
        <v>4495</v>
      </c>
      <c r="R1475" s="183">
        <f t="shared" si="280"/>
        <v>0</v>
      </c>
      <c r="S1475" s="183">
        <f t="shared" si="281"/>
        <v>0</v>
      </c>
      <c r="T1475" s="183">
        <f t="shared" si="282"/>
        <v>0</v>
      </c>
      <c r="U1475" s="183">
        <f t="shared" si="283"/>
        <v>0</v>
      </c>
      <c r="V1475" s="183">
        <f t="shared" si="284"/>
        <v>0</v>
      </c>
      <c r="W1475" s="183">
        <f t="shared" si="285"/>
        <v>0</v>
      </c>
      <c r="X1475" s="183">
        <f t="shared" si="286"/>
        <v>0</v>
      </c>
      <c r="Y1475" s="183">
        <f t="shared" si="287"/>
        <v>0</v>
      </c>
      <c r="Z1475" s="183">
        <f t="shared" si="288"/>
        <v>0</v>
      </c>
      <c r="AA1475" s="183">
        <f t="shared" si="289"/>
        <v>0</v>
      </c>
      <c r="AB1475" s="183" t="str">
        <f t="shared" si="290"/>
        <v/>
      </c>
      <c r="AC1475" s="183" t="str">
        <f t="shared" si="291"/>
        <v/>
      </c>
      <c r="AD1475" s="183" t="str">
        <f t="shared" si="292"/>
        <v/>
      </c>
      <c r="AE1475" s="183" t="str">
        <f t="shared" si="293"/>
        <v/>
      </c>
    </row>
    <row r="1476" spans="1:31" ht="33.950000000000003" customHeight="1" x14ac:dyDescent="0.25">
      <c r="A1476" s="184" t="s">
        <v>4714</v>
      </c>
      <c r="B1476" s="185">
        <v>86</v>
      </c>
      <c r="C1476" s="184" t="s">
        <v>4653</v>
      </c>
      <c r="D1476" s="184" t="s">
        <v>4378</v>
      </c>
      <c r="E1476" s="184" t="s">
        <v>18</v>
      </c>
      <c r="F1476" s="185">
        <v>6</v>
      </c>
      <c r="G1476" s="185">
        <v>0</v>
      </c>
      <c r="H1476" s="185">
        <v>1</v>
      </c>
      <c r="I1476" s="184"/>
      <c r="J1476" s="184" t="s">
        <v>3587</v>
      </c>
      <c r="K1476" s="183"/>
      <c r="L1476" s="183" t="s">
        <v>4500</v>
      </c>
      <c r="M1476" s="183" t="s">
        <v>3587</v>
      </c>
      <c r="N1476" s="183" t="s">
        <v>3587</v>
      </c>
      <c r="O1476" s="183"/>
      <c r="P1476" s="183" t="s">
        <v>4210</v>
      </c>
      <c r="Q1476" s="183" t="s">
        <v>4495</v>
      </c>
      <c r="R1476" s="183">
        <f t="shared" si="280"/>
        <v>0</v>
      </c>
      <c r="S1476" s="183">
        <f t="shared" si="281"/>
        <v>0</v>
      </c>
      <c r="T1476" s="183">
        <f t="shared" si="282"/>
        <v>0</v>
      </c>
      <c r="U1476" s="183">
        <f t="shared" si="283"/>
        <v>0</v>
      </c>
      <c r="V1476" s="183">
        <f t="shared" si="284"/>
        <v>0</v>
      </c>
      <c r="W1476" s="183">
        <f t="shared" si="285"/>
        <v>0</v>
      </c>
      <c r="X1476" s="183">
        <f t="shared" si="286"/>
        <v>0</v>
      </c>
      <c r="Y1476" s="183">
        <f t="shared" si="287"/>
        <v>0</v>
      </c>
      <c r="Z1476" s="183">
        <f t="shared" si="288"/>
        <v>0</v>
      </c>
      <c r="AA1476" s="183">
        <f t="shared" si="289"/>
        <v>0</v>
      </c>
      <c r="AB1476" s="183" t="str">
        <f t="shared" si="290"/>
        <v/>
      </c>
      <c r="AC1476" s="183" t="str">
        <f t="shared" si="291"/>
        <v/>
      </c>
      <c r="AD1476" s="183" t="str">
        <f t="shared" si="292"/>
        <v/>
      </c>
      <c r="AE1476" s="183" t="str">
        <f t="shared" si="293"/>
        <v/>
      </c>
    </row>
    <row r="1477" spans="1:31" ht="33.950000000000003" customHeight="1" x14ac:dyDescent="0.25">
      <c r="A1477" s="184" t="s">
        <v>4714</v>
      </c>
      <c r="B1477" s="185">
        <v>86</v>
      </c>
      <c r="C1477" s="184" t="s">
        <v>4653</v>
      </c>
      <c r="D1477" s="184" t="s">
        <v>4378</v>
      </c>
      <c r="E1477" s="184" t="s">
        <v>18</v>
      </c>
      <c r="F1477" s="185">
        <v>7</v>
      </c>
      <c r="G1477" s="185">
        <v>0</v>
      </c>
      <c r="H1477" s="185">
        <v>1</v>
      </c>
      <c r="I1477" s="184"/>
      <c r="J1477" s="184" t="s">
        <v>4496</v>
      </c>
      <c r="K1477" s="183"/>
      <c r="L1477" s="183" t="s">
        <v>4497</v>
      </c>
      <c r="M1477" s="183" t="s">
        <v>4496</v>
      </c>
      <c r="N1477" s="183" t="s">
        <v>4496</v>
      </c>
      <c r="O1477" s="183"/>
      <c r="P1477" s="183" t="s">
        <v>4210</v>
      </c>
      <c r="Q1477" s="183" t="s">
        <v>4495</v>
      </c>
      <c r="R1477" s="183">
        <f t="shared" si="280"/>
        <v>0</v>
      </c>
      <c r="S1477" s="183">
        <f t="shared" si="281"/>
        <v>0</v>
      </c>
      <c r="T1477" s="183">
        <f t="shared" si="282"/>
        <v>0</v>
      </c>
      <c r="U1477" s="183">
        <f t="shared" si="283"/>
        <v>0</v>
      </c>
      <c r="V1477" s="183">
        <f t="shared" si="284"/>
        <v>0</v>
      </c>
      <c r="W1477" s="183">
        <f t="shared" si="285"/>
        <v>0</v>
      </c>
      <c r="X1477" s="183">
        <f t="shared" si="286"/>
        <v>0</v>
      </c>
      <c r="Y1477" s="183">
        <f t="shared" si="287"/>
        <v>0</v>
      </c>
      <c r="Z1477" s="183">
        <f t="shared" si="288"/>
        <v>0</v>
      </c>
      <c r="AA1477" s="183">
        <f t="shared" si="289"/>
        <v>0</v>
      </c>
      <c r="AB1477" s="183" t="str">
        <f t="shared" si="290"/>
        <v/>
      </c>
      <c r="AC1477" s="183" t="str">
        <f t="shared" si="291"/>
        <v/>
      </c>
      <c r="AD1477" s="183" t="str">
        <f t="shared" si="292"/>
        <v/>
      </c>
      <c r="AE1477" s="183" t="str">
        <f t="shared" si="293"/>
        <v/>
      </c>
    </row>
    <row r="1478" spans="1:31" ht="33.950000000000003" customHeight="1" x14ac:dyDescent="0.25">
      <c r="A1478" s="184" t="s">
        <v>4699</v>
      </c>
      <c r="B1478" s="185">
        <v>87</v>
      </c>
      <c r="C1478" s="184" t="s">
        <v>4653</v>
      </c>
      <c r="D1478" s="184" t="s">
        <v>4381</v>
      </c>
      <c r="E1478" s="184" t="s">
        <v>18</v>
      </c>
      <c r="F1478" s="185">
        <v>1</v>
      </c>
      <c r="G1478" s="185">
        <v>1</v>
      </c>
      <c r="H1478" s="185">
        <v>0</v>
      </c>
      <c r="I1478" s="184" t="s">
        <v>4706</v>
      </c>
      <c r="J1478" s="184"/>
      <c r="K1478" s="183" t="s">
        <v>4713</v>
      </c>
      <c r="L1478" s="183"/>
      <c r="M1478" s="183" t="s">
        <v>4706</v>
      </c>
      <c r="N1478" s="183" t="s">
        <v>4706</v>
      </c>
      <c r="O1478" s="183"/>
      <c r="P1478" s="183" t="s">
        <v>4210</v>
      </c>
      <c r="Q1478" s="183" t="s">
        <v>4509</v>
      </c>
      <c r="R1478" s="183">
        <f t="shared" si="280"/>
        <v>0</v>
      </c>
      <c r="S1478" s="183">
        <f t="shared" si="281"/>
        <v>0</v>
      </c>
      <c r="T1478" s="183">
        <f t="shared" si="282"/>
        <v>0</v>
      </c>
      <c r="U1478" s="183">
        <f t="shared" si="283"/>
        <v>0</v>
      </c>
      <c r="V1478" s="183">
        <f t="shared" si="284"/>
        <v>0</v>
      </c>
      <c r="W1478" s="183">
        <f t="shared" si="285"/>
        <v>0</v>
      </c>
      <c r="X1478" s="183">
        <f t="shared" si="286"/>
        <v>0</v>
      </c>
      <c r="Y1478" s="183">
        <f t="shared" si="287"/>
        <v>0</v>
      </c>
      <c r="Z1478" s="183">
        <f t="shared" si="288"/>
        <v>0</v>
      </c>
      <c r="AA1478" s="183">
        <f t="shared" si="289"/>
        <v>0</v>
      </c>
      <c r="AB1478" s="183" t="str">
        <f t="shared" si="290"/>
        <v/>
      </c>
      <c r="AC1478" s="183" t="str">
        <f t="shared" si="291"/>
        <v/>
      </c>
      <c r="AD1478" s="183" t="str">
        <f t="shared" si="292"/>
        <v/>
      </c>
      <c r="AE1478" s="183" t="str">
        <f t="shared" si="293"/>
        <v/>
      </c>
    </row>
    <row r="1479" spans="1:31" ht="33.950000000000003" customHeight="1" x14ac:dyDescent="0.25">
      <c r="A1479" s="184" t="s">
        <v>4699</v>
      </c>
      <c r="B1479" s="185">
        <v>87</v>
      </c>
      <c r="C1479" s="184" t="s">
        <v>4653</v>
      </c>
      <c r="D1479" s="184" t="s">
        <v>4381</v>
      </c>
      <c r="E1479" s="184" t="s">
        <v>18</v>
      </c>
      <c r="F1479" s="185">
        <v>2</v>
      </c>
      <c r="G1479" s="185">
        <v>1</v>
      </c>
      <c r="H1479" s="185">
        <v>0</v>
      </c>
      <c r="I1479" s="184" t="s">
        <v>4704</v>
      </c>
      <c r="J1479" s="184"/>
      <c r="K1479" s="183" t="s">
        <v>4712</v>
      </c>
      <c r="L1479" s="183"/>
      <c r="M1479" s="183" t="s">
        <v>4704</v>
      </c>
      <c r="N1479" s="183" t="s">
        <v>4704</v>
      </c>
      <c r="O1479" s="183"/>
      <c r="P1479" s="183" t="s">
        <v>4210</v>
      </c>
      <c r="Q1479" s="183" t="s">
        <v>4509</v>
      </c>
      <c r="R1479" s="183">
        <f t="shared" si="280"/>
        <v>0</v>
      </c>
      <c r="S1479" s="183">
        <f t="shared" si="281"/>
        <v>0</v>
      </c>
      <c r="T1479" s="183">
        <f t="shared" si="282"/>
        <v>0</v>
      </c>
      <c r="U1479" s="183">
        <f t="shared" si="283"/>
        <v>0</v>
      </c>
      <c r="V1479" s="183">
        <f t="shared" si="284"/>
        <v>0</v>
      </c>
      <c r="W1479" s="183">
        <f t="shared" si="285"/>
        <v>0</v>
      </c>
      <c r="X1479" s="183">
        <f t="shared" si="286"/>
        <v>0</v>
      </c>
      <c r="Y1479" s="183">
        <f t="shared" si="287"/>
        <v>0</v>
      </c>
      <c r="Z1479" s="183">
        <f t="shared" si="288"/>
        <v>0</v>
      </c>
      <c r="AA1479" s="183">
        <f t="shared" si="289"/>
        <v>0</v>
      </c>
      <c r="AB1479" s="183" t="str">
        <f t="shared" si="290"/>
        <v/>
      </c>
      <c r="AC1479" s="183" t="str">
        <f t="shared" si="291"/>
        <v/>
      </c>
      <c r="AD1479" s="183" t="str">
        <f t="shared" si="292"/>
        <v/>
      </c>
      <c r="AE1479" s="183" t="str">
        <f t="shared" si="293"/>
        <v/>
      </c>
    </row>
    <row r="1480" spans="1:31" ht="33.950000000000003" customHeight="1" x14ac:dyDescent="0.25">
      <c r="A1480" s="184" t="s">
        <v>4699</v>
      </c>
      <c r="B1480" s="185">
        <v>87</v>
      </c>
      <c r="C1480" s="184" t="s">
        <v>4653</v>
      </c>
      <c r="D1480" s="184" t="s">
        <v>4381</v>
      </c>
      <c r="E1480" s="184" t="s">
        <v>18</v>
      </c>
      <c r="F1480" s="185">
        <v>3</v>
      </c>
      <c r="G1480" s="185">
        <v>1</v>
      </c>
      <c r="H1480" s="185">
        <v>0</v>
      </c>
      <c r="I1480" s="184" t="s">
        <v>4702</v>
      </c>
      <c r="J1480" s="184"/>
      <c r="K1480" s="183" t="s">
        <v>4711</v>
      </c>
      <c r="L1480" s="183"/>
      <c r="M1480" s="183" t="s">
        <v>4702</v>
      </c>
      <c r="N1480" s="183" t="s">
        <v>4702</v>
      </c>
      <c r="O1480" s="183"/>
      <c r="P1480" s="183" t="s">
        <v>4210</v>
      </c>
      <c r="Q1480" s="183" t="s">
        <v>4509</v>
      </c>
      <c r="R1480" s="183">
        <f t="shared" si="280"/>
        <v>0</v>
      </c>
      <c r="S1480" s="183">
        <f t="shared" si="281"/>
        <v>0</v>
      </c>
      <c r="T1480" s="183">
        <f t="shared" si="282"/>
        <v>0</v>
      </c>
      <c r="U1480" s="183">
        <f t="shared" si="283"/>
        <v>0</v>
      </c>
      <c r="V1480" s="183">
        <f t="shared" si="284"/>
        <v>0</v>
      </c>
      <c r="W1480" s="183">
        <f t="shared" si="285"/>
        <v>0</v>
      </c>
      <c r="X1480" s="183">
        <f t="shared" si="286"/>
        <v>0</v>
      </c>
      <c r="Y1480" s="183">
        <f t="shared" si="287"/>
        <v>0</v>
      </c>
      <c r="Z1480" s="183">
        <f t="shared" si="288"/>
        <v>0</v>
      </c>
      <c r="AA1480" s="183">
        <f t="shared" si="289"/>
        <v>0</v>
      </c>
      <c r="AB1480" s="183" t="str">
        <f t="shared" si="290"/>
        <v/>
      </c>
      <c r="AC1480" s="183" t="str">
        <f t="shared" si="291"/>
        <v/>
      </c>
      <c r="AD1480" s="183" t="str">
        <f t="shared" si="292"/>
        <v/>
      </c>
      <c r="AE1480" s="183" t="str">
        <f t="shared" si="293"/>
        <v/>
      </c>
    </row>
    <row r="1481" spans="1:31" ht="33.950000000000003" customHeight="1" x14ac:dyDescent="0.25">
      <c r="A1481" s="184" t="s">
        <v>4699</v>
      </c>
      <c r="B1481" s="185">
        <v>87</v>
      </c>
      <c r="C1481" s="184" t="s">
        <v>4653</v>
      </c>
      <c r="D1481" s="184" t="s">
        <v>4381</v>
      </c>
      <c r="E1481" s="184" t="s">
        <v>18</v>
      </c>
      <c r="F1481" s="185">
        <v>4</v>
      </c>
      <c r="G1481" s="185">
        <v>1</v>
      </c>
      <c r="H1481" s="185">
        <v>0</v>
      </c>
      <c r="I1481" s="184" t="s">
        <v>3131</v>
      </c>
      <c r="J1481" s="184"/>
      <c r="K1481" s="183" t="s">
        <v>4679</v>
      </c>
      <c r="L1481" s="183"/>
      <c r="M1481" s="183" t="s">
        <v>3131</v>
      </c>
      <c r="N1481" s="183" t="s">
        <v>3131</v>
      </c>
      <c r="O1481" s="183"/>
      <c r="P1481" s="183" t="s">
        <v>4210</v>
      </c>
      <c r="Q1481" s="183" t="s">
        <v>4509</v>
      </c>
      <c r="R1481" s="183">
        <f t="shared" si="280"/>
        <v>0</v>
      </c>
      <c r="S1481" s="183">
        <f t="shared" si="281"/>
        <v>0</v>
      </c>
      <c r="T1481" s="183">
        <f t="shared" si="282"/>
        <v>0</v>
      </c>
      <c r="U1481" s="183">
        <f t="shared" si="283"/>
        <v>0</v>
      </c>
      <c r="V1481" s="183">
        <f t="shared" si="284"/>
        <v>0</v>
      </c>
      <c r="W1481" s="183">
        <f t="shared" si="285"/>
        <v>0</v>
      </c>
      <c r="X1481" s="183">
        <f t="shared" si="286"/>
        <v>0</v>
      </c>
      <c r="Y1481" s="183">
        <f t="shared" si="287"/>
        <v>0</v>
      </c>
      <c r="Z1481" s="183">
        <f t="shared" si="288"/>
        <v>0</v>
      </c>
      <c r="AA1481" s="183">
        <f t="shared" si="289"/>
        <v>0</v>
      </c>
      <c r="AB1481" s="183" t="str">
        <f t="shared" si="290"/>
        <v/>
      </c>
      <c r="AC1481" s="183" t="str">
        <f t="shared" si="291"/>
        <v/>
      </c>
      <c r="AD1481" s="183" t="str">
        <f t="shared" si="292"/>
        <v/>
      </c>
      <c r="AE1481" s="183" t="str">
        <f t="shared" si="293"/>
        <v/>
      </c>
    </row>
    <row r="1482" spans="1:31" ht="33.950000000000003" customHeight="1" x14ac:dyDescent="0.25">
      <c r="A1482" s="184" t="s">
        <v>4699</v>
      </c>
      <c r="B1482" s="185">
        <v>87</v>
      </c>
      <c r="C1482" s="184" t="s">
        <v>4653</v>
      </c>
      <c r="D1482" s="184" t="s">
        <v>4381</v>
      </c>
      <c r="E1482" s="184" t="s">
        <v>18</v>
      </c>
      <c r="F1482" s="185">
        <v>5</v>
      </c>
      <c r="G1482" s="185">
        <v>1</v>
      </c>
      <c r="H1482" s="185">
        <v>0</v>
      </c>
      <c r="I1482" s="184" t="s">
        <v>3424</v>
      </c>
      <c r="J1482" s="184"/>
      <c r="K1482" s="183" t="s">
        <v>4710</v>
      </c>
      <c r="L1482" s="183"/>
      <c r="M1482" s="183" t="s">
        <v>3424</v>
      </c>
      <c r="N1482" s="183" t="s">
        <v>3424</v>
      </c>
      <c r="O1482" s="183"/>
      <c r="P1482" s="183" t="s">
        <v>4210</v>
      </c>
      <c r="Q1482" s="183" t="s">
        <v>4509</v>
      </c>
      <c r="R1482" s="183">
        <f t="shared" si="280"/>
        <v>0</v>
      </c>
      <c r="S1482" s="183">
        <f t="shared" si="281"/>
        <v>0</v>
      </c>
      <c r="T1482" s="183">
        <f t="shared" si="282"/>
        <v>0</v>
      </c>
      <c r="U1482" s="183">
        <f t="shared" si="283"/>
        <v>0</v>
      </c>
      <c r="V1482" s="183">
        <f t="shared" si="284"/>
        <v>0</v>
      </c>
      <c r="W1482" s="183">
        <f t="shared" si="285"/>
        <v>0</v>
      </c>
      <c r="X1482" s="183">
        <f t="shared" si="286"/>
        <v>0</v>
      </c>
      <c r="Y1482" s="183">
        <f t="shared" si="287"/>
        <v>0</v>
      </c>
      <c r="Z1482" s="183">
        <f t="shared" si="288"/>
        <v>0</v>
      </c>
      <c r="AA1482" s="183">
        <f t="shared" si="289"/>
        <v>0</v>
      </c>
      <c r="AB1482" s="183" t="str">
        <f t="shared" si="290"/>
        <v/>
      </c>
      <c r="AC1482" s="183" t="str">
        <f t="shared" si="291"/>
        <v/>
      </c>
      <c r="AD1482" s="183" t="str">
        <f t="shared" si="292"/>
        <v/>
      </c>
      <c r="AE1482" s="183" t="str">
        <f t="shared" si="293"/>
        <v/>
      </c>
    </row>
    <row r="1483" spans="1:31" ht="33.950000000000003" customHeight="1" x14ac:dyDescent="0.25">
      <c r="A1483" s="184" t="s">
        <v>4699</v>
      </c>
      <c r="B1483" s="185">
        <v>87</v>
      </c>
      <c r="C1483" s="184" t="s">
        <v>4653</v>
      </c>
      <c r="D1483" s="184" t="s">
        <v>4381</v>
      </c>
      <c r="E1483" s="184" t="s">
        <v>18</v>
      </c>
      <c r="F1483" s="185">
        <v>6</v>
      </c>
      <c r="G1483" s="185">
        <v>1</v>
      </c>
      <c r="H1483" s="185">
        <v>0</v>
      </c>
      <c r="I1483" s="184" t="s">
        <v>4708</v>
      </c>
      <c r="J1483" s="184"/>
      <c r="K1483" s="183" t="s">
        <v>4709</v>
      </c>
      <c r="L1483" s="183"/>
      <c r="M1483" s="183" t="s">
        <v>4708</v>
      </c>
      <c r="N1483" s="183" t="s">
        <v>4708</v>
      </c>
      <c r="O1483" s="183"/>
      <c r="P1483" s="183" t="s">
        <v>4210</v>
      </c>
      <c r="Q1483" s="183" t="s">
        <v>4509</v>
      </c>
      <c r="R1483" s="183">
        <f t="shared" si="280"/>
        <v>0</v>
      </c>
      <c r="S1483" s="183">
        <f t="shared" si="281"/>
        <v>0</v>
      </c>
      <c r="T1483" s="183">
        <f t="shared" si="282"/>
        <v>0</v>
      </c>
      <c r="U1483" s="183">
        <f t="shared" si="283"/>
        <v>0</v>
      </c>
      <c r="V1483" s="183">
        <f t="shared" si="284"/>
        <v>0</v>
      </c>
      <c r="W1483" s="183">
        <f t="shared" si="285"/>
        <v>0</v>
      </c>
      <c r="X1483" s="183">
        <f t="shared" si="286"/>
        <v>0</v>
      </c>
      <c r="Y1483" s="183">
        <f t="shared" si="287"/>
        <v>0</v>
      </c>
      <c r="Z1483" s="183">
        <f t="shared" si="288"/>
        <v>0</v>
      </c>
      <c r="AA1483" s="183">
        <f t="shared" si="289"/>
        <v>0</v>
      </c>
      <c r="AB1483" s="183" t="str">
        <f t="shared" si="290"/>
        <v/>
      </c>
      <c r="AC1483" s="183" t="str">
        <f t="shared" si="291"/>
        <v/>
      </c>
      <c r="AD1483" s="183" t="str">
        <f t="shared" si="292"/>
        <v/>
      </c>
      <c r="AE1483" s="183" t="str">
        <f t="shared" si="293"/>
        <v/>
      </c>
    </row>
    <row r="1484" spans="1:31" ht="33.950000000000003" customHeight="1" x14ac:dyDescent="0.25">
      <c r="A1484" s="184" t="s">
        <v>4699</v>
      </c>
      <c r="B1484" s="185">
        <v>87</v>
      </c>
      <c r="C1484" s="184" t="s">
        <v>4653</v>
      </c>
      <c r="D1484" s="184" t="s">
        <v>4381</v>
      </c>
      <c r="E1484" s="184" t="s">
        <v>18</v>
      </c>
      <c r="F1484" s="185">
        <v>7</v>
      </c>
      <c r="G1484" s="185">
        <v>1</v>
      </c>
      <c r="H1484" s="185">
        <v>0</v>
      </c>
      <c r="I1484" s="184" t="s">
        <v>3102</v>
      </c>
      <c r="J1484" s="184"/>
      <c r="K1484" s="183" t="s">
        <v>4511</v>
      </c>
      <c r="L1484" s="183"/>
      <c r="M1484" s="183" t="s">
        <v>3102</v>
      </c>
      <c r="N1484" s="183" t="s">
        <v>3102</v>
      </c>
      <c r="O1484" s="183"/>
      <c r="P1484" s="183" t="s">
        <v>4210</v>
      </c>
      <c r="Q1484" s="183" t="s">
        <v>4509</v>
      </c>
      <c r="R1484" s="183">
        <f t="shared" si="280"/>
        <v>0</v>
      </c>
      <c r="S1484" s="183">
        <f t="shared" si="281"/>
        <v>0</v>
      </c>
      <c r="T1484" s="183">
        <f t="shared" si="282"/>
        <v>0</v>
      </c>
      <c r="U1484" s="183">
        <f t="shared" si="283"/>
        <v>0</v>
      </c>
      <c r="V1484" s="183">
        <f t="shared" si="284"/>
        <v>0</v>
      </c>
      <c r="W1484" s="183">
        <f t="shared" si="285"/>
        <v>0</v>
      </c>
      <c r="X1484" s="183">
        <f t="shared" si="286"/>
        <v>0</v>
      </c>
      <c r="Y1484" s="183">
        <f t="shared" si="287"/>
        <v>0</v>
      </c>
      <c r="Z1484" s="183">
        <f t="shared" si="288"/>
        <v>0</v>
      </c>
      <c r="AA1484" s="183">
        <f t="shared" si="289"/>
        <v>0</v>
      </c>
      <c r="AB1484" s="183" t="str">
        <f t="shared" si="290"/>
        <v/>
      </c>
      <c r="AC1484" s="183" t="str">
        <f t="shared" si="291"/>
        <v/>
      </c>
      <c r="AD1484" s="183" t="str">
        <f t="shared" si="292"/>
        <v/>
      </c>
      <c r="AE1484" s="183" t="str">
        <f t="shared" si="293"/>
        <v/>
      </c>
    </row>
    <row r="1485" spans="1:31" ht="33.950000000000003" customHeight="1" x14ac:dyDescent="0.25">
      <c r="A1485" s="184" t="s">
        <v>4699</v>
      </c>
      <c r="B1485" s="185">
        <v>87</v>
      </c>
      <c r="C1485" s="184" t="s">
        <v>4653</v>
      </c>
      <c r="D1485" s="184" t="s">
        <v>4381</v>
      </c>
      <c r="E1485" s="184" t="s">
        <v>18</v>
      </c>
      <c r="F1485" s="185">
        <v>8</v>
      </c>
      <c r="G1485" s="185">
        <v>1</v>
      </c>
      <c r="H1485" s="185">
        <v>0</v>
      </c>
      <c r="I1485" s="184" t="s">
        <v>3123</v>
      </c>
      <c r="J1485" s="184"/>
      <c r="K1485" s="183" t="s">
        <v>4510</v>
      </c>
      <c r="L1485" s="183"/>
      <c r="M1485" s="183" t="s">
        <v>3123</v>
      </c>
      <c r="N1485" s="183" t="s">
        <v>3123</v>
      </c>
      <c r="O1485" s="183"/>
      <c r="P1485" s="183" t="s">
        <v>4210</v>
      </c>
      <c r="Q1485" s="183" t="s">
        <v>4509</v>
      </c>
      <c r="R1485" s="183">
        <f t="shared" si="280"/>
        <v>0</v>
      </c>
      <c r="S1485" s="183">
        <f t="shared" si="281"/>
        <v>0</v>
      </c>
      <c r="T1485" s="183">
        <f t="shared" si="282"/>
        <v>0</v>
      </c>
      <c r="U1485" s="183">
        <f t="shared" si="283"/>
        <v>0</v>
      </c>
      <c r="V1485" s="183">
        <f t="shared" si="284"/>
        <v>0</v>
      </c>
      <c r="W1485" s="183">
        <f t="shared" si="285"/>
        <v>0</v>
      </c>
      <c r="X1485" s="183">
        <f t="shared" si="286"/>
        <v>0</v>
      </c>
      <c r="Y1485" s="183">
        <f t="shared" si="287"/>
        <v>0</v>
      </c>
      <c r="Z1485" s="183">
        <f t="shared" si="288"/>
        <v>0</v>
      </c>
      <c r="AA1485" s="183">
        <f t="shared" si="289"/>
        <v>0</v>
      </c>
      <c r="AB1485" s="183" t="str">
        <f t="shared" si="290"/>
        <v/>
      </c>
      <c r="AC1485" s="183" t="str">
        <f t="shared" si="291"/>
        <v/>
      </c>
      <c r="AD1485" s="183" t="str">
        <f t="shared" si="292"/>
        <v/>
      </c>
      <c r="AE1485" s="183" t="str">
        <f t="shared" si="293"/>
        <v/>
      </c>
    </row>
    <row r="1486" spans="1:31" ht="33.950000000000003" customHeight="1" x14ac:dyDescent="0.25">
      <c r="A1486" s="184" t="s">
        <v>4699</v>
      </c>
      <c r="B1486" s="185">
        <v>87</v>
      </c>
      <c r="C1486" s="184" t="s">
        <v>4653</v>
      </c>
      <c r="D1486" s="184" t="s">
        <v>4378</v>
      </c>
      <c r="E1486" s="184" t="s">
        <v>18</v>
      </c>
      <c r="F1486" s="185">
        <v>1</v>
      </c>
      <c r="G1486" s="185">
        <v>0</v>
      </c>
      <c r="H1486" s="185">
        <v>1</v>
      </c>
      <c r="I1486" s="184"/>
      <c r="J1486" s="184" t="s">
        <v>4706</v>
      </c>
      <c r="K1486" s="183"/>
      <c r="L1486" s="183" t="s">
        <v>4707</v>
      </c>
      <c r="M1486" s="183" t="s">
        <v>4706</v>
      </c>
      <c r="N1486" s="183" t="s">
        <v>4706</v>
      </c>
      <c r="O1486" s="183"/>
      <c r="P1486" s="183" t="s">
        <v>4210</v>
      </c>
      <c r="Q1486" s="183" t="s">
        <v>4495</v>
      </c>
      <c r="R1486" s="183">
        <f t="shared" si="280"/>
        <v>0</v>
      </c>
      <c r="S1486" s="183">
        <f t="shared" si="281"/>
        <v>0</v>
      </c>
      <c r="T1486" s="183">
        <f t="shared" si="282"/>
        <v>0</v>
      </c>
      <c r="U1486" s="183">
        <f t="shared" si="283"/>
        <v>0</v>
      </c>
      <c r="V1486" s="183">
        <f t="shared" si="284"/>
        <v>0</v>
      </c>
      <c r="W1486" s="183">
        <f t="shared" si="285"/>
        <v>0</v>
      </c>
      <c r="X1486" s="183">
        <f t="shared" si="286"/>
        <v>0</v>
      </c>
      <c r="Y1486" s="183">
        <f t="shared" si="287"/>
        <v>0</v>
      </c>
      <c r="Z1486" s="183">
        <f t="shared" si="288"/>
        <v>0</v>
      </c>
      <c r="AA1486" s="183">
        <f t="shared" si="289"/>
        <v>0</v>
      </c>
      <c r="AB1486" s="183" t="str">
        <f t="shared" si="290"/>
        <v/>
      </c>
      <c r="AC1486" s="183" t="str">
        <f t="shared" si="291"/>
        <v/>
      </c>
      <c r="AD1486" s="183" t="str">
        <f t="shared" si="292"/>
        <v/>
      </c>
      <c r="AE1486" s="183" t="str">
        <f t="shared" si="293"/>
        <v/>
      </c>
    </row>
    <row r="1487" spans="1:31" ht="33.950000000000003" customHeight="1" x14ac:dyDescent="0.25">
      <c r="A1487" s="184" t="s">
        <v>4699</v>
      </c>
      <c r="B1487" s="185">
        <v>87</v>
      </c>
      <c r="C1487" s="184" t="s">
        <v>4653</v>
      </c>
      <c r="D1487" s="184" t="s">
        <v>4378</v>
      </c>
      <c r="E1487" s="184" t="s">
        <v>18</v>
      </c>
      <c r="F1487" s="185">
        <v>2</v>
      </c>
      <c r="G1487" s="185">
        <v>0</v>
      </c>
      <c r="H1487" s="185">
        <v>1</v>
      </c>
      <c r="I1487" s="184"/>
      <c r="J1487" s="184" t="s">
        <v>4704</v>
      </c>
      <c r="K1487" s="183"/>
      <c r="L1487" s="183" t="s">
        <v>4705</v>
      </c>
      <c r="M1487" s="183" t="s">
        <v>4704</v>
      </c>
      <c r="N1487" s="183" t="s">
        <v>4704</v>
      </c>
      <c r="O1487" s="183"/>
      <c r="P1487" s="183" t="s">
        <v>4210</v>
      </c>
      <c r="Q1487" s="183" t="s">
        <v>4495</v>
      </c>
      <c r="R1487" s="183">
        <f t="shared" si="280"/>
        <v>0</v>
      </c>
      <c r="S1487" s="183">
        <f t="shared" si="281"/>
        <v>0</v>
      </c>
      <c r="T1487" s="183">
        <f t="shared" si="282"/>
        <v>0</v>
      </c>
      <c r="U1487" s="183">
        <f t="shared" si="283"/>
        <v>0</v>
      </c>
      <c r="V1487" s="183">
        <f t="shared" si="284"/>
        <v>0</v>
      </c>
      <c r="W1487" s="183">
        <f t="shared" si="285"/>
        <v>0</v>
      </c>
      <c r="X1487" s="183">
        <f t="shared" si="286"/>
        <v>0</v>
      </c>
      <c r="Y1487" s="183">
        <f t="shared" si="287"/>
        <v>0</v>
      </c>
      <c r="Z1487" s="183">
        <f t="shared" si="288"/>
        <v>0</v>
      </c>
      <c r="AA1487" s="183">
        <f t="shared" si="289"/>
        <v>0</v>
      </c>
      <c r="AB1487" s="183" t="str">
        <f t="shared" si="290"/>
        <v/>
      </c>
      <c r="AC1487" s="183" t="str">
        <f t="shared" si="291"/>
        <v/>
      </c>
      <c r="AD1487" s="183" t="str">
        <f t="shared" si="292"/>
        <v/>
      </c>
      <c r="AE1487" s="183" t="str">
        <f t="shared" si="293"/>
        <v/>
      </c>
    </row>
    <row r="1488" spans="1:31" ht="33.950000000000003" customHeight="1" x14ac:dyDescent="0.25">
      <c r="A1488" s="184" t="s">
        <v>4699</v>
      </c>
      <c r="B1488" s="185">
        <v>87</v>
      </c>
      <c r="C1488" s="184" t="s">
        <v>4653</v>
      </c>
      <c r="D1488" s="184" t="s">
        <v>4378</v>
      </c>
      <c r="E1488" s="184" t="s">
        <v>18</v>
      </c>
      <c r="F1488" s="185">
        <v>3</v>
      </c>
      <c r="G1488" s="185">
        <v>0</v>
      </c>
      <c r="H1488" s="185">
        <v>1</v>
      </c>
      <c r="I1488" s="184"/>
      <c r="J1488" s="184" t="s">
        <v>4702</v>
      </c>
      <c r="K1488" s="183"/>
      <c r="L1488" s="183" t="s">
        <v>4703</v>
      </c>
      <c r="M1488" s="183" t="s">
        <v>4702</v>
      </c>
      <c r="N1488" s="183" t="s">
        <v>4702</v>
      </c>
      <c r="O1488" s="183"/>
      <c r="P1488" s="183" t="s">
        <v>4210</v>
      </c>
      <c r="Q1488" s="183" t="s">
        <v>4495</v>
      </c>
      <c r="R1488" s="183">
        <f t="shared" si="280"/>
        <v>0</v>
      </c>
      <c r="S1488" s="183">
        <f t="shared" si="281"/>
        <v>0</v>
      </c>
      <c r="T1488" s="183">
        <f t="shared" si="282"/>
        <v>0</v>
      </c>
      <c r="U1488" s="183">
        <f t="shared" si="283"/>
        <v>0</v>
      </c>
      <c r="V1488" s="183">
        <f t="shared" si="284"/>
        <v>0</v>
      </c>
      <c r="W1488" s="183">
        <f t="shared" si="285"/>
        <v>0</v>
      </c>
      <c r="X1488" s="183">
        <f t="shared" si="286"/>
        <v>0</v>
      </c>
      <c r="Y1488" s="183">
        <f t="shared" si="287"/>
        <v>0</v>
      </c>
      <c r="Z1488" s="183">
        <f t="shared" si="288"/>
        <v>0</v>
      </c>
      <c r="AA1488" s="183">
        <f t="shared" si="289"/>
        <v>0</v>
      </c>
      <c r="AB1488" s="183" t="str">
        <f t="shared" si="290"/>
        <v/>
      </c>
      <c r="AC1488" s="183" t="str">
        <f t="shared" si="291"/>
        <v/>
      </c>
      <c r="AD1488" s="183" t="str">
        <f t="shared" si="292"/>
        <v/>
      </c>
      <c r="AE1488" s="183" t="str">
        <f t="shared" si="293"/>
        <v/>
      </c>
    </row>
    <row r="1489" spans="1:31" ht="33.950000000000003" customHeight="1" x14ac:dyDescent="0.25">
      <c r="A1489" s="184" t="s">
        <v>4699</v>
      </c>
      <c r="B1489" s="185">
        <v>87</v>
      </c>
      <c r="C1489" s="184" t="s">
        <v>4653</v>
      </c>
      <c r="D1489" s="184" t="s">
        <v>4378</v>
      </c>
      <c r="E1489" s="184" t="s">
        <v>18</v>
      </c>
      <c r="F1489" s="185">
        <v>4</v>
      </c>
      <c r="G1489" s="185">
        <v>0</v>
      </c>
      <c r="H1489" s="185">
        <v>1</v>
      </c>
      <c r="I1489" s="184"/>
      <c r="J1489" s="184" t="s">
        <v>3131</v>
      </c>
      <c r="K1489" s="183"/>
      <c r="L1489" s="183" t="s">
        <v>4701</v>
      </c>
      <c r="M1489" s="183" t="s">
        <v>3131</v>
      </c>
      <c r="N1489" s="183" t="s">
        <v>3131</v>
      </c>
      <c r="O1489" s="183"/>
      <c r="P1489" s="183" t="s">
        <v>4210</v>
      </c>
      <c r="Q1489" s="183" t="s">
        <v>4495</v>
      </c>
      <c r="R1489" s="183">
        <f t="shared" si="280"/>
        <v>0</v>
      </c>
      <c r="S1489" s="183">
        <f t="shared" si="281"/>
        <v>0</v>
      </c>
      <c r="T1489" s="183">
        <f t="shared" si="282"/>
        <v>0</v>
      </c>
      <c r="U1489" s="183">
        <f t="shared" si="283"/>
        <v>0</v>
      </c>
      <c r="V1489" s="183">
        <f t="shared" si="284"/>
        <v>0</v>
      </c>
      <c r="W1489" s="183">
        <f t="shared" si="285"/>
        <v>0</v>
      </c>
      <c r="X1489" s="183">
        <f t="shared" si="286"/>
        <v>0</v>
      </c>
      <c r="Y1489" s="183">
        <f t="shared" si="287"/>
        <v>0</v>
      </c>
      <c r="Z1489" s="183">
        <f t="shared" si="288"/>
        <v>0</v>
      </c>
      <c r="AA1489" s="183">
        <f t="shared" si="289"/>
        <v>0</v>
      </c>
      <c r="AB1489" s="183" t="str">
        <f t="shared" si="290"/>
        <v/>
      </c>
      <c r="AC1489" s="183" t="str">
        <f t="shared" si="291"/>
        <v/>
      </c>
      <c r="AD1489" s="183" t="str">
        <f t="shared" si="292"/>
        <v/>
      </c>
      <c r="AE1489" s="183" t="str">
        <f t="shared" si="293"/>
        <v/>
      </c>
    </row>
    <row r="1490" spans="1:31" ht="33.950000000000003" customHeight="1" x14ac:dyDescent="0.25">
      <c r="A1490" s="184" t="s">
        <v>4699</v>
      </c>
      <c r="B1490" s="185">
        <v>87</v>
      </c>
      <c r="C1490" s="184" t="s">
        <v>4653</v>
      </c>
      <c r="D1490" s="184" t="s">
        <v>4378</v>
      </c>
      <c r="E1490" s="184" t="s">
        <v>18</v>
      </c>
      <c r="F1490" s="185">
        <v>5</v>
      </c>
      <c r="G1490" s="185">
        <v>0</v>
      </c>
      <c r="H1490" s="185">
        <v>1</v>
      </c>
      <c r="I1490" s="184"/>
      <c r="J1490" s="184" t="s">
        <v>3424</v>
      </c>
      <c r="K1490" s="183"/>
      <c r="L1490" s="183" t="s">
        <v>4700</v>
      </c>
      <c r="M1490" s="183" t="s">
        <v>3424</v>
      </c>
      <c r="N1490" s="183" t="s">
        <v>3424</v>
      </c>
      <c r="O1490" s="183"/>
      <c r="P1490" s="183" t="s">
        <v>4210</v>
      </c>
      <c r="Q1490" s="183" t="s">
        <v>4495</v>
      </c>
      <c r="R1490" s="183">
        <f t="shared" si="280"/>
        <v>0</v>
      </c>
      <c r="S1490" s="183">
        <f t="shared" si="281"/>
        <v>0</v>
      </c>
      <c r="T1490" s="183">
        <f t="shared" si="282"/>
        <v>0</v>
      </c>
      <c r="U1490" s="183">
        <f t="shared" si="283"/>
        <v>0</v>
      </c>
      <c r="V1490" s="183">
        <f t="shared" si="284"/>
        <v>0</v>
      </c>
      <c r="W1490" s="183">
        <f t="shared" si="285"/>
        <v>0</v>
      </c>
      <c r="X1490" s="183">
        <f t="shared" si="286"/>
        <v>0</v>
      </c>
      <c r="Y1490" s="183">
        <f t="shared" si="287"/>
        <v>0</v>
      </c>
      <c r="Z1490" s="183">
        <f t="shared" si="288"/>
        <v>0</v>
      </c>
      <c r="AA1490" s="183">
        <f t="shared" si="289"/>
        <v>0</v>
      </c>
      <c r="AB1490" s="183" t="str">
        <f t="shared" si="290"/>
        <v/>
      </c>
      <c r="AC1490" s="183" t="str">
        <f t="shared" si="291"/>
        <v/>
      </c>
      <c r="AD1490" s="183" t="str">
        <f t="shared" si="292"/>
        <v/>
      </c>
      <c r="AE1490" s="183" t="str">
        <f t="shared" si="293"/>
        <v/>
      </c>
    </row>
    <row r="1491" spans="1:31" ht="33.950000000000003" customHeight="1" x14ac:dyDescent="0.25">
      <c r="A1491" s="184" t="s">
        <v>4699</v>
      </c>
      <c r="B1491" s="185">
        <v>87</v>
      </c>
      <c r="C1491" s="184" t="s">
        <v>4653</v>
      </c>
      <c r="D1491" s="184" t="s">
        <v>4378</v>
      </c>
      <c r="E1491" s="184" t="s">
        <v>18</v>
      </c>
      <c r="F1491" s="185">
        <v>6</v>
      </c>
      <c r="G1491" s="185">
        <v>0</v>
      </c>
      <c r="H1491" s="185">
        <v>1</v>
      </c>
      <c r="I1491" s="184"/>
      <c r="J1491" s="184" t="s">
        <v>3587</v>
      </c>
      <c r="K1491" s="183"/>
      <c r="L1491" s="183" t="s">
        <v>4500</v>
      </c>
      <c r="M1491" s="183" t="s">
        <v>3587</v>
      </c>
      <c r="N1491" s="183" t="s">
        <v>3587</v>
      </c>
      <c r="O1491" s="183"/>
      <c r="P1491" s="183" t="s">
        <v>4210</v>
      </c>
      <c r="Q1491" s="183" t="s">
        <v>4495</v>
      </c>
      <c r="R1491" s="183">
        <f t="shared" si="280"/>
        <v>0</v>
      </c>
      <c r="S1491" s="183">
        <f t="shared" si="281"/>
        <v>0</v>
      </c>
      <c r="T1491" s="183">
        <f t="shared" si="282"/>
        <v>0</v>
      </c>
      <c r="U1491" s="183">
        <f t="shared" si="283"/>
        <v>0</v>
      </c>
      <c r="V1491" s="183">
        <f t="shared" si="284"/>
        <v>0</v>
      </c>
      <c r="W1491" s="183">
        <f t="shared" si="285"/>
        <v>0</v>
      </c>
      <c r="X1491" s="183">
        <f t="shared" si="286"/>
        <v>0</v>
      </c>
      <c r="Y1491" s="183">
        <f t="shared" si="287"/>
        <v>0</v>
      </c>
      <c r="Z1491" s="183">
        <f t="shared" si="288"/>
        <v>0</v>
      </c>
      <c r="AA1491" s="183">
        <f t="shared" si="289"/>
        <v>0</v>
      </c>
      <c r="AB1491" s="183" t="str">
        <f t="shared" si="290"/>
        <v/>
      </c>
      <c r="AC1491" s="183" t="str">
        <f t="shared" si="291"/>
        <v/>
      </c>
      <c r="AD1491" s="183" t="str">
        <f t="shared" si="292"/>
        <v/>
      </c>
      <c r="AE1491" s="183" t="str">
        <f t="shared" si="293"/>
        <v/>
      </c>
    </row>
    <row r="1492" spans="1:31" ht="33.950000000000003" customHeight="1" x14ac:dyDescent="0.25">
      <c r="A1492" s="184" t="s">
        <v>4699</v>
      </c>
      <c r="B1492" s="185">
        <v>87</v>
      </c>
      <c r="C1492" s="184" t="s">
        <v>4653</v>
      </c>
      <c r="D1492" s="184" t="s">
        <v>4378</v>
      </c>
      <c r="E1492" s="184" t="s">
        <v>18</v>
      </c>
      <c r="F1492" s="185">
        <v>7</v>
      </c>
      <c r="G1492" s="185">
        <v>0</v>
      </c>
      <c r="H1492" s="185">
        <v>1</v>
      </c>
      <c r="I1492" s="184"/>
      <c r="J1492" s="184" t="s">
        <v>4496</v>
      </c>
      <c r="K1492" s="183"/>
      <c r="L1492" s="183" t="s">
        <v>4497</v>
      </c>
      <c r="M1492" s="183" t="s">
        <v>4496</v>
      </c>
      <c r="N1492" s="183" t="s">
        <v>4496</v>
      </c>
      <c r="O1492" s="183"/>
      <c r="P1492" s="183" t="s">
        <v>4210</v>
      </c>
      <c r="Q1492" s="183" t="s">
        <v>4495</v>
      </c>
      <c r="R1492" s="183">
        <f t="shared" si="280"/>
        <v>0</v>
      </c>
      <c r="S1492" s="183">
        <f t="shared" si="281"/>
        <v>0</v>
      </c>
      <c r="T1492" s="183">
        <f t="shared" si="282"/>
        <v>0</v>
      </c>
      <c r="U1492" s="183">
        <f t="shared" si="283"/>
        <v>0</v>
      </c>
      <c r="V1492" s="183">
        <f t="shared" si="284"/>
        <v>0</v>
      </c>
      <c r="W1492" s="183">
        <f t="shared" si="285"/>
        <v>0</v>
      </c>
      <c r="X1492" s="183">
        <f t="shared" si="286"/>
        <v>0</v>
      </c>
      <c r="Y1492" s="183">
        <f t="shared" si="287"/>
        <v>0</v>
      </c>
      <c r="Z1492" s="183">
        <f t="shared" si="288"/>
        <v>0</v>
      </c>
      <c r="AA1492" s="183">
        <f t="shared" si="289"/>
        <v>0</v>
      </c>
      <c r="AB1492" s="183" t="str">
        <f t="shared" si="290"/>
        <v/>
      </c>
      <c r="AC1492" s="183" t="str">
        <f t="shared" si="291"/>
        <v/>
      </c>
      <c r="AD1492" s="183" t="str">
        <f t="shared" si="292"/>
        <v/>
      </c>
      <c r="AE1492" s="183" t="str">
        <f t="shared" si="293"/>
        <v/>
      </c>
    </row>
    <row r="1493" spans="1:31" ht="33.950000000000003" customHeight="1" x14ac:dyDescent="0.25">
      <c r="A1493" s="184" t="s">
        <v>4685</v>
      </c>
      <c r="B1493" s="185">
        <v>88</v>
      </c>
      <c r="C1493" s="184" t="s">
        <v>4653</v>
      </c>
      <c r="D1493" s="184" t="s">
        <v>4381</v>
      </c>
      <c r="E1493" s="184" t="s">
        <v>18</v>
      </c>
      <c r="F1493" s="185">
        <v>1</v>
      </c>
      <c r="G1493" s="185">
        <v>1</v>
      </c>
      <c r="H1493" s="185">
        <v>0</v>
      </c>
      <c r="I1493" s="184" t="s">
        <v>4692</v>
      </c>
      <c r="J1493" s="184"/>
      <c r="K1493" s="183" t="s">
        <v>4698</v>
      </c>
      <c r="L1493" s="183"/>
      <c r="M1493" s="183" t="s">
        <v>4692</v>
      </c>
      <c r="N1493" s="183" t="s">
        <v>3117</v>
      </c>
      <c r="O1493" s="183"/>
      <c r="P1493" s="183" t="s">
        <v>4210</v>
      </c>
      <c r="Q1493" s="183" t="s">
        <v>4509</v>
      </c>
      <c r="R1493" s="183">
        <f t="shared" si="280"/>
        <v>0</v>
      </c>
      <c r="S1493" s="183">
        <f t="shared" si="281"/>
        <v>0</v>
      </c>
      <c r="T1493" s="183">
        <f t="shared" si="282"/>
        <v>0</v>
      </c>
      <c r="U1493" s="183">
        <f t="shared" si="283"/>
        <v>0</v>
      </c>
      <c r="V1493" s="183">
        <f t="shared" si="284"/>
        <v>0</v>
      </c>
      <c r="W1493" s="183">
        <f t="shared" si="285"/>
        <v>0</v>
      </c>
      <c r="X1493" s="183">
        <f t="shared" si="286"/>
        <v>0</v>
      </c>
      <c r="Y1493" s="183">
        <f t="shared" si="287"/>
        <v>0</v>
      </c>
      <c r="Z1493" s="183">
        <f t="shared" si="288"/>
        <v>0</v>
      </c>
      <c r="AA1493" s="183">
        <f t="shared" si="289"/>
        <v>0</v>
      </c>
      <c r="AB1493" s="183" t="str">
        <f t="shared" si="290"/>
        <v/>
      </c>
      <c r="AC1493" s="183" t="str">
        <f t="shared" si="291"/>
        <v/>
      </c>
      <c r="AD1493" s="183" t="str">
        <f t="shared" si="292"/>
        <v/>
      </c>
      <c r="AE1493" s="183" t="str">
        <f t="shared" si="293"/>
        <v/>
      </c>
    </row>
    <row r="1494" spans="1:31" ht="33.950000000000003" customHeight="1" x14ac:dyDescent="0.25">
      <c r="A1494" s="184" t="s">
        <v>4685</v>
      </c>
      <c r="B1494" s="185">
        <v>88</v>
      </c>
      <c r="C1494" s="184" t="s">
        <v>4653</v>
      </c>
      <c r="D1494" s="184" t="s">
        <v>4381</v>
      </c>
      <c r="E1494" s="184" t="s">
        <v>18</v>
      </c>
      <c r="F1494" s="185">
        <v>2</v>
      </c>
      <c r="G1494" s="185">
        <v>1</v>
      </c>
      <c r="H1494" s="185">
        <v>0</v>
      </c>
      <c r="I1494" s="184" t="s">
        <v>3500</v>
      </c>
      <c r="J1494" s="184"/>
      <c r="K1494" s="183" t="s">
        <v>4697</v>
      </c>
      <c r="L1494" s="183"/>
      <c r="M1494" s="183" t="s">
        <v>3500</v>
      </c>
      <c r="N1494" s="183" t="s">
        <v>3500</v>
      </c>
      <c r="O1494" s="183"/>
      <c r="P1494" s="183" t="s">
        <v>4210</v>
      </c>
      <c r="Q1494" s="183" t="s">
        <v>4509</v>
      </c>
      <c r="R1494" s="183">
        <f t="shared" si="280"/>
        <v>0</v>
      </c>
      <c r="S1494" s="183">
        <f t="shared" si="281"/>
        <v>0</v>
      </c>
      <c r="T1494" s="183">
        <f t="shared" si="282"/>
        <v>0</v>
      </c>
      <c r="U1494" s="183">
        <f t="shared" si="283"/>
        <v>0</v>
      </c>
      <c r="V1494" s="183">
        <f t="shared" si="284"/>
        <v>0</v>
      </c>
      <c r="W1494" s="183">
        <f t="shared" si="285"/>
        <v>0</v>
      </c>
      <c r="X1494" s="183">
        <f t="shared" si="286"/>
        <v>0</v>
      </c>
      <c r="Y1494" s="183">
        <f t="shared" si="287"/>
        <v>0</v>
      </c>
      <c r="Z1494" s="183">
        <f t="shared" si="288"/>
        <v>0</v>
      </c>
      <c r="AA1494" s="183">
        <f t="shared" si="289"/>
        <v>0</v>
      </c>
      <c r="AB1494" s="183" t="str">
        <f t="shared" si="290"/>
        <v/>
      </c>
      <c r="AC1494" s="183" t="str">
        <f t="shared" si="291"/>
        <v/>
      </c>
      <c r="AD1494" s="183" t="str">
        <f t="shared" si="292"/>
        <v/>
      </c>
      <c r="AE1494" s="183" t="str">
        <f t="shared" si="293"/>
        <v/>
      </c>
    </row>
    <row r="1495" spans="1:31" ht="33.950000000000003" customHeight="1" x14ac:dyDescent="0.25">
      <c r="A1495" s="184" t="s">
        <v>4685</v>
      </c>
      <c r="B1495" s="185">
        <v>88</v>
      </c>
      <c r="C1495" s="184" t="s">
        <v>4653</v>
      </c>
      <c r="D1495" s="184" t="s">
        <v>4381</v>
      </c>
      <c r="E1495" s="184" t="s">
        <v>18</v>
      </c>
      <c r="F1495" s="185">
        <v>3</v>
      </c>
      <c r="G1495" s="185">
        <v>1</v>
      </c>
      <c r="H1495" s="185">
        <v>0</v>
      </c>
      <c r="I1495" s="184" t="s">
        <v>4689</v>
      </c>
      <c r="J1495" s="184"/>
      <c r="K1495" s="183" t="s">
        <v>4696</v>
      </c>
      <c r="L1495" s="183"/>
      <c r="M1495" s="183" t="s">
        <v>4689</v>
      </c>
      <c r="N1495" s="183" t="s">
        <v>4689</v>
      </c>
      <c r="O1495" s="183"/>
      <c r="P1495" s="183" t="s">
        <v>4210</v>
      </c>
      <c r="Q1495" s="183" t="s">
        <v>4509</v>
      </c>
      <c r="R1495" s="183">
        <f t="shared" si="280"/>
        <v>0</v>
      </c>
      <c r="S1495" s="183">
        <f t="shared" si="281"/>
        <v>0</v>
      </c>
      <c r="T1495" s="183">
        <f t="shared" si="282"/>
        <v>0</v>
      </c>
      <c r="U1495" s="183">
        <f t="shared" si="283"/>
        <v>0</v>
      </c>
      <c r="V1495" s="183">
        <f t="shared" si="284"/>
        <v>0</v>
      </c>
      <c r="W1495" s="183">
        <f t="shared" si="285"/>
        <v>0</v>
      </c>
      <c r="X1495" s="183">
        <f t="shared" si="286"/>
        <v>0</v>
      </c>
      <c r="Y1495" s="183">
        <f t="shared" si="287"/>
        <v>0</v>
      </c>
      <c r="Z1495" s="183">
        <f t="shared" si="288"/>
        <v>0</v>
      </c>
      <c r="AA1495" s="183">
        <f t="shared" si="289"/>
        <v>0</v>
      </c>
      <c r="AB1495" s="183" t="str">
        <f t="shared" si="290"/>
        <v/>
      </c>
      <c r="AC1495" s="183" t="str">
        <f t="shared" si="291"/>
        <v/>
      </c>
      <c r="AD1495" s="183" t="str">
        <f t="shared" si="292"/>
        <v/>
      </c>
      <c r="AE1495" s="183" t="str">
        <f t="shared" si="293"/>
        <v/>
      </c>
    </row>
    <row r="1496" spans="1:31" ht="33.950000000000003" customHeight="1" x14ac:dyDescent="0.25">
      <c r="A1496" s="184" t="s">
        <v>4685</v>
      </c>
      <c r="B1496" s="185">
        <v>88</v>
      </c>
      <c r="C1496" s="184" t="s">
        <v>4653</v>
      </c>
      <c r="D1496" s="184" t="s">
        <v>4381</v>
      </c>
      <c r="E1496" s="184" t="s">
        <v>18</v>
      </c>
      <c r="F1496" s="185">
        <v>4</v>
      </c>
      <c r="G1496" s="185">
        <v>1</v>
      </c>
      <c r="H1496" s="185">
        <v>0</v>
      </c>
      <c r="I1496" s="184" t="s">
        <v>4687</v>
      </c>
      <c r="J1496" s="184"/>
      <c r="K1496" s="183" t="s">
        <v>4695</v>
      </c>
      <c r="L1496" s="183"/>
      <c r="M1496" s="183" t="s">
        <v>4687</v>
      </c>
      <c r="N1496" s="183" t="s">
        <v>4687</v>
      </c>
      <c r="O1496" s="183"/>
      <c r="P1496" s="183" t="s">
        <v>4210</v>
      </c>
      <c r="Q1496" s="183" t="s">
        <v>4509</v>
      </c>
      <c r="R1496" s="183">
        <f t="shared" si="280"/>
        <v>0</v>
      </c>
      <c r="S1496" s="183">
        <f t="shared" si="281"/>
        <v>0</v>
      </c>
      <c r="T1496" s="183">
        <f t="shared" si="282"/>
        <v>0</v>
      </c>
      <c r="U1496" s="183">
        <f t="shared" si="283"/>
        <v>0</v>
      </c>
      <c r="V1496" s="183">
        <f t="shared" si="284"/>
        <v>0</v>
      </c>
      <c r="W1496" s="183">
        <f t="shared" si="285"/>
        <v>0</v>
      </c>
      <c r="X1496" s="183">
        <f t="shared" si="286"/>
        <v>0</v>
      </c>
      <c r="Y1496" s="183">
        <f t="shared" si="287"/>
        <v>0</v>
      </c>
      <c r="Z1496" s="183">
        <f t="shared" si="288"/>
        <v>0</v>
      </c>
      <c r="AA1496" s="183">
        <f t="shared" si="289"/>
        <v>0</v>
      </c>
      <c r="AB1496" s="183" t="str">
        <f t="shared" si="290"/>
        <v/>
      </c>
      <c r="AC1496" s="183" t="str">
        <f t="shared" si="291"/>
        <v/>
      </c>
      <c r="AD1496" s="183" t="str">
        <f t="shared" si="292"/>
        <v/>
      </c>
      <c r="AE1496" s="183" t="str">
        <f t="shared" si="293"/>
        <v/>
      </c>
    </row>
    <row r="1497" spans="1:31" ht="33.950000000000003" customHeight="1" x14ac:dyDescent="0.25">
      <c r="A1497" s="184" t="s">
        <v>4685</v>
      </c>
      <c r="B1497" s="185">
        <v>88</v>
      </c>
      <c r="C1497" s="184" t="s">
        <v>4653</v>
      </c>
      <c r="D1497" s="184" t="s">
        <v>4381</v>
      </c>
      <c r="E1497" s="184" t="s">
        <v>18</v>
      </c>
      <c r="F1497" s="185">
        <v>5</v>
      </c>
      <c r="G1497" s="185">
        <v>1</v>
      </c>
      <c r="H1497" s="185">
        <v>0</v>
      </c>
      <c r="I1497" s="184" t="s">
        <v>3146</v>
      </c>
      <c r="J1497" s="184"/>
      <c r="K1497" s="183" t="s">
        <v>4648</v>
      </c>
      <c r="L1497" s="183"/>
      <c r="M1497" s="183" t="s">
        <v>3146</v>
      </c>
      <c r="N1497" s="183" t="s">
        <v>3146</v>
      </c>
      <c r="O1497" s="183"/>
      <c r="P1497" s="183" t="s">
        <v>4210</v>
      </c>
      <c r="Q1497" s="183" t="s">
        <v>4509</v>
      </c>
      <c r="R1497" s="183">
        <f t="shared" si="280"/>
        <v>0</v>
      </c>
      <c r="S1497" s="183">
        <f t="shared" si="281"/>
        <v>0</v>
      </c>
      <c r="T1497" s="183">
        <f t="shared" si="282"/>
        <v>0</v>
      </c>
      <c r="U1497" s="183">
        <f t="shared" si="283"/>
        <v>0</v>
      </c>
      <c r="V1497" s="183">
        <f t="shared" si="284"/>
        <v>0</v>
      </c>
      <c r="W1497" s="183">
        <f t="shared" si="285"/>
        <v>0</v>
      </c>
      <c r="X1497" s="183">
        <f t="shared" si="286"/>
        <v>0</v>
      </c>
      <c r="Y1497" s="183">
        <f t="shared" si="287"/>
        <v>0</v>
      </c>
      <c r="Z1497" s="183">
        <f t="shared" si="288"/>
        <v>0</v>
      </c>
      <c r="AA1497" s="183">
        <f t="shared" si="289"/>
        <v>0</v>
      </c>
      <c r="AB1497" s="183" t="str">
        <f t="shared" si="290"/>
        <v/>
      </c>
      <c r="AC1497" s="183" t="str">
        <f t="shared" si="291"/>
        <v/>
      </c>
      <c r="AD1497" s="183" t="str">
        <f t="shared" si="292"/>
        <v/>
      </c>
      <c r="AE1497" s="183" t="str">
        <f t="shared" si="293"/>
        <v/>
      </c>
    </row>
    <row r="1498" spans="1:31" ht="33.950000000000003" customHeight="1" x14ac:dyDescent="0.25">
      <c r="A1498" s="184" t="s">
        <v>4685</v>
      </c>
      <c r="B1498" s="185">
        <v>88</v>
      </c>
      <c r="C1498" s="184" t="s">
        <v>4653</v>
      </c>
      <c r="D1498" s="184" t="s">
        <v>4381</v>
      </c>
      <c r="E1498" s="184" t="s">
        <v>18</v>
      </c>
      <c r="F1498" s="185">
        <v>6</v>
      </c>
      <c r="G1498" s="185">
        <v>1</v>
      </c>
      <c r="H1498" s="185">
        <v>0</v>
      </c>
      <c r="I1498" s="184" t="s">
        <v>3250</v>
      </c>
      <c r="J1498" s="184"/>
      <c r="K1498" s="183" t="s">
        <v>4694</v>
      </c>
      <c r="L1498" s="183"/>
      <c r="M1498" s="183" t="s">
        <v>3250</v>
      </c>
      <c r="N1498" s="183" t="s">
        <v>3250</v>
      </c>
      <c r="O1498" s="183"/>
      <c r="P1498" s="183" t="s">
        <v>4210</v>
      </c>
      <c r="Q1498" s="183" t="s">
        <v>4509</v>
      </c>
      <c r="R1498" s="183">
        <f t="shared" si="280"/>
        <v>0</v>
      </c>
      <c r="S1498" s="183">
        <f t="shared" si="281"/>
        <v>0</v>
      </c>
      <c r="T1498" s="183">
        <f t="shared" si="282"/>
        <v>0</v>
      </c>
      <c r="U1498" s="183">
        <f t="shared" si="283"/>
        <v>0</v>
      </c>
      <c r="V1498" s="183">
        <f t="shared" si="284"/>
        <v>0</v>
      </c>
      <c r="W1498" s="183">
        <f t="shared" si="285"/>
        <v>0</v>
      </c>
      <c r="X1498" s="183">
        <f t="shared" si="286"/>
        <v>0</v>
      </c>
      <c r="Y1498" s="183">
        <f t="shared" si="287"/>
        <v>0</v>
      </c>
      <c r="Z1498" s="183">
        <f t="shared" si="288"/>
        <v>0</v>
      </c>
      <c r="AA1498" s="183">
        <f t="shared" si="289"/>
        <v>0</v>
      </c>
      <c r="AB1498" s="183" t="str">
        <f t="shared" si="290"/>
        <v/>
      </c>
      <c r="AC1498" s="183" t="str">
        <f t="shared" si="291"/>
        <v/>
      </c>
      <c r="AD1498" s="183" t="str">
        <f t="shared" si="292"/>
        <v/>
      </c>
      <c r="AE1498" s="183" t="str">
        <f t="shared" si="293"/>
        <v/>
      </c>
    </row>
    <row r="1499" spans="1:31" ht="33.950000000000003" customHeight="1" x14ac:dyDescent="0.25">
      <c r="A1499" s="184" t="s">
        <v>4685</v>
      </c>
      <c r="B1499" s="185">
        <v>88</v>
      </c>
      <c r="C1499" s="184" t="s">
        <v>4653</v>
      </c>
      <c r="D1499" s="184" t="s">
        <v>4381</v>
      </c>
      <c r="E1499" s="184" t="s">
        <v>18</v>
      </c>
      <c r="F1499" s="185">
        <v>7</v>
      </c>
      <c r="G1499" s="185">
        <v>1</v>
      </c>
      <c r="H1499" s="185">
        <v>0</v>
      </c>
      <c r="I1499" s="184" t="s">
        <v>3102</v>
      </c>
      <c r="J1499" s="184"/>
      <c r="K1499" s="183" t="s">
        <v>4511</v>
      </c>
      <c r="L1499" s="183"/>
      <c r="M1499" s="183" t="s">
        <v>3102</v>
      </c>
      <c r="N1499" s="183" t="s">
        <v>3102</v>
      </c>
      <c r="O1499" s="183"/>
      <c r="P1499" s="183" t="s">
        <v>4210</v>
      </c>
      <c r="Q1499" s="183" t="s">
        <v>4509</v>
      </c>
      <c r="R1499" s="183">
        <f t="shared" si="280"/>
        <v>0</v>
      </c>
      <c r="S1499" s="183">
        <f t="shared" si="281"/>
        <v>0</v>
      </c>
      <c r="T1499" s="183">
        <f t="shared" si="282"/>
        <v>0</v>
      </c>
      <c r="U1499" s="183">
        <f t="shared" si="283"/>
        <v>0</v>
      </c>
      <c r="V1499" s="183">
        <f t="shared" si="284"/>
        <v>0</v>
      </c>
      <c r="W1499" s="183">
        <f t="shared" si="285"/>
        <v>0</v>
      </c>
      <c r="X1499" s="183">
        <f t="shared" si="286"/>
        <v>0</v>
      </c>
      <c r="Y1499" s="183">
        <f t="shared" si="287"/>
        <v>0</v>
      </c>
      <c r="Z1499" s="183">
        <f t="shared" si="288"/>
        <v>0</v>
      </c>
      <c r="AA1499" s="183">
        <f t="shared" si="289"/>
        <v>0</v>
      </c>
      <c r="AB1499" s="183" t="str">
        <f t="shared" si="290"/>
        <v/>
      </c>
      <c r="AC1499" s="183" t="str">
        <f t="shared" si="291"/>
        <v/>
      </c>
      <c r="AD1499" s="183" t="str">
        <f t="shared" si="292"/>
        <v/>
      </c>
      <c r="AE1499" s="183" t="str">
        <f t="shared" si="293"/>
        <v/>
      </c>
    </row>
    <row r="1500" spans="1:31" ht="33.950000000000003" customHeight="1" x14ac:dyDescent="0.25">
      <c r="A1500" s="184" t="s">
        <v>4685</v>
      </c>
      <c r="B1500" s="185">
        <v>88</v>
      </c>
      <c r="C1500" s="184" t="s">
        <v>4653</v>
      </c>
      <c r="D1500" s="184" t="s">
        <v>4381</v>
      </c>
      <c r="E1500" s="184" t="s">
        <v>18</v>
      </c>
      <c r="F1500" s="185">
        <v>8</v>
      </c>
      <c r="G1500" s="185">
        <v>1</v>
      </c>
      <c r="H1500" s="185">
        <v>0</v>
      </c>
      <c r="I1500" s="184" t="s">
        <v>3123</v>
      </c>
      <c r="J1500" s="184"/>
      <c r="K1500" s="183" t="s">
        <v>4510</v>
      </c>
      <c r="L1500" s="183"/>
      <c r="M1500" s="183" t="s">
        <v>3123</v>
      </c>
      <c r="N1500" s="183" t="s">
        <v>3123</v>
      </c>
      <c r="O1500" s="183"/>
      <c r="P1500" s="183" t="s">
        <v>4210</v>
      </c>
      <c r="Q1500" s="183" t="s">
        <v>4509</v>
      </c>
      <c r="R1500" s="183">
        <f t="shared" si="280"/>
        <v>0</v>
      </c>
      <c r="S1500" s="183">
        <f t="shared" si="281"/>
        <v>0</v>
      </c>
      <c r="T1500" s="183">
        <f t="shared" si="282"/>
        <v>0</v>
      </c>
      <c r="U1500" s="183">
        <f t="shared" si="283"/>
        <v>0</v>
      </c>
      <c r="V1500" s="183">
        <f t="shared" si="284"/>
        <v>0</v>
      </c>
      <c r="W1500" s="183">
        <f t="shared" si="285"/>
        <v>0</v>
      </c>
      <c r="X1500" s="183">
        <f t="shared" si="286"/>
        <v>0</v>
      </c>
      <c r="Y1500" s="183">
        <f t="shared" si="287"/>
        <v>0</v>
      </c>
      <c r="Z1500" s="183">
        <f t="shared" si="288"/>
        <v>0</v>
      </c>
      <c r="AA1500" s="183">
        <f t="shared" si="289"/>
        <v>0</v>
      </c>
      <c r="AB1500" s="183" t="str">
        <f t="shared" si="290"/>
        <v/>
      </c>
      <c r="AC1500" s="183" t="str">
        <f t="shared" si="291"/>
        <v/>
      </c>
      <c r="AD1500" s="183" t="str">
        <f t="shared" si="292"/>
        <v/>
      </c>
      <c r="AE1500" s="183" t="str">
        <f t="shared" si="293"/>
        <v/>
      </c>
    </row>
    <row r="1501" spans="1:31" ht="33.950000000000003" customHeight="1" x14ac:dyDescent="0.25">
      <c r="A1501" s="184" t="s">
        <v>4685</v>
      </c>
      <c r="B1501" s="185">
        <v>88</v>
      </c>
      <c r="C1501" s="184" t="s">
        <v>4653</v>
      </c>
      <c r="D1501" s="184" t="s">
        <v>4378</v>
      </c>
      <c r="E1501" s="184" t="s">
        <v>18</v>
      </c>
      <c r="F1501" s="185">
        <v>1</v>
      </c>
      <c r="G1501" s="185">
        <v>0</v>
      </c>
      <c r="H1501" s="185">
        <v>1</v>
      </c>
      <c r="I1501" s="184"/>
      <c r="J1501" s="184" t="s">
        <v>4692</v>
      </c>
      <c r="K1501" s="183"/>
      <c r="L1501" s="183" t="s">
        <v>4693</v>
      </c>
      <c r="M1501" s="183" t="s">
        <v>4692</v>
      </c>
      <c r="N1501" s="183" t="s">
        <v>3117</v>
      </c>
      <c r="O1501" s="183"/>
      <c r="P1501" s="183" t="s">
        <v>4210</v>
      </c>
      <c r="Q1501" s="183" t="s">
        <v>4495</v>
      </c>
      <c r="R1501" s="183">
        <f t="shared" si="280"/>
        <v>0</v>
      </c>
      <c r="S1501" s="183">
        <f t="shared" si="281"/>
        <v>0</v>
      </c>
      <c r="T1501" s="183">
        <f t="shared" si="282"/>
        <v>0</v>
      </c>
      <c r="U1501" s="183">
        <f t="shared" si="283"/>
        <v>0</v>
      </c>
      <c r="V1501" s="183">
        <f t="shared" si="284"/>
        <v>0</v>
      </c>
      <c r="W1501" s="183">
        <f t="shared" si="285"/>
        <v>0</v>
      </c>
      <c r="X1501" s="183">
        <f t="shared" si="286"/>
        <v>0</v>
      </c>
      <c r="Y1501" s="183">
        <f t="shared" si="287"/>
        <v>0</v>
      </c>
      <c r="Z1501" s="183">
        <f t="shared" si="288"/>
        <v>0</v>
      </c>
      <c r="AA1501" s="183">
        <f t="shared" si="289"/>
        <v>0</v>
      </c>
      <c r="AB1501" s="183" t="str">
        <f t="shared" si="290"/>
        <v/>
      </c>
      <c r="AC1501" s="183" t="str">
        <f t="shared" si="291"/>
        <v/>
      </c>
      <c r="AD1501" s="183" t="str">
        <f t="shared" si="292"/>
        <v/>
      </c>
      <c r="AE1501" s="183" t="str">
        <f t="shared" si="293"/>
        <v/>
      </c>
    </row>
    <row r="1502" spans="1:31" ht="33.950000000000003" customHeight="1" x14ac:dyDescent="0.25">
      <c r="A1502" s="184" t="s">
        <v>4685</v>
      </c>
      <c r="B1502" s="185">
        <v>88</v>
      </c>
      <c r="C1502" s="184" t="s">
        <v>4653</v>
      </c>
      <c r="D1502" s="184" t="s">
        <v>4378</v>
      </c>
      <c r="E1502" s="184" t="s">
        <v>18</v>
      </c>
      <c r="F1502" s="185">
        <v>2</v>
      </c>
      <c r="G1502" s="185">
        <v>0</v>
      </c>
      <c r="H1502" s="185">
        <v>1</v>
      </c>
      <c r="I1502" s="184"/>
      <c r="J1502" s="184" t="s">
        <v>3500</v>
      </c>
      <c r="K1502" s="183"/>
      <c r="L1502" s="183" t="s">
        <v>4691</v>
      </c>
      <c r="M1502" s="183" t="s">
        <v>3500</v>
      </c>
      <c r="N1502" s="183" t="s">
        <v>3500</v>
      </c>
      <c r="O1502" s="183"/>
      <c r="P1502" s="183" t="s">
        <v>4210</v>
      </c>
      <c r="Q1502" s="183" t="s">
        <v>4495</v>
      </c>
      <c r="R1502" s="183">
        <f t="shared" si="280"/>
        <v>0</v>
      </c>
      <c r="S1502" s="183">
        <f t="shared" si="281"/>
        <v>0</v>
      </c>
      <c r="T1502" s="183">
        <f t="shared" si="282"/>
        <v>0</v>
      </c>
      <c r="U1502" s="183">
        <f t="shared" si="283"/>
        <v>0</v>
      </c>
      <c r="V1502" s="183">
        <f t="shared" si="284"/>
        <v>0</v>
      </c>
      <c r="W1502" s="183">
        <f t="shared" si="285"/>
        <v>0</v>
      </c>
      <c r="X1502" s="183">
        <f t="shared" si="286"/>
        <v>0</v>
      </c>
      <c r="Y1502" s="183">
        <f t="shared" si="287"/>
        <v>0</v>
      </c>
      <c r="Z1502" s="183">
        <f t="shared" si="288"/>
        <v>0</v>
      </c>
      <c r="AA1502" s="183">
        <f t="shared" si="289"/>
        <v>0</v>
      </c>
      <c r="AB1502" s="183" t="str">
        <f t="shared" si="290"/>
        <v/>
      </c>
      <c r="AC1502" s="183" t="str">
        <f t="shared" si="291"/>
        <v/>
      </c>
      <c r="AD1502" s="183" t="str">
        <f t="shared" si="292"/>
        <v/>
      </c>
      <c r="AE1502" s="183" t="str">
        <f t="shared" si="293"/>
        <v/>
      </c>
    </row>
    <row r="1503" spans="1:31" ht="33.950000000000003" customHeight="1" x14ac:dyDescent="0.25">
      <c r="A1503" s="184" t="s">
        <v>4685</v>
      </c>
      <c r="B1503" s="185">
        <v>88</v>
      </c>
      <c r="C1503" s="184" t="s">
        <v>4653</v>
      </c>
      <c r="D1503" s="184" t="s">
        <v>4378</v>
      </c>
      <c r="E1503" s="184" t="s">
        <v>18</v>
      </c>
      <c r="F1503" s="185">
        <v>3</v>
      </c>
      <c r="G1503" s="185">
        <v>0</v>
      </c>
      <c r="H1503" s="185">
        <v>1</v>
      </c>
      <c r="I1503" s="184"/>
      <c r="J1503" s="184" t="s">
        <v>4689</v>
      </c>
      <c r="K1503" s="183"/>
      <c r="L1503" s="183" t="s">
        <v>4690</v>
      </c>
      <c r="M1503" s="183" t="s">
        <v>4689</v>
      </c>
      <c r="N1503" s="183" t="s">
        <v>4689</v>
      </c>
      <c r="O1503" s="183"/>
      <c r="P1503" s="183" t="s">
        <v>4210</v>
      </c>
      <c r="Q1503" s="183" t="s">
        <v>4495</v>
      </c>
      <c r="R1503" s="183">
        <f t="shared" si="280"/>
        <v>0</v>
      </c>
      <c r="S1503" s="183">
        <f t="shared" si="281"/>
        <v>0</v>
      </c>
      <c r="T1503" s="183">
        <f t="shared" si="282"/>
        <v>0</v>
      </c>
      <c r="U1503" s="183">
        <f t="shared" si="283"/>
        <v>0</v>
      </c>
      <c r="V1503" s="183">
        <f t="shared" si="284"/>
        <v>0</v>
      </c>
      <c r="W1503" s="183">
        <f t="shared" si="285"/>
        <v>0</v>
      </c>
      <c r="X1503" s="183">
        <f t="shared" si="286"/>
        <v>0</v>
      </c>
      <c r="Y1503" s="183">
        <f t="shared" si="287"/>
        <v>0</v>
      </c>
      <c r="Z1503" s="183">
        <f t="shared" si="288"/>
        <v>0</v>
      </c>
      <c r="AA1503" s="183">
        <f t="shared" si="289"/>
        <v>0</v>
      </c>
      <c r="AB1503" s="183" t="str">
        <f t="shared" si="290"/>
        <v/>
      </c>
      <c r="AC1503" s="183" t="str">
        <f t="shared" si="291"/>
        <v/>
      </c>
      <c r="AD1503" s="183" t="str">
        <f t="shared" si="292"/>
        <v/>
      </c>
      <c r="AE1503" s="183" t="str">
        <f t="shared" si="293"/>
        <v/>
      </c>
    </row>
    <row r="1504" spans="1:31" ht="33.950000000000003" customHeight="1" x14ac:dyDescent="0.25">
      <c r="A1504" s="184" t="s">
        <v>4685</v>
      </c>
      <c r="B1504" s="185">
        <v>88</v>
      </c>
      <c r="C1504" s="184" t="s">
        <v>4653</v>
      </c>
      <c r="D1504" s="184" t="s">
        <v>4378</v>
      </c>
      <c r="E1504" s="184" t="s">
        <v>18</v>
      </c>
      <c r="F1504" s="185">
        <v>4</v>
      </c>
      <c r="G1504" s="185">
        <v>0</v>
      </c>
      <c r="H1504" s="185">
        <v>1</v>
      </c>
      <c r="I1504" s="184"/>
      <c r="J1504" s="184" t="s">
        <v>4687</v>
      </c>
      <c r="K1504" s="183"/>
      <c r="L1504" s="183" t="s">
        <v>4688</v>
      </c>
      <c r="M1504" s="183" t="s">
        <v>4687</v>
      </c>
      <c r="N1504" s="183" t="s">
        <v>4687</v>
      </c>
      <c r="O1504" s="183"/>
      <c r="P1504" s="183" t="s">
        <v>4210</v>
      </c>
      <c r="Q1504" s="183" t="s">
        <v>4495</v>
      </c>
      <c r="R1504" s="183">
        <f t="shared" si="280"/>
        <v>0</v>
      </c>
      <c r="S1504" s="183">
        <f t="shared" si="281"/>
        <v>0</v>
      </c>
      <c r="T1504" s="183">
        <f t="shared" si="282"/>
        <v>0</v>
      </c>
      <c r="U1504" s="183">
        <f t="shared" si="283"/>
        <v>0</v>
      </c>
      <c r="V1504" s="183">
        <f t="shared" si="284"/>
        <v>0</v>
      </c>
      <c r="W1504" s="183">
        <f t="shared" si="285"/>
        <v>0</v>
      </c>
      <c r="X1504" s="183">
        <f t="shared" si="286"/>
        <v>0</v>
      </c>
      <c r="Y1504" s="183">
        <f t="shared" si="287"/>
        <v>0</v>
      </c>
      <c r="Z1504" s="183">
        <f t="shared" si="288"/>
        <v>0</v>
      </c>
      <c r="AA1504" s="183">
        <f t="shared" si="289"/>
        <v>0</v>
      </c>
      <c r="AB1504" s="183" t="str">
        <f t="shared" si="290"/>
        <v/>
      </c>
      <c r="AC1504" s="183" t="str">
        <f t="shared" si="291"/>
        <v/>
      </c>
      <c r="AD1504" s="183" t="str">
        <f t="shared" si="292"/>
        <v/>
      </c>
      <c r="AE1504" s="183" t="str">
        <f t="shared" si="293"/>
        <v/>
      </c>
    </row>
    <row r="1505" spans="1:31" ht="33.950000000000003" customHeight="1" x14ac:dyDescent="0.25">
      <c r="A1505" s="184" t="s">
        <v>4685</v>
      </c>
      <c r="B1505" s="185">
        <v>88</v>
      </c>
      <c r="C1505" s="184" t="s">
        <v>4653</v>
      </c>
      <c r="D1505" s="184" t="s">
        <v>4378</v>
      </c>
      <c r="E1505" s="184" t="s">
        <v>18</v>
      </c>
      <c r="F1505" s="185">
        <v>5</v>
      </c>
      <c r="G1505" s="185">
        <v>0</v>
      </c>
      <c r="H1505" s="185">
        <v>1</v>
      </c>
      <c r="I1505" s="184"/>
      <c r="J1505" s="184" t="s">
        <v>3146</v>
      </c>
      <c r="K1505" s="183"/>
      <c r="L1505" s="183" t="s">
        <v>4686</v>
      </c>
      <c r="M1505" s="183" t="s">
        <v>3146</v>
      </c>
      <c r="N1505" s="183" t="s">
        <v>3146</v>
      </c>
      <c r="O1505" s="183"/>
      <c r="P1505" s="183" t="s">
        <v>4210</v>
      </c>
      <c r="Q1505" s="183" t="s">
        <v>4495</v>
      </c>
      <c r="R1505" s="183">
        <f t="shared" si="280"/>
        <v>0</v>
      </c>
      <c r="S1505" s="183">
        <f t="shared" si="281"/>
        <v>0</v>
      </c>
      <c r="T1505" s="183">
        <f t="shared" si="282"/>
        <v>0</v>
      </c>
      <c r="U1505" s="183">
        <f t="shared" si="283"/>
        <v>0</v>
      </c>
      <c r="V1505" s="183">
        <f t="shared" si="284"/>
        <v>0</v>
      </c>
      <c r="W1505" s="183">
        <f t="shared" si="285"/>
        <v>0</v>
      </c>
      <c r="X1505" s="183">
        <f t="shared" si="286"/>
        <v>0</v>
      </c>
      <c r="Y1505" s="183">
        <f t="shared" si="287"/>
        <v>0</v>
      </c>
      <c r="Z1505" s="183">
        <f t="shared" si="288"/>
        <v>0</v>
      </c>
      <c r="AA1505" s="183">
        <f t="shared" si="289"/>
        <v>0</v>
      </c>
      <c r="AB1505" s="183" t="str">
        <f t="shared" si="290"/>
        <v/>
      </c>
      <c r="AC1505" s="183" t="str">
        <f t="shared" si="291"/>
        <v/>
      </c>
      <c r="AD1505" s="183" t="str">
        <f t="shared" si="292"/>
        <v/>
      </c>
      <c r="AE1505" s="183" t="str">
        <f t="shared" si="293"/>
        <v/>
      </c>
    </row>
    <row r="1506" spans="1:31" ht="33.950000000000003" customHeight="1" x14ac:dyDescent="0.25">
      <c r="A1506" s="184" t="s">
        <v>4685</v>
      </c>
      <c r="B1506" s="185">
        <v>88</v>
      </c>
      <c r="C1506" s="184" t="s">
        <v>4653</v>
      </c>
      <c r="D1506" s="184" t="s">
        <v>4378</v>
      </c>
      <c r="E1506" s="184" t="s">
        <v>18</v>
      </c>
      <c r="F1506" s="185">
        <v>6</v>
      </c>
      <c r="G1506" s="185">
        <v>0</v>
      </c>
      <c r="H1506" s="185">
        <v>1</v>
      </c>
      <c r="I1506" s="184"/>
      <c r="J1506" s="184" t="s">
        <v>3587</v>
      </c>
      <c r="K1506" s="183"/>
      <c r="L1506" s="183" t="s">
        <v>4500</v>
      </c>
      <c r="M1506" s="183" t="s">
        <v>3587</v>
      </c>
      <c r="N1506" s="183" t="s">
        <v>3587</v>
      </c>
      <c r="O1506" s="183"/>
      <c r="P1506" s="183" t="s">
        <v>4210</v>
      </c>
      <c r="Q1506" s="183" t="s">
        <v>4495</v>
      </c>
      <c r="R1506" s="183">
        <f t="shared" si="280"/>
        <v>0</v>
      </c>
      <c r="S1506" s="183">
        <f t="shared" si="281"/>
        <v>0</v>
      </c>
      <c r="T1506" s="183">
        <f t="shared" si="282"/>
        <v>0</v>
      </c>
      <c r="U1506" s="183">
        <f t="shared" si="283"/>
        <v>0</v>
      </c>
      <c r="V1506" s="183">
        <f t="shared" si="284"/>
        <v>0</v>
      </c>
      <c r="W1506" s="183">
        <f t="shared" si="285"/>
        <v>0</v>
      </c>
      <c r="X1506" s="183">
        <f t="shared" si="286"/>
        <v>0</v>
      </c>
      <c r="Y1506" s="183">
        <f t="shared" si="287"/>
        <v>0</v>
      </c>
      <c r="Z1506" s="183">
        <f t="shared" si="288"/>
        <v>0</v>
      </c>
      <c r="AA1506" s="183">
        <f t="shared" si="289"/>
        <v>0</v>
      </c>
      <c r="AB1506" s="183" t="str">
        <f t="shared" si="290"/>
        <v/>
      </c>
      <c r="AC1506" s="183" t="str">
        <f t="shared" si="291"/>
        <v/>
      </c>
      <c r="AD1506" s="183" t="str">
        <f t="shared" si="292"/>
        <v/>
      </c>
      <c r="AE1506" s="183" t="str">
        <f t="shared" si="293"/>
        <v/>
      </c>
    </row>
    <row r="1507" spans="1:31" ht="33.950000000000003" customHeight="1" x14ac:dyDescent="0.25">
      <c r="A1507" s="184" t="s">
        <v>4685</v>
      </c>
      <c r="B1507" s="185">
        <v>88</v>
      </c>
      <c r="C1507" s="184" t="s">
        <v>4653</v>
      </c>
      <c r="D1507" s="184" t="s">
        <v>4378</v>
      </c>
      <c r="E1507" s="184" t="s">
        <v>18</v>
      </c>
      <c r="F1507" s="185">
        <v>7</v>
      </c>
      <c r="G1507" s="185">
        <v>0</v>
      </c>
      <c r="H1507" s="185">
        <v>1</v>
      </c>
      <c r="I1507" s="184"/>
      <c r="J1507" s="184" t="s">
        <v>4496</v>
      </c>
      <c r="K1507" s="183"/>
      <c r="L1507" s="183" t="s">
        <v>4497</v>
      </c>
      <c r="M1507" s="183" t="s">
        <v>4496</v>
      </c>
      <c r="N1507" s="183" t="s">
        <v>4496</v>
      </c>
      <c r="O1507" s="183"/>
      <c r="P1507" s="183" t="s">
        <v>4210</v>
      </c>
      <c r="Q1507" s="183" t="s">
        <v>4495</v>
      </c>
      <c r="R1507" s="183">
        <f t="shared" si="280"/>
        <v>0</v>
      </c>
      <c r="S1507" s="183">
        <f t="shared" si="281"/>
        <v>0</v>
      </c>
      <c r="T1507" s="183">
        <f t="shared" si="282"/>
        <v>0</v>
      </c>
      <c r="U1507" s="183">
        <f t="shared" si="283"/>
        <v>0</v>
      </c>
      <c r="V1507" s="183">
        <f t="shared" si="284"/>
        <v>0</v>
      </c>
      <c r="W1507" s="183">
        <f t="shared" si="285"/>
        <v>0</v>
      </c>
      <c r="X1507" s="183">
        <f t="shared" si="286"/>
        <v>0</v>
      </c>
      <c r="Y1507" s="183">
        <f t="shared" si="287"/>
        <v>0</v>
      </c>
      <c r="Z1507" s="183">
        <f t="shared" si="288"/>
        <v>0</v>
      </c>
      <c r="AA1507" s="183">
        <f t="shared" si="289"/>
        <v>0</v>
      </c>
      <c r="AB1507" s="183" t="str">
        <f t="shared" si="290"/>
        <v/>
      </c>
      <c r="AC1507" s="183" t="str">
        <f t="shared" si="291"/>
        <v/>
      </c>
      <c r="AD1507" s="183" t="str">
        <f t="shared" si="292"/>
        <v/>
      </c>
      <c r="AE1507" s="183" t="str">
        <f t="shared" si="293"/>
        <v/>
      </c>
    </row>
    <row r="1508" spans="1:31" ht="33.950000000000003" customHeight="1" x14ac:dyDescent="0.25">
      <c r="A1508" s="184" t="s">
        <v>4670</v>
      </c>
      <c r="B1508" s="185">
        <v>89</v>
      </c>
      <c r="C1508" s="184" t="s">
        <v>4653</v>
      </c>
      <c r="D1508" s="184" t="s">
        <v>4381</v>
      </c>
      <c r="E1508" s="184" t="s">
        <v>18</v>
      </c>
      <c r="F1508" s="185">
        <v>1</v>
      </c>
      <c r="G1508" s="185">
        <v>1</v>
      </c>
      <c r="H1508" s="185">
        <v>0</v>
      </c>
      <c r="I1508" s="184" t="s">
        <v>4677</v>
      </c>
      <c r="J1508" s="184"/>
      <c r="K1508" s="183" t="s">
        <v>4684</v>
      </c>
      <c r="L1508" s="183"/>
      <c r="M1508" s="183" t="s">
        <v>4677</v>
      </c>
      <c r="N1508" s="183" t="s">
        <v>3157</v>
      </c>
      <c r="O1508" s="183"/>
      <c r="P1508" s="183" t="s">
        <v>4210</v>
      </c>
      <c r="Q1508" s="183" t="s">
        <v>4509</v>
      </c>
      <c r="R1508" s="183">
        <f t="shared" si="280"/>
        <v>0</v>
      </c>
      <c r="S1508" s="183">
        <f t="shared" si="281"/>
        <v>0</v>
      </c>
      <c r="T1508" s="183">
        <f t="shared" si="282"/>
        <v>0</v>
      </c>
      <c r="U1508" s="183">
        <f t="shared" si="283"/>
        <v>0</v>
      </c>
      <c r="V1508" s="183">
        <f t="shared" si="284"/>
        <v>0</v>
      </c>
      <c r="W1508" s="183">
        <f t="shared" si="285"/>
        <v>0</v>
      </c>
      <c r="X1508" s="183">
        <f t="shared" si="286"/>
        <v>0</v>
      </c>
      <c r="Y1508" s="183">
        <f t="shared" si="287"/>
        <v>0</v>
      </c>
      <c r="Z1508" s="183">
        <f t="shared" si="288"/>
        <v>0</v>
      </c>
      <c r="AA1508" s="183">
        <f t="shared" si="289"/>
        <v>0</v>
      </c>
      <c r="AB1508" s="183" t="str">
        <f t="shared" si="290"/>
        <v/>
      </c>
      <c r="AC1508" s="183" t="str">
        <f t="shared" si="291"/>
        <v/>
      </c>
      <c r="AD1508" s="183" t="str">
        <f t="shared" si="292"/>
        <v/>
      </c>
      <c r="AE1508" s="183" t="str">
        <f t="shared" si="293"/>
        <v/>
      </c>
    </row>
    <row r="1509" spans="1:31" ht="33.950000000000003" customHeight="1" x14ac:dyDescent="0.25">
      <c r="A1509" s="184" t="s">
        <v>4670</v>
      </c>
      <c r="B1509" s="185">
        <v>89</v>
      </c>
      <c r="C1509" s="184" t="s">
        <v>4653</v>
      </c>
      <c r="D1509" s="184" t="s">
        <v>4381</v>
      </c>
      <c r="E1509" s="184" t="s">
        <v>18</v>
      </c>
      <c r="F1509" s="185">
        <v>2</v>
      </c>
      <c r="G1509" s="185">
        <v>1</v>
      </c>
      <c r="H1509" s="185">
        <v>0</v>
      </c>
      <c r="I1509" s="184" t="s">
        <v>4675</v>
      </c>
      <c r="J1509" s="184"/>
      <c r="K1509" s="183" t="s">
        <v>4683</v>
      </c>
      <c r="L1509" s="183"/>
      <c r="M1509" s="183" t="s">
        <v>4675</v>
      </c>
      <c r="N1509" s="183" t="s">
        <v>4675</v>
      </c>
      <c r="O1509" s="183"/>
      <c r="P1509" s="183" t="s">
        <v>4210</v>
      </c>
      <c r="Q1509" s="183" t="s">
        <v>4509</v>
      </c>
      <c r="R1509" s="183">
        <f t="shared" si="280"/>
        <v>0</v>
      </c>
      <c r="S1509" s="183">
        <f t="shared" si="281"/>
        <v>0</v>
      </c>
      <c r="T1509" s="183">
        <f t="shared" si="282"/>
        <v>0</v>
      </c>
      <c r="U1509" s="183">
        <f t="shared" si="283"/>
        <v>0</v>
      </c>
      <c r="V1509" s="183">
        <f t="shared" si="284"/>
        <v>0</v>
      </c>
      <c r="W1509" s="183">
        <f t="shared" si="285"/>
        <v>0</v>
      </c>
      <c r="X1509" s="183">
        <f t="shared" si="286"/>
        <v>0</v>
      </c>
      <c r="Y1509" s="183">
        <f t="shared" si="287"/>
        <v>0</v>
      </c>
      <c r="Z1509" s="183">
        <f t="shared" si="288"/>
        <v>0</v>
      </c>
      <c r="AA1509" s="183">
        <f t="shared" si="289"/>
        <v>0</v>
      </c>
      <c r="AB1509" s="183" t="str">
        <f t="shared" si="290"/>
        <v/>
      </c>
      <c r="AC1509" s="183" t="str">
        <f t="shared" si="291"/>
        <v/>
      </c>
      <c r="AD1509" s="183" t="str">
        <f t="shared" si="292"/>
        <v/>
      </c>
      <c r="AE1509" s="183" t="str">
        <f t="shared" si="293"/>
        <v/>
      </c>
    </row>
    <row r="1510" spans="1:31" ht="33.950000000000003" customHeight="1" x14ac:dyDescent="0.25">
      <c r="A1510" s="184" t="s">
        <v>4670</v>
      </c>
      <c r="B1510" s="185">
        <v>89</v>
      </c>
      <c r="C1510" s="184" t="s">
        <v>4653</v>
      </c>
      <c r="D1510" s="184" t="s">
        <v>4381</v>
      </c>
      <c r="E1510" s="184" t="s">
        <v>18</v>
      </c>
      <c r="F1510" s="185">
        <v>3</v>
      </c>
      <c r="G1510" s="185">
        <v>1</v>
      </c>
      <c r="H1510" s="185">
        <v>0</v>
      </c>
      <c r="I1510" s="184" t="s">
        <v>4673</v>
      </c>
      <c r="J1510" s="184"/>
      <c r="K1510" s="183" t="s">
        <v>4682</v>
      </c>
      <c r="L1510" s="183"/>
      <c r="M1510" s="183" t="s">
        <v>4673</v>
      </c>
      <c r="N1510" s="183" t="s">
        <v>4673</v>
      </c>
      <c r="O1510" s="183"/>
      <c r="P1510" s="183" t="s">
        <v>4210</v>
      </c>
      <c r="Q1510" s="183" t="s">
        <v>4509</v>
      </c>
      <c r="R1510" s="183">
        <f t="shared" si="280"/>
        <v>0</v>
      </c>
      <c r="S1510" s="183">
        <f t="shared" si="281"/>
        <v>0</v>
      </c>
      <c r="T1510" s="183">
        <f t="shared" si="282"/>
        <v>0</v>
      </c>
      <c r="U1510" s="183">
        <f t="shared" si="283"/>
        <v>0</v>
      </c>
      <c r="V1510" s="183">
        <f t="shared" si="284"/>
        <v>0</v>
      </c>
      <c r="W1510" s="183">
        <f t="shared" si="285"/>
        <v>0</v>
      </c>
      <c r="X1510" s="183">
        <f t="shared" si="286"/>
        <v>0</v>
      </c>
      <c r="Y1510" s="183">
        <f t="shared" si="287"/>
        <v>0</v>
      </c>
      <c r="Z1510" s="183">
        <f t="shared" si="288"/>
        <v>0</v>
      </c>
      <c r="AA1510" s="183">
        <f t="shared" si="289"/>
        <v>0</v>
      </c>
      <c r="AB1510" s="183" t="str">
        <f t="shared" si="290"/>
        <v/>
      </c>
      <c r="AC1510" s="183" t="str">
        <f t="shared" si="291"/>
        <v/>
      </c>
      <c r="AD1510" s="183" t="str">
        <f t="shared" si="292"/>
        <v/>
      </c>
      <c r="AE1510" s="183" t="str">
        <f t="shared" si="293"/>
        <v/>
      </c>
    </row>
    <row r="1511" spans="1:31" ht="33.950000000000003" customHeight="1" x14ac:dyDescent="0.25">
      <c r="A1511" s="184" t="s">
        <v>4670</v>
      </c>
      <c r="B1511" s="185">
        <v>89</v>
      </c>
      <c r="C1511" s="184" t="s">
        <v>4653</v>
      </c>
      <c r="D1511" s="184" t="s">
        <v>4381</v>
      </c>
      <c r="E1511" s="184" t="s">
        <v>18</v>
      </c>
      <c r="F1511" s="185">
        <v>4</v>
      </c>
      <c r="G1511" s="185">
        <v>1</v>
      </c>
      <c r="H1511" s="185">
        <v>0</v>
      </c>
      <c r="I1511" s="184" t="s">
        <v>3215</v>
      </c>
      <c r="J1511" s="184"/>
      <c r="K1511" s="183" t="s">
        <v>4681</v>
      </c>
      <c r="L1511" s="183"/>
      <c r="M1511" s="183" t="s">
        <v>3215</v>
      </c>
      <c r="N1511" s="183"/>
      <c r="O1511" s="183"/>
      <c r="P1511" s="183" t="s">
        <v>4210</v>
      </c>
      <c r="Q1511" s="183" t="s">
        <v>4509</v>
      </c>
      <c r="R1511" s="183">
        <f t="shared" si="280"/>
        <v>0</v>
      </c>
      <c r="S1511" s="183">
        <f t="shared" si="281"/>
        <v>0</v>
      </c>
      <c r="T1511" s="183">
        <f t="shared" si="282"/>
        <v>0</v>
      </c>
      <c r="U1511" s="183">
        <f t="shared" si="283"/>
        <v>0</v>
      </c>
      <c r="V1511" s="183">
        <f t="shared" si="284"/>
        <v>0</v>
      </c>
      <c r="W1511" s="183">
        <f t="shared" si="285"/>
        <v>0</v>
      </c>
      <c r="X1511" s="183">
        <f t="shared" si="286"/>
        <v>0</v>
      </c>
      <c r="Y1511" s="183">
        <f t="shared" si="287"/>
        <v>0</v>
      </c>
      <c r="Z1511" s="183">
        <f t="shared" si="288"/>
        <v>0</v>
      </c>
      <c r="AA1511" s="183">
        <f t="shared" si="289"/>
        <v>0</v>
      </c>
      <c r="AB1511" s="183" t="str">
        <f t="shared" si="290"/>
        <v/>
      </c>
      <c r="AC1511" s="183" t="str">
        <f t="shared" si="291"/>
        <v/>
      </c>
      <c r="AD1511" s="183" t="str">
        <f t="shared" si="292"/>
        <v/>
      </c>
      <c r="AE1511" s="183" t="str">
        <f t="shared" si="293"/>
        <v/>
      </c>
    </row>
    <row r="1512" spans="1:31" ht="33.950000000000003" customHeight="1" x14ac:dyDescent="0.25">
      <c r="A1512" s="184" t="s">
        <v>4670</v>
      </c>
      <c r="B1512" s="185">
        <v>89</v>
      </c>
      <c r="C1512" s="184" t="s">
        <v>4653</v>
      </c>
      <c r="D1512" s="184" t="s">
        <v>4381</v>
      </c>
      <c r="E1512" s="184" t="s">
        <v>18</v>
      </c>
      <c r="F1512" s="185">
        <v>5</v>
      </c>
      <c r="G1512" s="185">
        <v>1</v>
      </c>
      <c r="H1512" s="185">
        <v>0</v>
      </c>
      <c r="I1512" s="184" t="s">
        <v>2650</v>
      </c>
      <c r="J1512" s="184"/>
      <c r="K1512" s="183" t="s">
        <v>4680</v>
      </c>
      <c r="L1512" s="183"/>
      <c r="M1512" s="183" t="s">
        <v>2650</v>
      </c>
      <c r="N1512" s="183" t="s">
        <v>2650</v>
      </c>
      <c r="O1512" s="183"/>
      <c r="P1512" s="183" t="s">
        <v>4210</v>
      </c>
      <c r="Q1512" s="183" t="s">
        <v>4509</v>
      </c>
      <c r="R1512" s="183">
        <f t="shared" si="280"/>
        <v>0</v>
      </c>
      <c r="S1512" s="183">
        <f t="shared" si="281"/>
        <v>0</v>
      </c>
      <c r="T1512" s="183">
        <f t="shared" si="282"/>
        <v>0</v>
      </c>
      <c r="U1512" s="183">
        <f t="shared" si="283"/>
        <v>0</v>
      </c>
      <c r="V1512" s="183">
        <f t="shared" si="284"/>
        <v>0</v>
      </c>
      <c r="W1512" s="183">
        <f t="shared" si="285"/>
        <v>0</v>
      </c>
      <c r="X1512" s="183">
        <f t="shared" si="286"/>
        <v>0</v>
      </c>
      <c r="Y1512" s="183">
        <f t="shared" si="287"/>
        <v>0</v>
      </c>
      <c r="Z1512" s="183">
        <f t="shared" si="288"/>
        <v>0</v>
      </c>
      <c r="AA1512" s="183">
        <f t="shared" si="289"/>
        <v>0</v>
      </c>
      <c r="AB1512" s="183" t="str">
        <f t="shared" si="290"/>
        <v/>
      </c>
      <c r="AC1512" s="183" t="str">
        <f t="shared" si="291"/>
        <v/>
      </c>
      <c r="AD1512" s="183" t="str">
        <f t="shared" si="292"/>
        <v/>
      </c>
      <c r="AE1512" s="183" t="str">
        <f t="shared" si="293"/>
        <v/>
      </c>
    </row>
    <row r="1513" spans="1:31" ht="33.950000000000003" customHeight="1" x14ac:dyDescent="0.25">
      <c r="A1513" s="184" t="s">
        <v>4670</v>
      </c>
      <c r="B1513" s="185">
        <v>89</v>
      </c>
      <c r="C1513" s="184" t="s">
        <v>4653</v>
      </c>
      <c r="D1513" s="184" t="s">
        <v>4381</v>
      </c>
      <c r="E1513" s="184" t="s">
        <v>18</v>
      </c>
      <c r="F1513" s="185">
        <v>6</v>
      </c>
      <c r="G1513" s="185">
        <v>1</v>
      </c>
      <c r="H1513" s="185">
        <v>0</v>
      </c>
      <c r="I1513" s="184" t="s">
        <v>3131</v>
      </c>
      <c r="J1513" s="184"/>
      <c r="K1513" s="183" t="s">
        <v>4679</v>
      </c>
      <c r="L1513" s="183"/>
      <c r="M1513" s="183" t="s">
        <v>3131</v>
      </c>
      <c r="N1513" s="183" t="s">
        <v>3131</v>
      </c>
      <c r="O1513" s="183"/>
      <c r="P1513" s="183" t="s">
        <v>4210</v>
      </c>
      <c r="Q1513" s="183" t="s">
        <v>4509</v>
      </c>
      <c r="R1513" s="183">
        <f t="shared" si="280"/>
        <v>0</v>
      </c>
      <c r="S1513" s="183">
        <f t="shared" si="281"/>
        <v>0</v>
      </c>
      <c r="T1513" s="183">
        <f t="shared" si="282"/>
        <v>0</v>
      </c>
      <c r="U1513" s="183">
        <f t="shared" si="283"/>
        <v>0</v>
      </c>
      <c r="V1513" s="183">
        <f t="shared" si="284"/>
        <v>0</v>
      </c>
      <c r="W1513" s="183">
        <f t="shared" si="285"/>
        <v>0</v>
      </c>
      <c r="X1513" s="183">
        <f t="shared" si="286"/>
        <v>0</v>
      </c>
      <c r="Y1513" s="183">
        <f t="shared" si="287"/>
        <v>0</v>
      </c>
      <c r="Z1513" s="183">
        <f t="shared" si="288"/>
        <v>0</v>
      </c>
      <c r="AA1513" s="183">
        <f t="shared" si="289"/>
        <v>0</v>
      </c>
      <c r="AB1513" s="183" t="str">
        <f t="shared" si="290"/>
        <v/>
      </c>
      <c r="AC1513" s="183" t="str">
        <f t="shared" si="291"/>
        <v/>
      </c>
      <c r="AD1513" s="183" t="str">
        <f t="shared" si="292"/>
        <v/>
      </c>
      <c r="AE1513" s="183" t="str">
        <f t="shared" si="293"/>
        <v/>
      </c>
    </row>
    <row r="1514" spans="1:31" ht="33.950000000000003" customHeight="1" x14ac:dyDescent="0.25">
      <c r="A1514" s="184" t="s">
        <v>4670</v>
      </c>
      <c r="B1514" s="185">
        <v>89</v>
      </c>
      <c r="C1514" s="184" t="s">
        <v>4653</v>
      </c>
      <c r="D1514" s="184" t="s">
        <v>4381</v>
      </c>
      <c r="E1514" s="184" t="s">
        <v>18</v>
      </c>
      <c r="F1514" s="185">
        <v>7</v>
      </c>
      <c r="G1514" s="185">
        <v>1</v>
      </c>
      <c r="H1514" s="185">
        <v>0</v>
      </c>
      <c r="I1514" s="184" t="s">
        <v>3102</v>
      </c>
      <c r="J1514" s="184"/>
      <c r="K1514" s="183" t="s">
        <v>4511</v>
      </c>
      <c r="L1514" s="183"/>
      <c r="M1514" s="183" t="s">
        <v>3102</v>
      </c>
      <c r="N1514" s="183" t="s">
        <v>3102</v>
      </c>
      <c r="O1514" s="183"/>
      <c r="P1514" s="183" t="s">
        <v>4210</v>
      </c>
      <c r="Q1514" s="183" t="s">
        <v>4509</v>
      </c>
      <c r="R1514" s="183">
        <f t="shared" si="280"/>
        <v>0</v>
      </c>
      <c r="S1514" s="183">
        <f t="shared" si="281"/>
        <v>0</v>
      </c>
      <c r="T1514" s="183">
        <f t="shared" si="282"/>
        <v>0</v>
      </c>
      <c r="U1514" s="183">
        <f t="shared" si="283"/>
        <v>0</v>
      </c>
      <c r="V1514" s="183">
        <f t="shared" si="284"/>
        <v>0</v>
      </c>
      <c r="W1514" s="183">
        <f t="shared" si="285"/>
        <v>0</v>
      </c>
      <c r="X1514" s="183">
        <f t="shared" si="286"/>
        <v>0</v>
      </c>
      <c r="Y1514" s="183">
        <f t="shared" si="287"/>
        <v>0</v>
      </c>
      <c r="Z1514" s="183">
        <f t="shared" si="288"/>
        <v>0</v>
      </c>
      <c r="AA1514" s="183">
        <f t="shared" si="289"/>
        <v>0</v>
      </c>
      <c r="AB1514" s="183" t="str">
        <f t="shared" si="290"/>
        <v/>
      </c>
      <c r="AC1514" s="183" t="str">
        <f t="shared" si="291"/>
        <v/>
      </c>
      <c r="AD1514" s="183" t="str">
        <f t="shared" si="292"/>
        <v/>
      </c>
      <c r="AE1514" s="183" t="str">
        <f t="shared" si="293"/>
        <v/>
      </c>
    </row>
    <row r="1515" spans="1:31" ht="33.950000000000003" customHeight="1" x14ac:dyDescent="0.25">
      <c r="A1515" s="184" t="s">
        <v>4670</v>
      </c>
      <c r="B1515" s="185">
        <v>89</v>
      </c>
      <c r="C1515" s="184" t="s">
        <v>4653</v>
      </c>
      <c r="D1515" s="184" t="s">
        <v>4381</v>
      </c>
      <c r="E1515" s="184" t="s">
        <v>18</v>
      </c>
      <c r="F1515" s="185">
        <v>8</v>
      </c>
      <c r="G1515" s="185">
        <v>1</v>
      </c>
      <c r="H1515" s="185">
        <v>0</v>
      </c>
      <c r="I1515" s="184" t="s">
        <v>3123</v>
      </c>
      <c r="J1515" s="184"/>
      <c r="K1515" s="183" t="s">
        <v>4510</v>
      </c>
      <c r="L1515" s="183"/>
      <c r="M1515" s="183" t="s">
        <v>3123</v>
      </c>
      <c r="N1515" s="183" t="s">
        <v>3123</v>
      </c>
      <c r="O1515" s="183"/>
      <c r="P1515" s="183" t="s">
        <v>4210</v>
      </c>
      <c r="Q1515" s="183" t="s">
        <v>4509</v>
      </c>
      <c r="R1515" s="183">
        <f t="shared" si="280"/>
        <v>0</v>
      </c>
      <c r="S1515" s="183">
        <f t="shared" si="281"/>
        <v>0</v>
      </c>
      <c r="T1515" s="183">
        <f t="shared" si="282"/>
        <v>0</v>
      </c>
      <c r="U1515" s="183">
        <f t="shared" si="283"/>
        <v>0</v>
      </c>
      <c r="V1515" s="183">
        <f t="shared" si="284"/>
        <v>0</v>
      </c>
      <c r="W1515" s="183">
        <f t="shared" si="285"/>
        <v>0</v>
      </c>
      <c r="X1515" s="183">
        <f t="shared" si="286"/>
        <v>0</v>
      </c>
      <c r="Y1515" s="183">
        <f t="shared" si="287"/>
        <v>0</v>
      </c>
      <c r="Z1515" s="183">
        <f t="shared" si="288"/>
        <v>0</v>
      </c>
      <c r="AA1515" s="183">
        <f t="shared" si="289"/>
        <v>0</v>
      </c>
      <c r="AB1515" s="183" t="str">
        <f t="shared" si="290"/>
        <v/>
      </c>
      <c r="AC1515" s="183" t="str">
        <f t="shared" si="291"/>
        <v/>
      </c>
      <c r="AD1515" s="183" t="str">
        <f t="shared" si="292"/>
        <v/>
      </c>
      <c r="AE1515" s="183" t="str">
        <f t="shared" si="293"/>
        <v/>
      </c>
    </row>
    <row r="1516" spans="1:31" ht="33.950000000000003" customHeight="1" x14ac:dyDescent="0.25">
      <c r="A1516" s="184" t="s">
        <v>4670</v>
      </c>
      <c r="B1516" s="185">
        <v>89</v>
      </c>
      <c r="C1516" s="184" t="s">
        <v>4653</v>
      </c>
      <c r="D1516" s="184" t="s">
        <v>4378</v>
      </c>
      <c r="E1516" s="184" t="s">
        <v>18</v>
      </c>
      <c r="F1516" s="185">
        <v>1</v>
      </c>
      <c r="G1516" s="185">
        <v>0</v>
      </c>
      <c r="H1516" s="185">
        <v>1</v>
      </c>
      <c r="I1516" s="184"/>
      <c r="J1516" s="184" t="s">
        <v>4677</v>
      </c>
      <c r="K1516" s="183"/>
      <c r="L1516" s="183" t="s">
        <v>4678</v>
      </c>
      <c r="M1516" s="183" t="s">
        <v>4677</v>
      </c>
      <c r="N1516" s="183" t="s">
        <v>3157</v>
      </c>
      <c r="O1516" s="183"/>
      <c r="P1516" s="183" t="s">
        <v>4210</v>
      </c>
      <c r="Q1516" s="183" t="s">
        <v>4495</v>
      </c>
      <c r="R1516" s="183">
        <f t="shared" si="280"/>
        <v>0</v>
      </c>
      <c r="S1516" s="183">
        <f t="shared" si="281"/>
        <v>0</v>
      </c>
      <c r="T1516" s="183">
        <f t="shared" si="282"/>
        <v>0</v>
      </c>
      <c r="U1516" s="183">
        <f t="shared" si="283"/>
        <v>0</v>
      </c>
      <c r="V1516" s="183">
        <f t="shared" si="284"/>
        <v>0</v>
      </c>
      <c r="W1516" s="183">
        <f t="shared" si="285"/>
        <v>0</v>
      </c>
      <c r="X1516" s="183">
        <f t="shared" si="286"/>
        <v>0</v>
      </c>
      <c r="Y1516" s="183">
        <f t="shared" si="287"/>
        <v>0</v>
      </c>
      <c r="Z1516" s="183">
        <f t="shared" si="288"/>
        <v>0</v>
      </c>
      <c r="AA1516" s="183">
        <f t="shared" si="289"/>
        <v>0</v>
      </c>
      <c r="AB1516" s="183" t="str">
        <f t="shared" si="290"/>
        <v/>
      </c>
      <c r="AC1516" s="183" t="str">
        <f t="shared" si="291"/>
        <v/>
      </c>
      <c r="AD1516" s="183" t="str">
        <f t="shared" si="292"/>
        <v/>
      </c>
      <c r="AE1516" s="183" t="str">
        <f t="shared" si="293"/>
        <v/>
      </c>
    </row>
    <row r="1517" spans="1:31" ht="33.950000000000003" customHeight="1" x14ac:dyDescent="0.25">
      <c r="A1517" s="184" t="s">
        <v>4670</v>
      </c>
      <c r="B1517" s="185">
        <v>89</v>
      </c>
      <c r="C1517" s="184" t="s">
        <v>4653</v>
      </c>
      <c r="D1517" s="184" t="s">
        <v>4378</v>
      </c>
      <c r="E1517" s="184" t="s">
        <v>18</v>
      </c>
      <c r="F1517" s="185">
        <v>2</v>
      </c>
      <c r="G1517" s="185">
        <v>0</v>
      </c>
      <c r="H1517" s="185">
        <v>1</v>
      </c>
      <c r="I1517" s="184"/>
      <c r="J1517" s="184" t="s">
        <v>4675</v>
      </c>
      <c r="K1517" s="183"/>
      <c r="L1517" s="183" t="s">
        <v>4676</v>
      </c>
      <c r="M1517" s="183" t="s">
        <v>4675</v>
      </c>
      <c r="N1517" s="183" t="s">
        <v>4675</v>
      </c>
      <c r="O1517" s="183"/>
      <c r="P1517" s="183" t="s">
        <v>4210</v>
      </c>
      <c r="Q1517" s="183" t="s">
        <v>4495</v>
      </c>
      <c r="R1517" s="183">
        <f t="shared" si="280"/>
        <v>0</v>
      </c>
      <c r="S1517" s="183">
        <f t="shared" si="281"/>
        <v>0</v>
      </c>
      <c r="T1517" s="183">
        <f t="shared" si="282"/>
        <v>0</v>
      </c>
      <c r="U1517" s="183">
        <f t="shared" si="283"/>
        <v>0</v>
      </c>
      <c r="V1517" s="183">
        <f t="shared" si="284"/>
        <v>0</v>
      </c>
      <c r="W1517" s="183">
        <f t="shared" si="285"/>
        <v>0</v>
      </c>
      <c r="X1517" s="183">
        <f t="shared" si="286"/>
        <v>0</v>
      </c>
      <c r="Y1517" s="183">
        <f t="shared" si="287"/>
        <v>0</v>
      </c>
      <c r="Z1517" s="183">
        <f t="shared" si="288"/>
        <v>0</v>
      </c>
      <c r="AA1517" s="183">
        <f t="shared" si="289"/>
        <v>0</v>
      </c>
      <c r="AB1517" s="183" t="str">
        <f t="shared" si="290"/>
        <v/>
      </c>
      <c r="AC1517" s="183" t="str">
        <f t="shared" si="291"/>
        <v/>
      </c>
      <c r="AD1517" s="183" t="str">
        <f t="shared" si="292"/>
        <v/>
      </c>
      <c r="AE1517" s="183" t="str">
        <f t="shared" si="293"/>
        <v/>
      </c>
    </row>
    <row r="1518" spans="1:31" ht="33.950000000000003" customHeight="1" x14ac:dyDescent="0.25">
      <c r="A1518" s="184" t="s">
        <v>4670</v>
      </c>
      <c r="B1518" s="185">
        <v>89</v>
      </c>
      <c r="C1518" s="184" t="s">
        <v>4653</v>
      </c>
      <c r="D1518" s="184" t="s">
        <v>4378</v>
      </c>
      <c r="E1518" s="184" t="s">
        <v>18</v>
      </c>
      <c r="F1518" s="185">
        <v>3</v>
      </c>
      <c r="G1518" s="185">
        <v>0</v>
      </c>
      <c r="H1518" s="185">
        <v>1</v>
      </c>
      <c r="I1518" s="184"/>
      <c r="J1518" s="184" t="s">
        <v>4673</v>
      </c>
      <c r="K1518" s="183"/>
      <c r="L1518" s="183" t="s">
        <v>4674</v>
      </c>
      <c r="M1518" s="183" t="s">
        <v>4673</v>
      </c>
      <c r="N1518" s="183" t="s">
        <v>4673</v>
      </c>
      <c r="O1518" s="183"/>
      <c r="P1518" s="183" t="s">
        <v>4210</v>
      </c>
      <c r="Q1518" s="183" t="s">
        <v>4495</v>
      </c>
      <c r="R1518" s="183">
        <f t="shared" si="280"/>
        <v>0</v>
      </c>
      <c r="S1518" s="183">
        <f t="shared" si="281"/>
        <v>0</v>
      </c>
      <c r="T1518" s="183">
        <f t="shared" si="282"/>
        <v>0</v>
      </c>
      <c r="U1518" s="183">
        <f t="shared" si="283"/>
        <v>0</v>
      </c>
      <c r="V1518" s="183">
        <f t="shared" si="284"/>
        <v>0</v>
      </c>
      <c r="W1518" s="183">
        <f t="shared" si="285"/>
        <v>0</v>
      </c>
      <c r="X1518" s="183">
        <f t="shared" si="286"/>
        <v>0</v>
      </c>
      <c r="Y1518" s="183">
        <f t="shared" si="287"/>
        <v>0</v>
      </c>
      <c r="Z1518" s="183">
        <f t="shared" si="288"/>
        <v>0</v>
      </c>
      <c r="AA1518" s="183">
        <f t="shared" si="289"/>
        <v>0</v>
      </c>
      <c r="AB1518" s="183" t="str">
        <f t="shared" si="290"/>
        <v/>
      </c>
      <c r="AC1518" s="183" t="str">
        <f t="shared" si="291"/>
        <v/>
      </c>
      <c r="AD1518" s="183" t="str">
        <f t="shared" si="292"/>
        <v/>
      </c>
      <c r="AE1518" s="183" t="str">
        <f t="shared" si="293"/>
        <v/>
      </c>
    </row>
    <row r="1519" spans="1:31" ht="33.950000000000003" customHeight="1" x14ac:dyDescent="0.25">
      <c r="A1519" s="184" t="s">
        <v>4670</v>
      </c>
      <c r="B1519" s="185">
        <v>89</v>
      </c>
      <c r="C1519" s="184" t="s">
        <v>4653</v>
      </c>
      <c r="D1519" s="184" t="s">
        <v>4378</v>
      </c>
      <c r="E1519" s="184" t="s">
        <v>18</v>
      </c>
      <c r="F1519" s="185">
        <v>4</v>
      </c>
      <c r="G1519" s="185">
        <v>0</v>
      </c>
      <c r="H1519" s="185">
        <v>1</v>
      </c>
      <c r="I1519" s="184"/>
      <c r="J1519" s="184" t="s">
        <v>3215</v>
      </c>
      <c r="K1519" s="183"/>
      <c r="L1519" s="183" t="s">
        <v>4672</v>
      </c>
      <c r="M1519" s="183" t="s">
        <v>3215</v>
      </c>
      <c r="N1519" s="183"/>
      <c r="O1519" s="183"/>
      <c r="P1519" s="183" t="s">
        <v>4210</v>
      </c>
      <c r="Q1519" s="183" t="s">
        <v>4495</v>
      </c>
      <c r="R1519" s="183">
        <f t="shared" si="280"/>
        <v>0</v>
      </c>
      <c r="S1519" s="183">
        <f t="shared" si="281"/>
        <v>0</v>
      </c>
      <c r="T1519" s="183">
        <f t="shared" si="282"/>
        <v>0</v>
      </c>
      <c r="U1519" s="183">
        <f t="shared" si="283"/>
        <v>0</v>
      </c>
      <c r="V1519" s="183">
        <f t="shared" si="284"/>
        <v>0</v>
      </c>
      <c r="W1519" s="183">
        <f t="shared" si="285"/>
        <v>0</v>
      </c>
      <c r="X1519" s="183">
        <f t="shared" si="286"/>
        <v>0</v>
      </c>
      <c r="Y1519" s="183">
        <f t="shared" si="287"/>
        <v>0</v>
      </c>
      <c r="Z1519" s="183">
        <f t="shared" si="288"/>
        <v>0</v>
      </c>
      <c r="AA1519" s="183">
        <f t="shared" si="289"/>
        <v>0</v>
      </c>
      <c r="AB1519" s="183" t="str">
        <f t="shared" si="290"/>
        <v/>
      </c>
      <c r="AC1519" s="183" t="str">
        <f t="shared" si="291"/>
        <v/>
      </c>
      <c r="AD1519" s="183" t="str">
        <f t="shared" si="292"/>
        <v/>
      </c>
      <c r="AE1519" s="183" t="str">
        <f t="shared" si="293"/>
        <v/>
      </c>
    </row>
    <row r="1520" spans="1:31" ht="33.950000000000003" customHeight="1" x14ac:dyDescent="0.25">
      <c r="A1520" s="184" t="s">
        <v>4670</v>
      </c>
      <c r="B1520" s="185">
        <v>89</v>
      </c>
      <c r="C1520" s="184" t="s">
        <v>4653</v>
      </c>
      <c r="D1520" s="184" t="s">
        <v>4378</v>
      </c>
      <c r="E1520" s="184" t="s">
        <v>18</v>
      </c>
      <c r="F1520" s="185">
        <v>5</v>
      </c>
      <c r="G1520" s="185">
        <v>0</v>
      </c>
      <c r="H1520" s="185">
        <v>1</v>
      </c>
      <c r="I1520" s="184"/>
      <c r="J1520" s="184" t="s">
        <v>2650</v>
      </c>
      <c r="K1520" s="183"/>
      <c r="L1520" s="183" t="s">
        <v>4671</v>
      </c>
      <c r="M1520" s="183" t="s">
        <v>2650</v>
      </c>
      <c r="N1520" s="183" t="s">
        <v>2650</v>
      </c>
      <c r="O1520" s="183"/>
      <c r="P1520" s="183" t="s">
        <v>4210</v>
      </c>
      <c r="Q1520" s="183" t="s">
        <v>4495</v>
      </c>
      <c r="R1520" s="183">
        <f t="shared" si="280"/>
        <v>0</v>
      </c>
      <c r="S1520" s="183">
        <f t="shared" si="281"/>
        <v>0</v>
      </c>
      <c r="T1520" s="183">
        <f t="shared" si="282"/>
        <v>0</v>
      </c>
      <c r="U1520" s="183">
        <f t="shared" si="283"/>
        <v>0</v>
      </c>
      <c r="V1520" s="183">
        <f t="shared" si="284"/>
        <v>0</v>
      </c>
      <c r="W1520" s="183">
        <f t="shared" si="285"/>
        <v>0</v>
      </c>
      <c r="X1520" s="183">
        <f t="shared" si="286"/>
        <v>0</v>
      </c>
      <c r="Y1520" s="183">
        <f t="shared" si="287"/>
        <v>0</v>
      </c>
      <c r="Z1520" s="183">
        <f t="shared" si="288"/>
        <v>0</v>
      </c>
      <c r="AA1520" s="183">
        <f t="shared" si="289"/>
        <v>0</v>
      </c>
      <c r="AB1520" s="183" t="str">
        <f t="shared" si="290"/>
        <v/>
      </c>
      <c r="AC1520" s="183" t="str">
        <f t="shared" si="291"/>
        <v/>
      </c>
      <c r="AD1520" s="183" t="str">
        <f t="shared" si="292"/>
        <v/>
      </c>
      <c r="AE1520" s="183" t="str">
        <f t="shared" si="293"/>
        <v/>
      </c>
    </row>
    <row r="1521" spans="1:31" ht="33.950000000000003" customHeight="1" x14ac:dyDescent="0.25">
      <c r="A1521" s="184" t="s">
        <v>4670</v>
      </c>
      <c r="B1521" s="185">
        <v>89</v>
      </c>
      <c r="C1521" s="184" t="s">
        <v>4653</v>
      </c>
      <c r="D1521" s="184" t="s">
        <v>4378</v>
      </c>
      <c r="E1521" s="184" t="s">
        <v>18</v>
      </c>
      <c r="F1521" s="185">
        <v>6</v>
      </c>
      <c r="G1521" s="185">
        <v>0</v>
      </c>
      <c r="H1521" s="185">
        <v>1</v>
      </c>
      <c r="I1521" s="184"/>
      <c r="J1521" s="184" t="s">
        <v>3587</v>
      </c>
      <c r="K1521" s="183"/>
      <c r="L1521" s="183" t="s">
        <v>4500</v>
      </c>
      <c r="M1521" s="183" t="s">
        <v>3587</v>
      </c>
      <c r="N1521" s="183" t="s">
        <v>3587</v>
      </c>
      <c r="O1521" s="183"/>
      <c r="P1521" s="183" t="s">
        <v>4210</v>
      </c>
      <c r="Q1521" s="183" t="s">
        <v>4495</v>
      </c>
      <c r="R1521" s="183">
        <f t="shared" si="280"/>
        <v>0</v>
      </c>
      <c r="S1521" s="183">
        <f t="shared" si="281"/>
        <v>0</v>
      </c>
      <c r="T1521" s="183">
        <f t="shared" si="282"/>
        <v>0</v>
      </c>
      <c r="U1521" s="183">
        <f t="shared" si="283"/>
        <v>0</v>
      </c>
      <c r="V1521" s="183">
        <f t="shared" si="284"/>
        <v>0</v>
      </c>
      <c r="W1521" s="183">
        <f t="shared" si="285"/>
        <v>0</v>
      </c>
      <c r="X1521" s="183">
        <f t="shared" si="286"/>
        <v>0</v>
      </c>
      <c r="Y1521" s="183">
        <f t="shared" si="287"/>
        <v>0</v>
      </c>
      <c r="Z1521" s="183">
        <f t="shared" si="288"/>
        <v>0</v>
      </c>
      <c r="AA1521" s="183">
        <f t="shared" si="289"/>
        <v>0</v>
      </c>
      <c r="AB1521" s="183" t="str">
        <f t="shared" si="290"/>
        <v/>
      </c>
      <c r="AC1521" s="183" t="str">
        <f t="shared" si="291"/>
        <v/>
      </c>
      <c r="AD1521" s="183" t="str">
        <f t="shared" si="292"/>
        <v/>
      </c>
      <c r="AE1521" s="183" t="str">
        <f t="shared" si="293"/>
        <v/>
      </c>
    </row>
    <row r="1522" spans="1:31" ht="33.950000000000003" customHeight="1" x14ac:dyDescent="0.25">
      <c r="A1522" s="184" t="s">
        <v>4670</v>
      </c>
      <c r="B1522" s="185">
        <v>89</v>
      </c>
      <c r="C1522" s="184" t="s">
        <v>4653</v>
      </c>
      <c r="D1522" s="184" t="s">
        <v>4378</v>
      </c>
      <c r="E1522" s="184" t="s">
        <v>18</v>
      </c>
      <c r="F1522" s="185">
        <v>7</v>
      </c>
      <c r="G1522" s="185">
        <v>0</v>
      </c>
      <c r="H1522" s="185">
        <v>1</v>
      </c>
      <c r="I1522" s="184"/>
      <c r="J1522" s="184" t="s">
        <v>4496</v>
      </c>
      <c r="K1522" s="183"/>
      <c r="L1522" s="183" t="s">
        <v>4497</v>
      </c>
      <c r="M1522" s="183" t="s">
        <v>4496</v>
      </c>
      <c r="N1522" s="183" t="s">
        <v>4496</v>
      </c>
      <c r="O1522" s="183"/>
      <c r="P1522" s="183" t="s">
        <v>4210</v>
      </c>
      <c r="Q1522" s="183" t="s">
        <v>4495</v>
      </c>
      <c r="R1522" s="183">
        <f t="shared" si="280"/>
        <v>0</v>
      </c>
      <c r="S1522" s="183">
        <f t="shared" si="281"/>
        <v>0</v>
      </c>
      <c r="T1522" s="183">
        <f t="shared" si="282"/>
        <v>0</v>
      </c>
      <c r="U1522" s="183">
        <f t="shared" si="283"/>
        <v>0</v>
      </c>
      <c r="V1522" s="183">
        <f t="shared" si="284"/>
        <v>0</v>
      </c>
      <c r="W1522" s="183">
        <f t="shared" si="285"/>
        <v>0</v>
      </c>
      <c r="X1522" s="183">
        <f t="shared" si="286"/>
        <v>0</v>
      </c>
      <c r="Y1522" s="183">
        <f t="shared" si="287"/>
        <v>0</v>
      </c>
      <c r="Z1522" s="183">
        <f t="shared" si="288"/>
        <v>0</v>
      </c>
      <c r="AA1522" s="183">
        <f t="shared" si="289"/>
        <v>0</v>
      </c>
      <c r="AB1522" s="183" t="str">
        <f t="shared" si="290"/>
        <v/>
      </c>
      <c r="AC1522" s="183" t="str">
        <f t="shared" si="291"/>
        <v/>
      </c>
      <c r="AD1522" s="183" t="str">
        <f t="shared" si="292"/>
        <v/>
      </c>
      <c r="AE1522" s="183" t="str">
        <f t="shared" si="293"/>
        <v/>
      </c>
    </row>
    <row r="1523" spans="1:31" ht="33.950000000000003" customHeight="1" x14ac:dyDescent="0.25">
      <c r="A1523" s="184" t="s">
        <v>4654</v>
      </c>
      <c r="B1523" s="185">
        <v>90</v>
      </c>
      <c r="C1523" s="184" t="s">
        <v>4653</v>
      </c>
      <c r="D1523" s="184" t="s">
        <v>4381</v>
      </c>
      <c r="E1523" s="184" t="s">
        <v>18</v>
      </c>
      <c r="F1523" s="185">
        <v>1</v>
      </c>
      <c r="G1523" s="185">
        <v>1</v>
      </c>
      <c r="H1523" s="185">
        <v>0</v>
      </c>
      <c r="I1523" s="184" t="s">
        <v>4660</v>
      </c>
      <c r="J1523" s="184"/>
      <c r="K1523" s="183" t="s">
        <v>4669</v>
      </c>
      <c r="L1523" s="183"/>
      <c r="M1523" s="183" t="s">
        <v>4660</v>
      </c>
      <c r="N1523" s="183" t="s">
        <v>3487</v>
      </c>
      <c r="O1523" s="183"/>
      <c r="P1523" s="183" t="s">
        <v>4210</v>
      </c>
      <c r="Q1523" s="183" t="s">
        <v>4509</v>
      </c>
      <c r="R1523" s="183">
        <f t="shared" si="280"/>
        <v>0</v>
      </c>
      <c r="S1523" s="183">
        <f t="shared" si="281"/>
        <v>0</v>
      </c>
      <c r="T1523" s="183">
        <f t="shared" si="282"/>
        <v>0</v>
      </c>
      <c r="U1523" s="183">
        <f t="shared" si="283"/>
        <v>0</v>
      </c>
      <c r="V1523" s="183">
        <f t="shared" si="284"/>
        <v>0</v>
      </c>
      <c r="W1523" s="183">
        <f t="shared" si="285"/>
        <v>0</v>
      </c>
      <c r="X1523" s="183">
        <f t="shared" si="286"/>
        <v>0</v>
      </c>
      <c r="Y1523" s="183">
        <f t="shared" si="287"/>
        <v>0</v>
      </c>
      <c r="Z1523" s="183">
        <f t="shared" si="288"/>
        <v>0</v>
      </c>
      <c r="AA1523" s="183">
        <f t="shared" si="289"/>
        <v>0</v>
      </c>
      <c r="AB1523" s="183" t="str">
        <f t="shared" si="290"/>
        <v/>
      </c>
      <c r="AC1523" s="183" t="str">
        <f t="shared" si="291"/>
        <v/>
      </c>
      <c r="AD1523" s="183" t="str">
        <f t="shared" si="292"/>
        <v/>
      </c>
      <c r="AE1523" s="183" t="str">
        <f t="shared" si="293"/>
        <v/>
      </c>
    </row>
    <row r="1524" spans="1:31" ht="33.950000000000003" customHeight="1" x14ac:dyDescent="0.25">
      <c r="A1524" s="184" t="s">
        <v>4654</v>
      </c>
      <c r="B1524" s="185">
        <v>90</v>
      </c>
      <c r="C1524" s="184" t="s">
        <v>4653</v>
      </c>
      <c r="D1524" s="184" t="s">
        <v>4381</v>
      </c>
      <c r="E1524" s="184" t="s">
        <v>18</v>
      </c>
      <c r="F1524" s="185">
        <v>2</v>
      </c>
      <c r="G1524" s="185">
        <v>1</v>
      </c>
      <c r="H1524" s="185">
        <v>0</v>
      </c>
      <c r="I1524" s="184" t="s">
        <v>3472</v>
      </c>
      <c r="J1524" s="184"/>
      <c r="K1524" s="183" t="s">
        <v>4668</v>
      </c>
      <c r="L1524" s="183"/>
      <c r="M1524" s="183" t="s">
        <v>3472</v>
      </c>
      <c r="N1524" s="183" t="s">
        <v>3472</v>
      </c>
      <c r="O1524" s="183"/>
      <c r="P1524" s="183" t="s">
        <v>4210</v>
      </c>
      <c r="Q1524" s="183" t="s">
        <v>4509</v>
      </c>
      <c r="R1524" s="183">
        <f t="shared" si="280"/>
        <v>0</v>
      </c>
      <c r="S1524" s="183">
        <f t="shared" si="281"/>
        <v>0</v>
      </c>
      <c r="T1524" s="183">
        <f t="shared" si="282"/>
        <v>0</v>
      </c>
      <c r="U1524" s="183">
        <f t="shared" si="283"/>
        <v>0</v>
      </c>
      <c r="V1524" s="183">
        <f t="shared" si="284"/>
        <v>0</v>
      </c>
      <c r="W1524" s="183">
        <f t="shared" si="285"/>
        <v>0</v>
      </c>
      <c r="X1524" s="183">
        <f t="shared" si="286"/>
        <v>0</v>
      </c>
      <c r="Y1524" s="183">
        <f t="shared" si="287"/>
        <v>0</v>
      </c>
      <c r="Z1524" s="183">
        <f t="shared" si="288"/>
        <v>0</v>
      </c>
      <c r="AA1524" s="183">
        <f t="shared" si="289"/>
        <v>0</v>
      </c>
      <c r="AB1524" s="183" t="str">
        <f t="shared" si="290"/>
        <v/>
      </c>
      <c r="AC1524" s="183" t="str">
        <f t="shared" si="291"/>
        <v/>
      </c>
      <c r="AD1524" s="183" t="str">
        <f t="shared" si="292"/>
        <v/>
      </c>
      <c r="AE1524" s="183" t="str">
        <f t="shared" si="293"/>
        <v/>
      </c>
    </row>
    <row r="1525" spans="1:31" ht="33.950000000000003" customHeight="1" x14ac:dyDescent="0.25">
      <c r="A1525" s="184" t="s">
        <v>4654</v>
      </c>
      <c r="B1525" s="185">
        <v>90</v>
      </c>
      <c r="C1525" s="184" t="s">
        <v>4653</v>
      </c>
      <c r="D1525" s="184" t="s">
        <v>4381</v>
      </c>
      <c r="E1525" s="184" t="s">
        <v>18</v>
      </c>
      <c r="F1525" s="185">
        <v>3</v>
      </c>
      <c r="G1525" s="185">
        <v>1</v>
      </c>
      <c r="H1525" s="185">
        <v>0</v>
      </c>
      <c r="I1525" s="184" t="s">
        <v>3610</v>
      </c>
      <c r="J1525" s="184"/>
      <c r="K1525" s="183" t="s">
        <v>4667</v>
      </c>
      <c r="L1525" s="183"/>
      <c r="M1525" s="183" t="s">
        <v>3610</v>
      </c>
      <c r="N1525" s="183" t="s">
        <v>3610</v>
      </c>
      <c r="O1525" s="183"/>
      <c r="P1525" s="183" t="s">
        <v>4210</v>
      </c>
      <c r="Q1525" s="183" t="s">
        <v>4509</v>
      </c>
      <c r="R1525" s="183">
        <f t="shared" si="280"/>
        <v>0</v>
      </c>
      <c r="S1525" s="183">
        <f t="shared" si="281"/>
        <v>0</v>
      </c>
      <c r="T1525" s="183">
        <f t="shared" si="282"/>
        <v>0</v>
      </c>
      <c r="U1525" s="183">
        <f t="shared" si="283"/>
        <v>0</v>
      </c>
      <c r="V1525" s="183">
        <f t="shared" si="284"/>
        <v>0</v>
      </c>
      <c r="W1525" s="183">
        <f t="shared" si="285"/>
        <v>0</v>
      </c>
      <c r="X1525" s="183">
        <f t="shared" si="286"/>
        <v>0</v>
      </c>
      <c r="Y1525" s="183">
        <f t="shared" si="287"/>
        <v>0</v>
      </c>
      <c r="Z1525" s="183">
        <f t="shared" si="288"/>
        <v>0</v>
      </c>
      <c r="AA1525" s="183">
        <f t="shared" si="289"/>
        <v>0</v>
      </c>
      <c r="AB1525" s="183" t="str">
        <f t="shared" si="290"/>
        <v/>
      </c>
      <c r="AC1525" s="183" t="str">
        <f t="shared" si="291"/>
        <v/>
      </c>
      <c r="AD1525" s="183" t="str">
        <f t="shared" si="292"/>
        <v/>
      </c>
      <c r="AE1525" s="183" t="str">
        <f t="shared" si="293"/>
        <v/>
      </c>
    </row>
    <row r="1526" spans="1:31" ht="33.950000000000003" customHeight="1" x14ac:dyDescent="0.25">
      <c r="A1526" s="184" t="s">
        <v>4654</v>
      </c>
      <c r="B1526" s="185">
        <v>90</v>
      </c>
      <c r="C1526" s="184" t="s">
        <v>4653</v>
      </c>
      <c r="D1526" s="184" t="s">
        <v>4381</v>
      </c>
      <c r="E1526" s="184" t="s">
        <v>18</v>
      </c>
      <c r="F1526" s="185">
        <v>4</v>
      </c>
      <c r="G1526" s="185">
        <v>1</v>
      </c>
      <c r="H1526" s="185">
        <v>0</v>
      </c>
      <c r="I1526" s="184" t="s">
        <v>3117</v>
      </c>
      <c r="J1526" s="184"/>
      <c r="K1526" s="183" t="s">
        <v>4666</v>
      </c>
      <c r="L1526" s="183"/>
      <c r="M1526" s="183" t="s">
        <v>3117</v>
      </c>
      <c r="N1526" s="183" t="s">
        <v>3117</v>
      </c>
      <c r="O1526" s="183"/>
      <c r="P1526" s="183" t="s">
        <v>4210</v>
      </c>
      <c r="Q1526" s="183" t="s">
        <v>4509</v>
      </c>
      <c r="R1526" s="183">
        <f t="shared" si="280"/>
        <v>0</v>
      </c>
      <c r="S1526" s="183">
        <f t="shared" si="281"/>
        <v>0</v>
      </c>
      <c r="T1526" s="183">
        <f t="shared" si="282"/>
        <v>0</v>
      </c>
      <c r="U1526" s="183">
        <f t="shared" si="283"/>
        <v>0</v>
      </c>
      <c r="V1526" s="183">
        <f t="shared" si="284"/>
        <v>0</v>
      </c>
      <c r="W1526" s="183">
        <f t="shared" si="285"/>
        <v>0</v>
      </c>
      <c r="X1526" s="183">
        <f t="shared" si="286"/>
        <v>0</v>
      </c>
      <c r="Y1526" s="183">
        <f t="shared" si="287"/>
        <v>0</v>
      </c>
      <c r="Z1526" s="183">
        <f t="shared" si="288"/>
        <v>0</v>
      </c>
      <c r="AA1526" s="183">
        <f t="shared" si="289"/>
        <v>0</v>
      </c>
      <c r="AB1526" s="183" t="str">
        <f t="shared" si="290"/>
        <v/>
      </c>
      <c r="AC1526" s="183" t="str">
        <f t="shared" si="291"/>
        <v/>
      </c>
      <c r="AD1526" s="183" t="str">
        <f t="shared" si="292"/>
        <v/>
      </c>
      <c r="AE1526" s="183" t="str">
        <f t="shared" si="293"/>
        <v/>
      </c>
    </row>
    <row r="1527" spans="1:31" ht="33.950000000000003" customHeight="1" x14ac:dyDescent="0.25">
      <c r="A1527" s="184" t="s">
        <v>4654</v>
      </c>
      <c r="B1527" s="185">
        <v>90</v>
      </c>
      <c r="C1527" s="184" t="s">
        <v>4653</v>
      </c>
      <c r="D1527" s="184" t="s">
        <v>4381</v>
      </c>
      <c r="E1527" s="184" t="s">
        <v>18</v>
      </c>
      <c r="F1527" s="185">
        <v>5</v>
      </c>
      <c r="G1527" s="185">
        <v>1</v>
      </c>
      <c r="H1527" s="185">
        <v>0</v>
      </c>
      <c r="I1527" s="184" t="s">
        <v>4655</v>
      </c>
      <c r="J1527" s="184"/>
      <c r="K1527" s="183" t="s">
        <v>4665</v>
      </c>
      <c r="L1527" s="183"/>
      <c r="M1527" s="183" t="s">
        <v>4655</v>
      </c>
      <c r="N1527" s="183" t="s">
        <v>4655</v>
      </c>
      <c r="O1527" s="183"/>
      <c r="P1527" s="183" t="s">
        <v>4210</v>
      </c>
      <c r="Q1527" s="183" t="s">
        <v>4509</v>
      </c>
      <c r="R1527" s="183">
        <f t="shared" si="280"/>
        <v>0</v>
      </c>
      <c r="S1527" s="183">
        <f t="shared" si="281"/>
        <v>0</v>
      </c>
      <c r="T1527" s="183">
        <f t="shared" si="282"/>
        <v>0</v>
      </c>
      <c r="U1527" s="183">
        <f t="shared" si="283"/>
        <v>0</v>
      </c>
      <c r="V1527" s="183">
        <f t="shared" si="284"/>
        <v>0</v>
      </c>
      <c r="W1527" s="183">
        <f t="shared" si="285"/>
        <v>0</v>
      </c>
      <c r="X1527" s="183">
        <f t="shared" si="286"/>
        <v>0</v>
      </c>
      <c r="Y1527" s="183">
        <f t="shared" si="287"/>
        <v>0</v>
      </c>
      <c r="Z1527" s="183">
        <f t="shared" si="288"/>
        <v>0</v>
      </c>
      <c r="AA1527" s="183">
        <f t="shared" si="289"/>
        <v>0</v>
      </c>
      <c r="AB1527" s="183" t="str">
        <f t="shared" si="290"/>
        <v/>
      </c>
      <c r="AC1527" s="183" t="str">
        <f t="shared" si="291"/>
        <v/>
      </c>
      <c r="AD1527" s="183" t="str">
        <f t="shared" si="292"/>
        <v/>
      </c>
      <c r="AE1527" s="183" t="str">
        <f t="shared" si="293"/>
        <v/>
      </c>
    </row>
    <row r="1528" spans="1:31" ht="33.950000000000003" customHeight="1" x14ac:dyDescent="0.25">
      <c r="A1528" s="184" t="s">
        <v>4654</v>
      </c>
      <c r="B1528" s="185">
        <v>90</v>
      </c>
      <c r="C1528" s="184" t="s">
        <v>4653</v>
      </c>
      <c r="D1528" s="184" t="s">
        <v>4381</v>
      </c>
      <c r="E1528" s="184" t="s">
        <v>18</v>
      </c>
      <c r="F1528" s="185">
        <v>6</v>
      </c>
      <c r="G1528" s="185">
        <v>1</v>
      </c>
      <c r="H1528" s="185">
        <v>0</v>
      </c>
      <c r="I1528" s="184" t="s">
        <v>4663</v>
      </c>
      <c r="J1528" s="184"/>
      <c r="K1528" s="183" t="s">
        <v>4664</v>
      </c>
      <c r="L1528" s="183"/>
      <c r="M1528" s="183" t="s">
        <v>4663</v>
      </c>
      <c r="N1528" s="183" t="s">
        <v>4662</v>
      </c>
      <c r="O1528" s="183"/>
      <c r="P1528" s="183" t="s">
        <v>4210</v>
      </c>
      <c r="Q1528" s="183" t="s">
        <v>4509</v>
      </c>
      <c r="R1528" s="183">
        <f t="shared" si="280"/>
        <v>0</v>
      </c>
      <c r="S1528" s="183">
        <f t="shared" si="281"/>
        <v>0</v>
      </c>
      <c r="T1528" s="183">
        <f t="shared" si="282"/>
        <v>0</v>
      </c>
      <c r="U1528" s="183">
        <f t="shared" si="283"/>
        <v>0</v>
      </c>
      <c r="V1528" s="183">
        <f t="shared" si="284"/>
        <v>0</v>
      </c>
      <c r="W1528" s="183">
        <f t="shared" si="285"/>
        <v>0</v>
      </c>
      <c r="X1528" s="183">
        <f t="shared" si="286"/>
        <v>0</v>
      </c>
      <c r="Y1528" s="183">
        <f t="shared" si="287"/>
        <v>0</v>
      </c>
      <c r="Z1528" s="183">
        <f t="shared" si="288"/>
        <v>0</v>
      </c>
      <c r="AA1528" s="183">
        <f t="shared" si="289"/>
        <v>0</v>
      </c>
      <c r="AB1528" s="183" t="str">
        <f t="shared" si="290"/>
        <v/>
      </c>
      <c r="AC1528" s="183" t="str">
        <f t="shared" si="291"/>
        <v/>
      </c>
      <c r="AD1528" s="183" t="str">
        <f t="shared" si="292"/>
        <v/>
      </c>
      <c r="AE1528" s="183" t="str">
        <f t="shared" si="293"/>
        <v/>
      </c>
    </row>
    <row r="1529" spans="1:31" ht="33.950000000000003" customHeight="1" x14ac:dyDescent="0.25">
      <c r="A1529" s="184" t="s">
        <v>4654</v>
      </c>
      <c r="B1529" s="185">
        <v>90</v>
      </c>
      <c r="C1529" s="184" t="s">
        <v>4653</v>
      </c>
      <c r="D1529" s="184" t="s">
        <v>4381</v>
      </c>
      <c r="E1529" s="184" t="s">
        <v>18</v>
      </c>
      <c r="F1529" s="185">
        <v>7</v>
      </c>
      <c r="G1529" s="185">
        <v>1</v>
      </c>
      <c r="H1529" s="185">
        <v>0</v>
      </c>
      <c r="I1529" s="184" t="s">
        <v>3102</v>
      </c>
      <c r="J1529" s="184"/>
      <c r="K1529" s="183" t="s">
        <v>4511</v>
      </c>
      <c r="L1529" s="183"/>
      <c r="M1529" s="183" t="s">
        <v>3102</v>
      </c>
      <c r="N1529" s="183" t="s">
        <v>3102</v>
      </c>
      <c r="O1529" s="183"/>
      <c r="P1529" s="183" t="s">
        <v>4210</v>
      </c>
      <c r="Q1529" s="183" t="s">
        <v>4509</v>
      </c>
      <c r="R1529" s="183">
        <f t="shared" si="280"/>
        <v>0</v>
      </c>
      <c r="S1529" s="183">
        <f t="shared" si="281"/>
        <v>0</v>
      </c>
      <c r="T1529" s="183">
        <f t="shared" si="282"/>
        <v>0</v>
      </c>
      <c r="U1529" s="183">
        <f t="shared" si="283"/>
        <v>0</v>
      </c>
      <c r="V1529" s="183">
        <f t="shared" si="284"/>
        <v>0</v>
      </c>
      <c r="W1529" s="183">
        <f t="shared" si="285"/>
        <v>0</v>
      </c>
      <c r="X1529" s="183">
        <f t="shared" si="286"/>
        <v>0</v>
      </c>
      <c r="Y1529" s="183">
        <f t="shared" si="287"/>
        <v>0</v>
      </c>
      <c r="Z1529" s="183">
        <f t="shared" si="288"/>
        <v>0</v>
      </c>
      <c r="AA1529" s="183">
        <f t="shared" si="289"/>
        <v>0</v>
      </c>
      <c r="AB1529" s="183" t="str">
        <f t="shared" si="290"/>
        <v/>
      </c>
      <c r="AC1529" s="183" t="str">
        <f t="shared" si="291"/>
        <v/>
      </c>
      <c r="AD1529" s="183" t="str">
        <f t="shared" si="292"/>
        <v/>
      </c>
      <c r="AE1529" s="183" t="str">
        <f t="shared" si="293"/>
        <v/>
      </c>
    </row>
    <row r="1530" spans="1:31" ht="33.950000000000003" customHeight="1" x14ac:dyDescent="0.25">
      <c r="A1530" s="184" t="s">
        <v>4654</v>
      </c>
      <c r="B1530" s="185">
        <v>90</v>
      </c>
      <c r="C1530" s="184" t="s">
        <v>4653</v>
      </c>
      <c r="D1530" s="184" t="s">
        <v>4381</v>
      </c>
      <c r="E1530" s="184" t="s">
        <v>18</v>
      </c>
      <c r="F1530" s="185">
        <v>8</v>
      </c>
      <c r="G1530" s="185">
        <v>1</v>
      </c>
      <c r="H1530" s="185">
        <v>0</v>
      </c>
      <c r="I1530" s="184" t="s">
        <v>3123</v>
      </c>
      <c r="J1530" s="184"/>
      <c r="K1530" s="183" t="s">
        <v>4510</v>
      </c>
      <c r="L1530" s="183"/>
      <c r="M1530" s="183" t="s">
        <v>3123</v>
      </c>
      <c r="N1530" s="183" t="s">
        <v>3123</v>
      </c>
      <c r="O1530" s="183"/>
      <c r="P1530" s="183" t="s">
        <v>4210</v>
      </c>
      <c r="Q1530" s="183" t="s">
        <v>4509</v>
      </c>
      <c r="R1530" s="183">
        <f t="shared" si="280"/>
        <v>0</v>
      </c>
      <c r="S1530" s="183">
        <f t="shared" si="281"/>
        <v>0</v>
      </c>
      <c r="T1530" s="183">
        <f t="shared" si="282"/>
        <v>0</v>
      </c>
      <c r="U1530" s="183">
        <f t="shared" si="283"/>
        <v>0</v>
      </c>
      <c r="V1530" s="183">
        <f t="shared" si="284"/>
        <v>0</v>
      </c>
      <c r="W1530" s="183">
        <f t="shared" si="285"/>
        <v>0</v>
      </c>
      <c r="X1530" s="183">
        <f t="shared" si="286"/>
        <v>0</v>
      </c>
      <c r="Y1530" s="183">
        <f t="shared" si="287"/>
        <v>0</v>
      </c>
      <c r="Z1530" s="183">
        <f t="shared" si="288"/>
        <v>0</v>
      </c>
      <c r="AA1530" s="183">
        <f t="shared" si="289"/>
        <v>0</v>
      </c>
      <c r="AB1530" s="183" t="str">
        <f t="shared" si="290"/>
        <v/>
      </c>
      <c r="AC1530" s="183" t="str">
        <f t="shared" si="291"/>
        <v/>
      </c>
      <c r="AD1530" s="183" t="str">
        <f t="shared" si="292"/>
        <v/>
      </c>
      <c r="AE1530" s="183" t="str">
        <f t="shared" si="293"/>
        <v/>
      </c>
    </row>
    <row r="1531" spans="1:31" ht="33.950000000000003" customHeight="1" x14ac:dyDescent="0.25">
      <c r="A1531" s="184" t="s">
        <v>4654</v>
      </c>
      <c r="B1531" s="185">
        <v>90</v>
      </c>
      <c r="C1531" s="184" t="s">
        <v>4653</v>
      </c>
      <c r="D1531" s="184" t="s">
        <v>4378</v>
      </c>
      <c r="E1531" s="184" t="s">
        <v>18</v>
      </c>
      <c r="F1531" s="185">
        <v>1</v>
      </c>
      <c r="G1531" s="185">
        <v>0</v>
      </c>
      <c r="H1531" s="185">
        <v>1</v>
      </c>
      <c r="I1531" s="184"/>
      <c r="J1531" s="184" t="s">
        <v>4660</v>
      </c>
      <c r="K1531" s="183"/>
      <c r="L1531" s="183" t="s">
        <v>4661</v>
      </c>
      <c r="M1531" s="183" t="s">
        <v>4660</v>
      </c>
      <c r="N1531" s="183" t="s">
        <v>3487</v>
      </c>
      <c r="O1531" s="183"/>
      <c r="P1531" s="183" t="s">
        <v>4210</v>
      </c>
      <c r="Q1531" s="183" t="s">
        <v>4495</v>
      </c>
      <c r="R1531" s="183">
        <f t="shared" si="280"/>
        <v>0</v>
      </c>
      <c r="S1531" s="183">
        <f t="shared" si="281"/>
        <v>0</v>
      </c>
      <c r="T1531" s="183">
        <f t="shared" si="282"/>
        <v>0</v>
      </c>
      <c r="U1531" s="183">
        <f t="shared" si="283"/>
        <v>0</v>
      </c>
      <c r="V1531" s="183">
        <f t="shared" si="284"/>
        <v>0</v>
      </c>
      <c r="W1531" s="183">
        <f t="shared" si="285"/>
        <v>0</v>
      </c>
      <c r="X1531" s="183">
        <f t="shared" si="286"/>
        <v>0</v>
      </c>
      <c r="Y1531" s="183">
        <f t="shared" si="287"/>
        <v>0</v>
      </c>
      <c r="Z1531" s="183">
        <f t="shared" si="288"/>
        <v>0</v>
      </c>
      <c r="AA1531" s="183">
        <f t="shared" si="289"/>
        <v>0</v>
      </c>
      <c r="AB1531" s="183" t="str">
        <f t="shared" si="290"/>
        <v/>
      </c>
      <c r="AC1531" s="183" t="str">
        <f t="shared" si="291"/>
        <v/>
      </c>
      <c r="AD1531" s="183" t="str">
        <f t="shared" si="292"/>
        <v/>
      </c>
      <c r="AE1531" s="183" t="str">
        <f t="shared" si="293"/>
        <v/>
      </c>
    </row>
    <row r="1532" spans="1:31" ht="33.950000000000003" customHeight="1" x14ac:dyDescent="0.25">
      <c r="A1532" s="184" t="s">
        <v>4654</v>
      </c>
      <c r="B1532" s="185">
        <v>90</v>
      </c>
      <c r="C1532" s="184" t="s">
        <v>4653</v>
      </c>
      <c r="D1532" s="184" t="s">
        <v>4378</v>
      </c>
      <c r="E1532" s="184" t="s">
        <v>18</v>
      </c>
      <c r="F1532" s="185">
        <v>2</v>
      </c>
      <c r="G1532" s="185">
        <v>0</v>
      </c>
      <c r="H1532" s="185">
        <v>1</v>
      </c>
      <c r="I1532" s="184"/>
      <c r="J1532" s="184" t="s">
        <v>3472</v>
      </c>
      <c r="K1532" s="183"/>
      <c r="L1532" s="183" t="s">
        <v>4659</v>
      </c>
      <c r="M1532" s="183" t="s">
        <v>3472</v>
      </c>
      <c r="N1532" s="183" t="s">
        <v>3472</v>
      </c>
      <c r="O1532" s="183"/>
      <c r="P1532" s="183" t="s">
        <v>4210</v>
      </c>
      <c r="Q1532" s="183" t="s">
        <v>4495</v>
      </c>
      <c r="R1532" s="183">
        <f t="shared" ref="R1532:R1595" si="294">IF(AND($A1532=$B$20,$D1532="PRO",$E1532="POS"),1,0)</f>
        <v>0</v>
      </c>
      <c r="S1532" s="183">
        <f t="shared" ref="S1532:S1595" si="295">IF(AND($A1532=$B$20,$D1532="CFA",$E1532="POS"),1,0)</f>
        <v>0</v>
      </c>
      <c r="T1532" s="183">
        <f t="shared" ref="T1532:T1595" si="296">IF($R1532=0,0,IF(OR(AND($M1532&lt;&gt;"",ISNUMBER(SEARCH($M1532,$B$5))),AND($N1532&lt;&gt;"",ISNUMBER(SEARCH($N1532,$B$5))),AND($O1532&lt;&gt;"",ISNUMBER(SEARCH($O1532,$B$5)))),1,0))</f>
        <v>0</v>
      </c>
      <c r="U1532" s="183">
        <f t="shared" ref="U1532:U1595" si="297">IF($R1532=0,0,IF(OR(AND($M1532&lt;&gt;"",ISNUMBER(SEARCH($M1532,$B$5&amp;" "&amp;$B$10))),AND($N1532&lt;&gt;"",ISNUMBER(SEARCH($N1532,$B$5&amp;" "&amp;$B$10))),AND($O1532&lt;&gt;"",ISNUMBER(SEARCH($O1532,$B$5&amp;" "&amp;$B$10)))),1,0))</f>
        <v>0</v>
      </c>
      <c r="V1532" s="183">
        <f t="shared" ref="V1532:V1595" si="298">IF($S1532=0,0,IF(OR(AND($M1532&lt;&gt;"",ISNUMBER(SEARCH($M1532,$D$5))),AND($N1532&lt;&gt;"",ISNUMBER(SEARCH($N1532,$D$5))),AND($O1532&lt;&gt;"",ISNUMBER(SEARCH($O1532,$D$5)))),1,0))</f>
        <v>0</v>
      </c>
      <c r="W1532" s="183">
        <f t="shared" ref="W1532:W1595" si="299">IF($S1532=0,0,IF(OR(AND($M1532&lt;&gt;"",ISNUMBER(SEARCH($M1532,$D$5&amp;" "&amp;$D$10))),AND($N1532&lt;&gt;"",ISNUMBER(SEARCH($N1532,$D$5&amp;" "&amp;$D$10))),AND($O1532&lt;&gt;"",ISNUMBER(SEARCH($O1532,$D$5&amp;" "&amp;$D$10)))),1,0))</f>
        <v>0</v>
      </c>
      <c r="X1532" s="183">
        <f t="shared" ref="X1532:X1595" si="300">IF($T1532=1,$G1532,0)</f>
        <v>0</v>
      </c>
      <c r="Y1532" s="183">
        <f t="shared" ref="Y1532:Y1595" si="301">IF($U1532=1,$G1532,0)</f>
        <v>0</v>
      </c>
      <c r="Z1532" s="183">
        <f t="shared" ref="Z1532:Z1595" si="302">IF($V1532=1,$H1532,0)</f>
        <v>0</v>
      </c>
      <c r="AA1532" s="183">
        <f t="shared" ref="AA1532:AA1595" si="303">IF($W1532=1,$H1532,0)</f>
        <v>0</v>
      </c>
      <c r="AB1532" s="183" t="str">
        <f t="shared" ref="AB1532:AB1595" si="304">IF(AND($R1532=1,$T1532=0),$F1532+ROW()/100000,"")</f>
        <v/>
      </c>
      <c r="AC1532" s="183" t="str">
        <f t="shared" ref="AC1532:AC1595" si="305">IF(AND($R1532=1,$U1532=0),$F1532+ROW()/100000,"")</f>
        <v/>
      </c>
      <c r="AD1532" s="183" t="str">
        <f t="shared" ref="AD1532:AD1595" si="306">IF(AND($S1532=1,$V1532=0),$F1532+ROW()/100000,"")</f>
        <v/>
      </c>
      <c r="AE1532" s="183" t="str">
        <f t="shared" ref="AE1532:AE1595" si="307">IF(AND($S1532=1,$W1532=0),$F1532+ROW()/100000,"")</f>
        <v/>
      </c>
    </row>
    <row r="1533" spans="1:31" ht="33.950000000000003" customHeight="1" x14ac:dyDescent="0.25">
      <c r="A1533" s="184" t="s">
        <v>4654</v>
      </c>
      <c r="B1533" s="185">
        <v>90</v>
      </c>
      <c r="C1533" s="184" t="s">
        <v>4653</v>
      </c>
      <c r="D1533" s="184" t="s">
        <v>4378</v>
      </c>
      <c r="E1533" s="184" t="s">
        <v>18</v>
      </c>
      <c r="F1533" s="185">
        <v>3</v>
      </c>
      <c r="G1533" s="185">
        <v>0</v>
      </c>
      <c r="H1533" s="185">
        <v>1</v>
      </c>
      <c r="I1533" s="184"/>
      <c r="J1533" s="184" t="s">
        <v>3610</v>
      </c>
      <c r="K1533" s="183"/>
      <c r="L1533" s="183" t="s">
        <v>4658</v>
      </c>
      <c r="M1533" s="183" t="s">
        <v>3610</v>
      </c>
      <c r="N1533" s="183" t="s">
        <v>3610</v>
      </c>
      <c r="O1533" s="183"/>
      <c r="P1533" s="183" t="s">
        <v>4210</v>
      </c>
      <c r="Q1533" s="183" t="s">
        <v>4495</v>
      </c>
      <c r="R1533" s="183">
        <f t="shared" si="294"/>
        <v>0</v>
      </c>
      <c r="S1533" s="183">
        <f t="shared" si="295"/>
        <v>0</v>
      </c>
      <c r="T1533" s="183">
        <f t="shared" si="296"/>
        <v>0</v>
      </c>
      <c r="U1533" s="183">
        <f t="shared" si="297"/>
        <v>0</v>
      </c>
      <c r="V1533" s="183">
        <f t="shared" si="298"/>
        <v>0</v>
      </c>
      <c r="W1533" s="183">
        <f t="shared" si="299"/>
        <v>0</v>
      </c>
      <c r="X1533" s="183">
        <f t="shared" si="300"/>
        <v>0</v>
      </c>
      <c r="Y1533" s="183">
        <f t="shared" si="301"/>
        <v>0</v>
      </c>
      <c r="Z1533" s="183">
        <f t="shared" si="302"/>
        <v>0</v>
      </c>
      <c r="AA1533" s="183">
        <f t="shared" si="303"/>
        <v>0</v>
      </c>
      <c r="AB1533" s="183" t="str">
        <f t="shared" si="304"/>
        <v/>
      </c>
      <c r="AC1533" s="183" t="str">
        <f t="shared" si="305"/>
        <v/>
      </c>
      <c r="AD1533" s="183" t="str">
        <f t="shared" si="306"/>
        <v/>
      </c>
      <c r="AE1533" s="183" t="str">
        <f t="shared" si="307"/>
        <v/>
      </c>
    </row>
    <row r="1534" spans="1:31" ht="33.950000000000003" customHeight="1" x14ac:dyDescent="0.25">
      <c r="A1534" s="184" t="s">
        <v>4654</v>
      </c>
      <c r="B1534" s="185">
        <v>90</v>
      </c>
      <c r="C1534" s="184" t="s">
        <v>4653</v>
      </c>
      <c r="D1534" s="184" t="s">
        <v>4378</v>
      </c>
      <c r="E1534" s="184" t="s">
        <v>18</v>
      </c>
      <c r="F1534" s="185">
        <v>4</v>
      </c>
      <c r="G1534" s="185">
        <v>0</v>
      </c>
      <c r="H1534" s="185">
        <v>1</v>
      </c>
      <c r="I1534" s="184"/>
      <c r="J1534" s="184" t="s">
        <v>3117</v>
      </c>
      <c r="K1534" s="183"/>
      <c r="L1534" s="183" t="s">
        <v>4657</v>
      </c>
      <c r="M1534" s="183" t="s">
        <v>3117</v>
      </c>
      <c r="N1534" s="183" t="s">
        <v>3117</v>
      </c>
      <c r="O1534" s="183"/>
      <c r="P1534" s="183" t="s">
        <v>4210</v>
      </c>
      <c r="Q1534" s="183" t="s">
        <v>4495</v>
      </c>
      <c r="R1534" s="183">
        <f t="shared" si="294"/>
        <v>0</v>
      </c>
      <c r="S1534" s="183">
        <f t="shared" si="295"/>
        <v>0</v>
      </c>
      <c r="T1534" s="183">
        <f t="shared" si="296"/>
        <v>0</v>
      </c>
      <c r="U1534" s="183">
        <f t="shared" si="297"/>
        <v>0</v>
      </c>
      <c r="V1534" s="183">
        <f t="shared" si="298"/>
        <v>0</v>
      </c>
      <c r="W1534" s="183">
        <f t="shared" si="299"/>
        <v>0</v>
      </c>
      <c r="X1534" s="183">
        <f t="shared" si="300"/>
        <v>0</v>
      </c>
      <c r="Y1534" s="183">
        <f t="shared" si="301"/>
        <v>0</v>
      </c>
      <c r="Z1534" s="183">
        <f t="shared" si="302"/>
        <v>0</v>
      </c>
      <c r="AA1534" s="183">
        <f t="shared" si="303"/>
        <v>0</v>
      </c>
      <c r="AB1534" s="183" t="str">
        <f t="shared" si="304"/>
        <v/>
      </c>
      <c r="AC1534" s="183" t="str">
        <f t="shared" si="305"/>
        <v/>
      </c>
      <c r="AD1534" s="183" t="str">
        <f t="shared" si="306"/>
        <v/>
      </c>
      <c r="AE1534" s="183" t="str">
        <f t="shared" si="307"/>
        <v/>
      </c>
    </row>
    <row r="1535" spans="1:31" ht="33.950000000000003" customHeight="1" x14ac:dyDescent="0.25">
      <c r="A1535" s="184" t="s">
        <v>4654</v>
      </c>
      <c r="B1535" s="185">
        <v>90</v>
      </c>
      <c r="C1535" s="184" t="s">
        <v>4653</v>
      </c>
      <c r="D1535" s="184" t="s">
        <v>4378</v>
      </c>
      <c r="E1535" s="184" t="s">
        <v>18</v>
      </c>
      <c r="F1535" s="185">
        <v>5</v>
      </c>
      <c r="G1535" s="185">
        <v>0</v>
      </c>
      <c r="H1535" s="185">
        <v>1</v>
      </c>
      <c r="I1535" s="184"/>
      <c r="J1535" s="184" t="s">
        <v>4655</v>
      </c>
      <c r="K1535" s="183"/>
      <c r="L1535" s="183" t="s">
        <v>4656</v>
      </c>
      <c r="M1535" s="183" t="s">
        <v>4655</v>
      </c>
      <c r="N1535" s="183" t="s">
        <v>4655</v>
      </c>
      <c r="O1535" s="183"/>
      <c r="P1535" s="183" t="s">
        <v>4210</v>
      </c>
      <c r="Q1535" s="183" t="s">
        <v>4495</v>
      </c>
      <c r="R1535" s="183">
        <f t="shared" si="294"/>
        <v>0</v>
      </c>
      <c r="S1535" s="183">
        <f t="shared" si="295"/>
        <v>0</v>
      </c>
      <c r="T1535" s="183">
        <f t="shared" si="296"/>
        <v>0</v>
      </c>
      <c r="U1535" s="183">
        <f t="shared" si="297"/>
        <v>0</v>
      </c>
      <c r="V1535" s="183">
        <f t="shared" si="298"/>
        <v>0</v>
      </c>
      <c r="W1535" s="183">
        <f t="shared" si="299"/>
        <v>0</v>
      </c>
      <c r="X1535" s="183">
        <f t="shared" si="300"/>
        <v>0</v>
      </c>
      <c r="Y1535" s="183">
        <f t="shared" si="301"/>
        <v>0</v>
      </c>
      <c r="Z1535" s="183">
        <f t="shared" si="302"/>
        <v>0</v>
      </c>
      <c r="AA1535" s="183">
        <f t="shared" si="303"/>
        <v>0</v>
      </c>
      <c r="AB1535" s="183" t="str">
        <f t="shared" si="304"/>
        <v/>
      </c>
      <c r="AC1535" s="183" t="str">
        <f t="shared" si="305"/>
        <v/>
      </c>
      <c r="AD1535" s="183" t="str">
        <f t="shared" si="306"/>
        <v/>
      </c>
      <c r="AE1535" s="183" t="str">
        <f t="shared" si="307"/>
        <v/>
      </c>
    </row>
    <row r="1536" spans="1:31" ht="33.950000000000003" customHeight="1" x14ac:dyDescent="0.25">
      <c r="A1536" s="184" t="s">
        <v>4654</v>
      </c>
      <c r="B1536" s="185">
        <v>90</v>
      </c>
      <c r="C1536" s="184" t="s">
        <v>4653</v>
      </c>
      <c r="D1536" s="184" t="s">
        <v>4378</v>
      </c>
      <c r="E1536" s="184" t="s">
        <v>18</v>
      </c>
      <c r="F1536" s="185">
        <v>6</v>
      </c>
      <c r="G1536" s="185">
        <v>0</v>
      </c>
      <c r="H1536" s="185">
        <v>1</v>
      </c>
      <c r="I1536" s="184"/>
      <c r="J1536" s="184" t="s">
        <v>3587</v>
      </c>
      <c r="K1536" s="183"/>
      <c r="L1536" s="183" t="s">
        <v>4500</v>
      </c>
      <c r="M1536" s="183" t="s">
        <v>3587</v>
      </c>
      <c r="N1536" s="183" t="s">
        <v>3587</v>
      </c>
      <c r="O1536" s="183"/>
      <c r="P1536" s="183" t="s">
        <v>4210</v>
      </c>
      <c r="Q1536" s="183" t="s">
        <v>4495</v>
      </c>
      <c r="R1536" s="183">
        <f t="shared" si="294"/>
        <v>0</v>
      </c>
      <c r="S1536" s="183">
        <f t="shared" si="295"/>
        <v>0</v>
      </c>
      <c r="T1536" s="183">
        <f t="shared" si="296"/>
        <v>0</v>
      </c>
      <c r="U1536" s="183">
        <f t="shared" si="297"/>
        <v>0</v>
      </c>
      <c r="V1536" s="183">
        <f t="shared" si="298"/>
        <v>0</v>
      </c>
      <c r="W1536" s="183">
        <f t="shared" si="299"/>
        <v>0</v>
      </c>
      <c r="X1536" s="183">
        <f t="shared" si="300"/>
        <v>0</v>
      </c>
      <c r="Y1536" s="183">
        <f t="shared" si="301"/>
        <v>0</v>
      </c>
      <c r="Z1536" s="183">
        <f t="shared" si="302"/>
        <v>0</v>
      </c>
      <c r="AA1536" s="183">
        <f t="shared" si="303"/>
        <v>0</v>
      </c>
      <c r="AB1536" s="183" t="str">
        <f t="shared" si="304"/>
        <v/>
      </c>
      <c r="AC1536" s="183" t="str">
        <f t="shared" si="305"/>
        <v/>
      </c>
      <c r="AD1536" s="183" t="str">
        <f t="shared" si="306"/>
        <v/>
      </c>
      <c r="AE1536" s="183" t="str">
        <f t="shared" si="307"/>
        <v/>
      </c>
    </row>
    <row r="1537" spans="1:31" ht="33.950000000000003" customHeight="1" x14ac:dyDescent="0.25">
      <c r="A1537" s="184" t="s">
        <v>4654</v>
      </c>
      <c r="B1537" s="185">
        <v>90</v>
      </c>
      <c r="C1537" s="184" t="s">
        <v>4653</v>
      </c>
      <c r="D1537" s="184" t="s">
        <v>4378</v>
      </c>
      <c r="E1537" s="184" t="s">
        <v>18</v>
      </c>
      <c r="F1537" s="185">
        <v>7</v>
      </c>
      <c r="G1537" s="185">
        <v>0</v>
      </c>
      <c r="H1537" s="185">
        <v>1</v>
      </c>
      <c r="I1537" s="184"/>
      <c r="J1537" s="184" t="s">
        <v>4496</v>
      </c>
      <c r="K1537" s="183"/>
      <c r="L1537" s="183" t="s">
        <v>4497</v>
      </c>
      <c r="M1537" s="183" t="s">
        <v>4496</v>
      </c>
      <c r="N1537" s="183" t="s">
        <v>4496</v>
      </c>
      <c r="O1537" s="183"/>
      <c r="P1537" s="183" t="s">
        <v>4210</v>
      </c>
      <c r="Q1537" s="183" t="s">
        <v>4495</v>
      </c>
      <c r="R1537" s="183">
        <f t="shared" si="294"/>
        <v>0</v>
      </c>
      <c r="S1537" s="183">
        <f t="shared" si="295"/>
        <v>0</v>
      </c>
      <c r="T1537" s="183">
        <f t="shared" si="296"/>
        <v>0</v>
      </c>
      <c r="U1537" s="183">
        <f t="shared" si="297"/>
        <v>0</v>
      </c>
      <c r="V1537" s="183">
        <f t="shared" si="298"/>
        <v>0</v>
      </c>
      <c r="W1537" s="183">
        <f t="shared" si="299"/>
        <v>0</v>
      </c>
      <c r="X1537" s="183">
        <f t="shared" si="300"/>
        <v>0</v>
      </c>
      <c r="Y1537" s="183">
        <f t="shared" si="301"/>
        <v>0</v>
      </c>
      <c r="Z1537" s="183">
        <f t="shared" si="302"/>
        <v>0</v>
      </c>
      <c r="AA1537" s="183">
        <f t="shared" si="303"/>
        <v>0</v>
      </c>
      <c r="AB1537" s="183" t="str">
        <f t="shared" si="304"/>
        <v/>
      </c>
      <c r="AC1537" s="183" t="str">
        <f t="shared" si="305"/>
        <v/>
      </c>
      <c r="AD1537" s="183" t="str">
        <f t="shared" si="306"/>
        <v/>
      </c>
      <c r="AE1537" s="183" t="str">
        <f t="shared" si="307"/>
        <v/>
      </c>
    </row>
    <row r="1538" spans="1:31" ht="33.950000000000003" customHeight="1" x14ac:dyDescent="0.25">
      <c r="A1538" s="184" t="s">
        <v>4638</v>
      </c>
      <c r="B1538" s="185">
        <v>91</v>
      </c>
      <c r="C1538" s="184" t="s">
        <v>4498</v>
      </c>
      <c r="D1538" s="184" t="s">
        <v>4381</v>
      </c>
      <c r="E1538" s="184" t="s">
        <v>18</v>
      </c>
      <c r="F1538" s="185">
        <v>1</v>
      </c>
      <c r="G1538" s="185">
        <v>1</v>
      </c>
      <c r="H1538" s="185">
        <v>0</v>
      </c>
      <c r="I1538" s="184" t="s">
        <v>4646</v>
      </c>
      <c r="J1538" s="184"/>
      <c r="K1538" s="183" t="s">
        <v>4652</v>
      </c>
      <c r="L1538" s="183"/>
      <c r="M1538" s="183" t="s">
        <v>4646</v>
      </c>
      <c r="N1538" s="183" t="s">
        <v>3176</v>
      </c>
      <c r="O1538" s="183"/>
      <c r="P1538" s="183" t="s">
        <v>4222</v>
      </c>
      <c r="Q1538" s="183" t="s">
        <v>4509</v>
      </c>
      <c r="R1538" s="183">
        <f t="shared" si="294"/>
        <v>0</v>
      </c>
      <c r="S1538" s="183">
        <f t="shared" si="295"/>
        <v>0</v>
      </c>
      <c r="T1538" s="183">
        <f t="shared" si="296"/>
        <v>0</v>
      </c>
      <c r="U1538" s="183">
        <f t="shared" si="297"/>
        <v>0</v>
      </c>
      <c r="V1538" s="183">
        <f t="shared" si="298"/>
        <v>0</v>
      </c>
      <c r="W1538" s="183">
        <f t="shared" si="299"/>
        <v>0</v>
      </c>
      <c r="X1538" s="183">
        <f t="shared" si="300"/>
        <v>0</v>
      </c>
      <c r="Y1538" s="183">
        <f t="shared" si="301"/>
        <v>0</v>
      </c>
      <c r="Z1538" s="183">
        <f t="shared" si="302"/>
        <v>0</v>
      </c>
      <c r="AA1538" s="183">
        <f t="shared" si="303"/>
        <v>0</v>
      </c>
      <c r="AB1538" s="183" t="str">
        <f t="shared" si="304"/>
        <v/>
      </c>
      <c r="AC1538" s="183" t="str">
        <f t="shared" si="305"/>
        <v/>
      </c>
      <c r="AD1538" s="183" t="str">
        <f t="shared" si="306"/>
        <v/>
      </c>
      <c r="AE1538" s="183" t="str">
        <f t="shared" si="307"/>
        <v/>
      </c>
    </row>
    <row r="1539" spans="1:31" ht="33.950000000000003" customHeight="1" x14ac:dyDescent="0.25">
      <c r="A1539" s="184" t="s">
        <v>4638</v>
      </c>
      <c r="B1539" s="185">
        <v>91</v>
      </c>
      <c r="C1539" s="184" t="s">
        <v>4498</v>
      </c>
      <c r="D1539" s="184" t="s">
        <v>4381</v>
      </c>
      <c r="E1539" s="184" t="s">
        <v>18</v>
      </c>
      <c r="F1539" s="185">
        <v>2</v>
      </c>
      <c r="G1539" s="185">
        <v>1</v>
      </c>
      <c r="H1539" s="185">
        <v>0</v>
      </c>
      <c r="I1539" s="184" t="s">
        <v>3092</v>
      </c>
      <c r="J1539" s="184"/>
      <c r="K1539" s="183" t="s">
        <v>4651</v>
      </c>
      <c r="L1539" s="183"/>
      <c r="M1539" s="183" t="s">
        <v>3092</v>
      </c>
      <c r="N1539" s="183" t="s">
        <v>3092</v>
      </c>
      <c r="O1539" s="183"/>
      <c r="P1539" s="183" t="s">
        <v>4222</v>
      </c>
      <c r="Q1539" s="183" t="s">
        <v>4509</v>
      </c>
      <c r="R1539" s="183">
        <f t="shared" si="294"/>
        <v>0</v>
      </c>
      <c r="S1539" s="183">
        <f t="shared" si="295"/>
        <v>0</v>
      </c>
      <c r="T1539" s="183">
        <f t="shared" si="296"/>
        <v>0</v>
      </c>
      <c r="U1539" s="183">
        <f t="shared" si="297"/>
        <v>0</v>
      </c>
      <c r="V1539" s="183">
        <f t="shared" si="298"/>
        <v>0</v>
      </c>
      <c r="W1539" s="183">
        <f t="shared" si="299"/>
        <v>0</v>
      </c>
      <c r="X1539" s="183">
        <f t="shared" si="300"/>
        <v>0</v>
      </c>
      <c r="Y1539" s="183">
        <f t="shared" si="301"/>
        <v>0</v>
      </c>
      <c r="Z1539" s="183">
        <f t="shared" si="302"/>
        <v>0</v>
      </c>
      <c r="AA1539" s="183">
        <f t="shared" si="303"/>
        <v>0</v>
      </c>
      <c r="AB1539" s="183" t="str">
        <f t="shared" si="304"/>
        <v/>
      </c>
      <c r="AC1539" s="183" t="str">
        <f t="shared" si="305"/>
        <v/>
      </c>
      <c r="AD1539" s="183" t="str">
        <f t="shared" si="306"/>
        <v/>
      </c>
      <c r="AE1539" s="183" t="str">
        <f t="shared" si="307"/>
        <v/>
      </c>
    </row>
    <row r="1540" spans="1:31" ht="33.950000000000003" customHeight="1" x14ac:dyDescent="0.25">
      <c r="A1540" s="184" t="s">
        <v>4638</v>
      </c>
      <c r="B1540" s="185">
        <v>91</v>
      </c>
      <c r="C1540" s="184" t="s">
        <v>4498</v>
      </c>
      <c r="D1540" s="184" t="s">
        <v>4381</v>
      </c>
      <c r="E1540" s="184" t="s">
        <v>18</v>
      </c>
      <c r="F1540" s="185">
        <v>3</v>
      </c>
      <c r="G1540" s="185">
        <v>1</v>
      </c>
      <c r="H1540" s="185">
        <v>0</v>
      </c>
      <c r="I1540" s="184" t="s">
        <v>4643</v>
      </c>
      <c r="J1540" s="184"/>
      <c r="K1540" s="183" t="s">
        <v>4650</v>
      </c>
      <c r="L1540" s="183"/>
      <c r="M1540" s="183" t="s">
        <v>4643</v>
      </c>
      <c r="N1540" s="183" t="s">
        <v>4642</v>
      </c>
      <c r="O1540" s="183"/>
      <c r="P1540" s="183" t="s">
        <v>4222</v>
      </c>
      <c r="Q1540" s="183" t="s">
        <v>4509</v>
      </c>
      <c r="R1540" s="183">
        <f t="shared" si="294"/>
        <v>0</v>
      </c>
      <c r="S1540" s="183">
        <f t="shared" si="295"/>
        <v>0</v>
      </c>
      <c r="T1540" s="183">
        <f t="shared" si="296"/>
        <v>0</v>
      </c>
      <c r="U1540" s="183">
        <f t="shared" si="297"/>
        <v>0</v>
      </c>
      <c r="V1540" s="183">
        <f t="shared" si="298"/>
        <v>0</v>
      </c>
      <c r="W1540" s="183">
        <f t="shared" si="299"/>
        <v>0</v>
      </c>
      <c r="X1540" s="183">
        <f t="shared" si="300"/>
        <v>0</v>
      </c>
      <c r="Y1540" s="183">
        <f t="shared" si="301"/>
        <v>0</v>
      </c>
      <c r="Z1540" s="183">
        <f t="shared" si="302"/>
        <v>0</v>
      </c>
      <c r="AA1540" s="183">
        <f t="shared" si="303"/>
        <v>0</v>
      </c>
      <c r="AB1540" s="183" t="str">
        <f t="shared" si="304"/>
        <v/>
      </c>
      <c r="AC1540" s="183" t="str">
        <f t="shared" si="305"/>
        <v/>
      </c>
      <c r="AD1540" s="183" t="str">
        <f t="shared" si="306"/>
        <v/>
      </c>
      <c r="AE1540" s="183" t="str">
        <f t="shared" si="307"/>
        <v/>
      </c>
    </row>
    <row r="1541" spans="1:31" ht="33.950000000000003" customHeight="1" x14ac:dyDescent="0.25">
      <c r="A1541" s="184" t="s">
        <v>4638</v>
      </c>
      <c r="B1541" s="185">
        <v>91</v>
      </c>
      <c r="C1541" s="184" t="s">
        <v>4498</v>
      </c>
      <c r="D1541" s="184" t="s">
        <v>4381</v>
      </c>
      <c r="E1541" s="184" t="s">
        <v>18</v>
      </c>
      <c r="F1541" s="185">
        <v>4</v>
      </c>
      <c r="G1541" s="185">
        <v>1</v>
      </c>
      <c r="H1541" s="185">
        <v>0</v>
      </c>
      <c r="I1541" s="184" t="s">
        <v>4640</v>
      </c>
      <c r="J1541" s="184"/>
      <c r="K1541" s="183" t="s">
        <v>4649</v>
      </c>
      <c r="L1541" s="183"/>
      <c r="M1541" s="183" t="s">
        <v>4640</v>
      </c>
      <c r="N1541" s="183" t="s">
        <v>3193</v>
      </c>
      <c r="O1541" s="183"/>
      <c r="P1541" s="183" t="s">
        <v>4222</v>
      </c>
      <c r="Q1541" s="183" t="s">
        <v>4509</v>
      </c>
      <c r="R1541" s="183">
        <f t="shared" si="294"/>
        <v>0</v>
      </c>
      <c r="S1541" s="183">
        <f t="shared" si="295"/>
        <v>0</v>
      </c>
      <c r="T1541" s="183">
        <f t="shared" si="296"/>
        <v>0</v>
      </c>
      <c r="U1541" s="183">
        <f t="shared" si="297"/>
        <v>0</v>
      </c>
      <c r="V1541" s="183">
        <f t="shared" si="298"/>
        <v>0</v>
      </c>
      <c r="W1541" s="183">
        <f t="shared" si="299"/>
        <v>0</v>
      </c>
      <c r="X1541" s="183">
        <f t="shared" si="300"/>
        <v>0</v>
      </c>
      <c r="Y1541" s="183">
        <f t="shared" si="301"/>
        <v>0</v>
      </c>
      <c r="Z1541" s="183">
        <f t="shared" si="302"/>
        <v>0</v>
      </c>
      <c r="AA1541" s="183">
        <f t="shared" si="303"/>
        <v>0</v>
      </c>
      <c r="AB1541" s="183" t="str">
        <f t="shared" si="304"/>
        <v/>
      </c>
      <c r="AC1541" s="183" t="str">
        <f t="shared" si="305"/>
        <v/>
      </c>
      <c r="AD1541" s="183" t="str">
        <f t="shared" si="306"/>
        <v/>
      </c>
      <c r="AE1541" s="183" t="str">
        <f t="shared" si="307"/>
        <v/>
      </c>
    </row>
    <row r="1542" spans="1:31" ht="33.950000000000003" customHeight="1" x14ac:dyDescent="0.25">
      <c r="A1542" s="184" t="s">
        <v>4638</v>
      </c>
      <c r="B1542" s="185">
        <v>91</v>
      </c>
      <c r="C1542" s="184" t="s">
        <v>4498</v>
      </c>
      <c r="D1542" s="184" t="s">
        <v>4381</v>
      </c>
      <c r="E1542" s="184" t="s">
        <v>18</v>
      </c>
      <c r="F1542" s="185">
        <v>5</v>
      </c>
      <c r="G1542" s="185">
        <v>1</v>
      </c>
      <c r="H1542" s="185">
        <v>0</v>
      </c>
      <c r="I1542" s="184" t="s">
        <v>3143</v>
      </c>
      <c r="J1542" s="184"/>
      <c r="K1542" s="183" t="s">
        <v>4544</v>
      </c>
      <c r="L1542" s="183"/>
      <c r="M1542" s="183" t="s">
        <v>3143</v>
      </c>
      <c r="N1542" s="183" t="s">
        <v>3143</v>
      </c>
      <c r="O1542" s="183"/>
      <c r="P1542" s="183" t="s">
        <v>4222</v>
      </c>
      <c r="Q1542" s="183" t="s">
        <v>4509</v>
      </c>
      <c r="R1542" s="183">
        <f t="shared" si="294"/>
        <v>0</v>
      </c>
      <c r="S1542" s="183">
        <f t="shared" si="295"/>
        <v>0</v>
      </c>
      <c r="T1542" s="183">
        <f t="shared" si="296"/>
        <v>0</v>
      </c>
      <c r="U1542" s="183">
        <f t="shared" si="297"/>
        <v>0</v>
      </c>
      <c r="V1542" s="183">
        <f t="shared" si="298"/>
        <v>0</v>
      </c>
      <c r="W1542" s="183">
        <f t="shared" si="299"/>
        <v>0</v>
      </c>
      <c r="X1542" s="183">
        <f t="shared" si="300"/>
        <v>0</v>
      </c>
      <c r="Y1542" s="183">
        <f t="shared" si="301"/>
        <v>0</v>
      </c>
      <c r="Z1542" s="183">
        <f t="shared" si="302"/>
        <v>0</v>
      </c>
      <c r="AA1542" s="183">
        <f t="shared" si="303"/>
        <v>0</v>
      </c>
      <c r="AB1542" s="183" t="str">
        <f t="shared" si="304"/>
        <v/>
      </c>
      <c r="AC1542" s="183" t="str">
        <f t="shared" si="305"/>
        <v/>
      </c>
      <c r="AD1542" s="183" t="str">
        <f t="shared" si="306"/>
        <v/>
      </c>
      <c r="AE1542" s="183" t="str">
        <f t="shared" si="307"/>
        <v/>
      </c>
    </row>
    <row r="1543" spans="1:31" ht="33.950000000000003" customHeight="1" x14ac:dyDescent="0.25">
      <c r="A1543" s="184" t="s">
        <v>4638</v>
      </c>
      <c r="B1543" s="185">
        <v>91</v>
      </c>
      <c r="C1543" s="184" t="s">
        <v>4498</v>
      </c>
      <c r="D1543" s="184" t="s">
        <v>4381</v>
      </c>
      <c r="E1543" s="184" t="s">
        <v>18</v>
      </c>
      <c r="F1543" s="185">
        <v>6</v>
      </c>
      <c r="G1543" s="185">
        <v>1</v>
      </c>
      <c r="H1543" s="185">
        <v>0</v>
      </c>
      <c r="I1543" s="184" t="s">
        <v>3146</v>
      </c>
      <c r="J1543" s="184"/>
      <c r="K1543" s="183" t="s">
        <v>4648</v>
      </c>
      <c r="L1543" s="183"/>
      <c r="M1543" s="183" t="s">
        <v>3146</v>
      </c>
      <c r="N1543" s="183" t="s">
        <v>3146</v>
      </c>
      <c r="O1543" s="183"/>
      <c r="P1543" s="183" t="s">
        <v>4222</v>
      </c>
      <c r="Q1543" s="183" t="s">
        <v>4509</v>
      </c>
      <c r="R1543" s="183">
        <f t="shared" si="294"/>
        <v>0</v>
      </c>
      <c r="S1543" s="183">
        <f t="shared" si="295"/>
        <v>0</v>
      </c>
      <c r="T1543" s="183">
        <f t="shared" si="296"/>
        <v>0</v>
      </c>
      <c r="U1543" s="183">
        <f t="shared" si="297"/>
        <v>0</v>
      </c>
      <c r="V1543" s="183">
        <f t="shared" si="298"/>
        <v>0</v>
      </c>
      <c r="W1543" s="183">
        <f t="shared" si="299"/>
        <v>0</v>
      </c>
      <c r="X1543" s="183">
        <f t="shared" si="300"/>
        <v>0</v>
      </c>
      <c r="Y1543" s="183">
        <f t="shared" si="301"/>
        <v>0</v>
      </c>
      <c r="Z1543" s="183">
        <f t="shared" si="302"/>
        <v>0</v>
      </c>
      <c r="AA1543" s="183">
        <f t="shared" si="303"/>
        <v>0</v>
      </c>
      <c r="AB1543" s="183" t="str">
        <f t="shared" si="304"/>
        <v/>
      </c>
      <c r="AC1543" s="183" t="str">
        <f t="shared" si="305"/>
        <v/>
      </c>
      <c r="AD1543" s="183" t="str">
        <f t="shared" si="306"/>
        <v/>
      </c>
      <c r="AE1543" s="183" t="str">
        <f t="shared" si="307"/>
        <v/>
      </c>
    </row>
    <row r="1544" spans="1:31" ht="33.950000000000003" customHeight="1" x14ac:dyDescent="0.25">
      <c r="A1544" s="184" t="s">
        <v>4638</v>
      </c>
      <c r="B1544" s="185">
        <v>91</v>
      </c>
      <c r="C1544" s="184" t="s">
        <v>4498</v>
      </c>
      <c r="D1544" s="184" t="s">
        <v>4381</v>
      </c>
      <c r="E1544" s="184" t="s">
        <v>18</v>
      </c>
      <c r="F1544" s="185">
        <v>7</v>
      </c>
      <c r="G1544" s="185">
        <v>1</v>
      </c>
      <c r="H1544" s="185">
        <v>0</v>
      </c>
      <c r="I1544" s="184" t="s">
        <v>3102</v>
      </c>
      <c r="J1544" s="184"/>
      <c r="K1544" s="183" t="s">
        <v>4511</v>
      </c>
      <c r="L1544" s="183"/>
      <c r="M1544" s="183" t="s">
        <v>3102</v>
      </c>
      <c r="N1544" s="183" t="s">
        <v>3102</v>
      </c>
      <c r="O1544" s="183"/>
      <c r="P1544" s="183" t="s">
        <v>4222</v>
      </c>
      <c r="Q1544" s="183" t="s">
        <v>4509</v>
      </c>
      <c r="R1544" s="183">
        <f t="shared" si="294"/>
        <v>0</v>
      </c>
      <c r="S1544" s="183">
        <f t="shared" si="295"/>
        <v>0</v>
      </c>
      <c r="T1544" s="183">
        <f t="shared" si="296"/>
        <v>0</v>
      </c>
      <c r="U1544" s="183">
        <f t="shared" si="297"/>
        <v>0</v>
      </c>
      <c r="V1544" s="183">
        <f t="shared" si="298"/>
        <v>0</v>
      </c>
      <c r="W1544" s="183">
        <f t="shared" si="299"/>
        <v>0</v>
      </c>
      <c r="X1544" s="183">
        <f t="shared" si="300"/>
        <v>0</v>
      </c>
      <c r="Y1544" s="183">
        <f t="shared" si="301"/>
        <v>0</v>
      </c>
      <c r="Z1544" s="183">
        <f t="shared" si="302"/>
        <v>0</v>
      </c>
      <c r="AA1544" s="183">
        <f t="shared" si="303"/>
        <v>0</v>
      </c>
      <c r="AB1544" s="183" t="str">
        <f t="shared" si="304"/>
        <v/>
      </c>
      <c r="AC1544" s="183" t="str">
        <f t="shared" si="305"/>
        <v/>
      </c>
      <c r="AD1544" s="183" t="str">
        <f t="shared" si="306"/>
        <v/>
      </c>
      <c r="AE1544" s="183" t="str">
        <f t="shared" si="307"/>
        <v/>
      </c>
    </row>
    <row r="1545" spans="1:31" ht="33.950000000000003" customHeight="1" x14ac:dyDescent="0.25">
      <c r="A1545" s="184" t="s">
        <v>4638</v>
      </c>
      <c r="B1545" s="185">
        <v>91</v>
      </c>
      <c r="C1545" s="184" t="s">
        <v>4498</v>
      </c>
      <c r="D1545" s="184" t="s">
        <v>4381</v>
      </c>
      <c r="E1545" s="184" t="s">
        <v>18</v>
      </c>
      <c r="F1545" s="185">
        <v>8</v>
      </c>
      <c r="G1545" s="185">
        <v>1</v>
      </c>
      <c r="H1545" s="185">
        <v>0</v>
      </c>
      <c r="I1545" s="184" t="s">
        <v>3123</v>
      </c>
      <c r="J1545" s="184"/>
      <c r="K1545" s="183" t="s">
        <v>4510</v>
      </c>
      <c r="L1545" s="183"/>
      <c r="M1545" s="183" t="s">
        <v>3123</v>
      </c>
      <c r="N1545" s="183" t="s">
        <v>3123</v>
      </c>
      <c r="O1545" s="183"/>
      <c r="P1545" s="183" t="s">
        <v>4222</v>
      </c>
      <c r="Q1545" s="183" t="s">
        <v>4509</v>
      </c>
      <c r="R1545" s="183">
        <f t="shared" si="294"/>
        <v>0</v>
      </c>
      <c r="S1545" s="183">
        <f t="shared" si="295"/>
        <v>0</v>
      </c>
      <c r="T1545" s="183">
        <f t="shared" si="296"/>
        <v>0</v>
      </c>
      <c r="U1545" s="183">
        <f t="shared" si="297"/>
        <v>0</v>
      </c>
      <c r="V1545" s="183">
        <f t="shared" si="298"/>
        <v>0</v>
      </c>
      <c r="W1545" s="183">
        <f t="shared" si="299"/>
        <v>0</v>
      </c>
      <c r="X1545" s="183">
        <f t="shared" si="300"/>
        <v>0</v>
      </c>
      <c r="Y1545" s="183">
        <f t="shared" si="301"/>
        <v>0</v>
      </c>
      <c r="Z1545" s="183">
        <f t="shared" si="302"/>
        <v>0</v>
      </c>
      <c r="AA1545" s="183">
        <f t="shared" si="303"/>
        <v>0</v>
      </c>
      <c r="AB1545" s="183" t="str">
        <f t="shared" si="304"/>
        <v/>
      </c>
      <c r="AC1545" s="183" t="str">
        <f t="shared" si="305"/>
        <v/>
      </c>
      <c r="AD1545" s="183" t="str">
        <f t="shared" si="306"/>
        <v/>
      </c>
      <c r="AE1545" s="183" t="str">
        <f t="shared" si="307"/>
        <v/>
      </c>
    </row>
    <row r="1546" spans="1:31" ht="33.950000000000003" customHeight="1" x14ac:dyDescent="0.25">
      <c r="A1546" s="184" t="s">
        <v>4638</v>
      </c>
      <c r="B1546" s="185">
        <v>91</v>
      </c>
      <c r="C1546" s="184" t="s">
        <v>4498</v>
      </c>
      <c r="D1546" s="184" t="s">
        <v>4378</v>
      </c>
      <c r="E1546" s="184" t="s">
        <v>18</v>
      </c>
      <c r="F1546" s="185">
        <v>1</v>
      </c>
      <c r="G1546" s="185">
        <v>0</v>
      </c>
      <c r="H1546" s="185">
        <v>1</v>
      </c>
      <c r="I1546" s="184"/>
      <c r="J1546" s="184" t="s">
        <v>4646</v>
      </c>
      <c r="K1546" s="183"/>
      <c r="L1546" s="183" t="s">
        <v>4647</v>
      </c>
      <c r="M1546" s="183" t="s">
        <v>4646</v>
      </c>
      <c r="N1546" s="183" t="s">
        <v>3176</v>
      </c>
      <c r="O1546" s="183"/>
      <c r="P1546" s="183" t="s">
        <v>4222</v>
      </c>
      <c r="Q1546" s="183" t="s">
        <v>4495</v>
      </c>
      <c r="R1546" s="183">
        <f t="shared" si="294"/>
        <v>0</v>
      </c>
      <c r="S1546" s="183">
        <f t="shared" si="295"/>
        <v>0</v>
      </c>
      <c r="T1546" s="183">
        <f t="shared" si="296"/>
        <v>0</v>
      </c>
      <c r="U1546" s="183">
        <f t="shared" si="297"/>
        <v>0</v>
      </c>
      <c r="V1546" s="183">
        <f t="shared" si="298"/>
        <v>0</v>
      </c>
      <c r="W1546" s="183">
        <f t="shared" si="299"/>
        <v>0</v>
      </c>
      <c r="X1546" s="183">
        <f t="shared" si="300"/>
        <v>0</v>
      </c>
      <c r="Y1546" s="183">
        <f t="shared" si="301"/>
        <v>0</v>
      </c>
      <c r="Z1546" s="183">
        <f t="shared" si="302"/>
        <v>0</v>
      </c>
      <c r="AA1546" s="183">
        <f t="shared" si="303"/>
        <v>0</v>
      </c>
      <c r="AB1546" s="183" t="str">
        <f t="shared" si="304"/>
        <v/>
      </c>
      <c r="AC1546" s="183" t="str">
        <f t="shared" si="305"/>
        <v/>
      </c>
      <c r="AD1546" s="183" t="str">
        <f t="shared" si="306"/>
        <v/>
      </c>
      <c r="AE1546" s="183" t="str">
        <f t="shared" si="307"/>
        <v/>
      </c>
    </row>
    <row r="1547" spans="1:31" ht="33.950000000000003" customHeight="1" x14ac:dyDescent="0.25">
      <c r="A1547" s="184" t="s">
        <v>4638</v>
      </c>
      <c r="B1547" s="185">
        <v>91</v>
      </c>
      <c r="C1547" s="184" t="s">
        <v>4498</v>
      </c>
      <c r="D1547" s="184" t="s">
        <v>4378</v>
      </c>
      <c r="E1547" s="184" t="s">
        <v>18</v>
      </c>
      <c r="F1547" s="185">
        <v>2</v>
      </c>
      <c r="G1547" s="185">
        <v>0</v>
      </c>
      <c r="H1547" s="185">
        <v>1</v>
      </c>
      <c r="I1547" s="184"/>
      <c r="J1547" s="184" t="s">
        <v>3092</v>
      </c>
      <c r="K1547" s="183"/>
      <c r="L1547" s="183" t="s">
        <v>4645</v>
      </c>
      <c r="M1547" s="183" t="s">
        <v>3092</v>
      </c>
      <c r="N1547" s="183" t="s">
        <v>3092</v>
      </c>
      <c r="O1547" s="183"/>
      <c r="P1547" s="183" t="s">
        <v>4222</v>
      </c>
      <c r="Q1547" s="183" t="s">
        <v>4495</v>
      </c>
      <c r="R1547" s="183">
        <f t="shared" si="294"/>
        <v>0</v>
      </c>
      <c r="S1547" s="183">
        <f t="shared" si="295"/>
        <v>0</v>
      </c>
      <c r="T1547" s="183">
        <f t="shared" si="296"/>
        <v>0</v>
      </c>
      <c r="U1547" s="183">
        <f t="shared" si="297"/>
        <v>0</v>
      </c>
      <c r="V1547" s="183">
        <f t="shared" si="298"/>
        <v>0</v>
      </c>
      <c r="W1547" s="183">
        <f t="shared" si="299"/>
        <v>0</v>
      </c>
      <c r="X1547" s="183">
        <f t="shared" si="300"/>
        <v>0</v>
      </c>
      <c r="Y1547" s="183">
        <f t="shared" si="301"/>
        <v>0</v>
      </c>
      <c r="Z1547" s="183">
        <f t="shared" si="302"/>
        <v>0</v>
      </c>
      <c r="AA1547" s="183">
        <f t="shared" si="303"/>
        <v>0</v>
      </c>
      <c r="AB1547" s="183" t="str">
        <f t="shared" si="304"/>
        <v/>
      </c>
      <c r="AC1547" s="183" t="str">
        <f t="shared" si="305"/>
        <v/>
      </c>
      <c r="AD1547" s="183" t="str">
        <f t="shared" si="306"/>
        <v/>
      </c>
      <c r="AE1547" s="183" t="str">
        <f t="shared" si="307"/>
        <v/>
      </c>
    </row>
    <row r="1548" spans="1:31" ht="33.950000000000003" customHeight="1" x14ac:dyDescent="0.25">
      <c r="A1548" s="184" t="s">
        <v>4638</v>
      </c>
      <c r="B1548" s="185">
        <v>91</v>
      </c>
      <c r="C1548" s="184" t="s">
        <v>4498</v>
      </c>
      <c r="D1548" s="184" t="s">
        <v>4378</v>
      </c>
      <c r="E1548" s="184" t="s">
        <v>18</v>
      </c>
      <c r="F1548" s="185">
        <v>3</v>
      </c>
      <c r="G1548" s="185">
        <v>0</v>
      </c>
      <c r="H1548" s="185">
        <v>1</v>
      </c>
      <c r="I1548" s="184"/>
      <c r="J1548" s="184" t="s">
        <v>4643</v>
      </c>
      <c r="K1548" s="183"/>
      <c r="L1548" s="183" t="s">
        <v>4644</v>
      </c>
      <c r="M1548" s="183" t="s">
        <v>4643</v>
      </c>
      <c r="N1548" s="183" t="s">
        <v>4642</v>
      </c>
      <c r="O1548" s="183"/>
      <c r="P1548" s="183" t="s">
        <v>4222</v>
      </c>
      <c r="Q1548" s="183" t="s">
        <v>4495</v>
      </c>
      <c r="R1548" s="183">
        <f t="shared" si="294"/>
        <v>0</v>
      </c>
      <c r="S1548" s="183">
        <f t="shared" si="295"/>
        <v>0</v>
      </c>
      <c r="T1548" s="183">
        <f t="shared" si="296"/>
        <v>0</v>
      </c>
      <c r="U1548" s="183">
        <f t="shared" si="297"/>
        <v>0</v>
      </c>
      <c r="V1548" s="183">
        <f t="shared" si="298"/>
        <v>0</v>
      </c>
      <c r="W1548" s="183">
        <f t="shared" si="299"/>
        <v>0</v>
      </c>
      <c r="X1548" s="183">
        <f t="shared" si="300"/>
        <v>0</v>
      </c>
      <c r="Y1548" s="183">
        <f t="shared" si="301"/>
        <v>0</v>
      </c>
      <c r="Z1548" s="183">
        <f t="shared" si="302"/>
        <v>0</v>
      </c>
      <c r="AA1548" s="183">
        <f t="shared" si="303"/>
        <v>0</v>
      </c>
      <c r="AB1548" s="183" t="str">
        <f t="shared" si="304"/>
        <v/>
      </c>
      <c r="AC1548" s="183" t="str">
        <f t="shared" si="305"/>
        <v/>
      </c>
      <c r="AD1548" s="183" t="str">
        <f t="shared" si="306"/>
        <v/>
      </c>
      <c r="AE1548" s="183" t="str">
        <f t="shared" si="307"/>
        <v/>
      </c>
    </row>
    <row r="1549" spans="1:31" ht="33.950000000000003" customHeight="1" x14ac:dyDescent="0.25">
      <c r="A1549" s="184" t="s">
        <v>4638</v>
      </c>
      <c r="B1549" s="185">
        <v>91</v>
      </c>
      <c r="C1549" s="184" t="s">
        <v>4498</v>
      </c>
      <c r="D1549" s="184" t="s">
        <v>4378</v>
      </c>
      <c r="E1549" s="184" t="s">
        <v>18</v>
      </c>
      <c r="F1549" s="185">
        <v>4</v>
      </c>
      <c r="G1549" s="185">
        <v>0</v>
      </c>
      <c r="H1549" s="185">
        <v>1</v>
      </c>
      <c r="I1549" s="184"/>
      <c r="J1549" s="184" t="s">
        <v>4640</v>
      </c>
      <c r="K1549" s="183"/>
      <c r="L1549" s="183" t="s">
        <v>4641</v>
      </c>
      <c r="M1549" s="183" t="s">
        <v>4640</v>
      </c>
      <c r="N1549" s="183" t="s">
        <v>3193</v>
      </c>
      <c r="O1549" s="183"/>
      <c r="P1549" s="183" t="s">
        <v>4222</v>
      </c>
      <c r="Q1549" s="183" t="s">
        <v>4495</v>
      </c>
      <c r="R1549" s="183">
        <f t="shared" si="294"/>
        <v>0</v>
      </c>
      <c r="S1549" s="183">
        <f t="shared" si="295"/>
        <v>0</v>
      </c>
      <c r="T1549" s="183">
        <f t="shared" si="296"/>
        <v>0</v>
      </c>
      <c r="U1549" s="183">
        <f t="shared" si="297"/>
        <v>0</v>
      </c>
      <c r="V1549" s="183">
        <f t="shared" si="298"/>
        <v>0</v>
      </c>
      <c r="W1549" s="183">
        <f t="shared" si="299"/>
        <v>0</v>
      </c>
      <c r="X1549" s="183">
        <f t="shared" si="300"/>
        <v>0</v>
      </c>
      <c r="Y1549" s="183">
        <f t="shared" si="301"/>
        <v>0</v>
      </c>
      <c r="Z1549" s="183">
        <f t="shared" si="302"/>
        <v>0</v>
      </c>
      <c r="AA1549" s="183">
        <f t="shared" si="303"/>
        <v>0</v>
      </c>
      <c r="AB1549" s="183" t="str">
        <f t="shared" si="304"/>
        <v/>
      </c>
      <c r="AC1549" s="183" t="str">
        <f t="shared" si="305"/>
        <v/>
      </c>
      <c r="AD1549" s="183" t="str">
        <f t="shared" si="306"/>
        <v/>
      </c>
      <c r="AE1549" s="183" t="str">
        <f t="shared" si="307"/>
        <v/>
      </c>
    </row>
    <row r="1550" spans="1:31" ht="33.950000000000003" customHeight="1" x14ac:dyDescent="0.25">
      <c r="A1550" s="184" t="s">
        <v>4638</v>
      </c>
      <c r="B1550" s="185">
        <v>91</v>
      </c>
      <c r="C1550" s="184" t="s">
        <v>4498</v>
      </c>
      <c r="D1550" s="184" t="s">
        <v>4378</v>
      </c>
      <c r="E1550" s="184" t="s">
        <v>18</v>
      </c>
      <c r="F1550" s="185">
        <v>5</v>
      </c>
      <c r="G1550" s="185">
        <v>0</v>
      </c>
      <c r="H1550" s="185">
        <v>1</v>
      </c>
      <c r="I1550" s="184"/>
      <c r="J1550" s="184" t="s">
        <v>3143</v>
      </c>
      <c r="K1550" s="183"/>
      <c r="L1550" s="183" t="s">
        <v>4639</v>
      </c>
      <c r="M1550" s="183" t="s">
        <v>3143</v>
      </c>
      <c r="N1550" s="183" t="s">
        <v>3143</v>
      </c>
      <c r="O1550" s="183"/>
      <c r="P1550" s="183" t="s">
        <v>4222</v>
      </c>
      <c r="Q1550" s="183" t="s">
        <v>4495</v>
      </c>
      <c r="R1550" s="183">
        <f t="shared" si="294"/>
        <v>0</v>
      </c>
      <c r="S1550" s="183">
        <f t="shared" si="295"/>
        <v>0</v>
      </c>
      <c r="T1550" s="183">
        <f t="shared" si="296"/>
        <v>0</v>
      </c>
      <c r="U1550" s="183">
        <f t="shared" si="297"/>
        <v>0</v>
      </c>
      <c r="V1550" s="183">
        <f t="shared" si="298"/>
        <v>0</v>
      </c>
      <c r="W1550" s="183">
        <f t="shared" si="299"/>
        <v>0</v>
      </c>
      <c r="X1550" s="183">
        <f t="shared" si="300"/>
        <v>0</v>
      </c>
      <c r="Y1550" s="183">
        <f t="shared" si="301"/>
        <v>0</v>
      </c>
      <c r="Z1550" s="183">
        <f t="shared" si="302"/>
        <v>0</v>
      </c>
      <c r="AA1550" s="183">
        <f t="shared" si="303"/>
        <v>0</v>
      </c>
      <c r="AB1550" s="183" t="str">
        <f t="shared" si="304"/>
        <v/>
      </c>
      <c r="AC1550" s="183" t="str">
        <f t="shared" si="305"/>
        <v/>
      </c>
      <c r="AD1550" s="183" t="str">
        <f t="shared" si="306"/>
        <v/>
      </c>
      <c r="AE1550" s="183" t="str">
        <f t="shared" si="307"/>
        <v/>
      </c>
    </row>
    <row r="1551" spans="1:31" ht="33.950000000000003" customHeight="1" x14ac:dyDescent="0.25">
      <c r="A1551" s="184" t="s">
        <v>4638</v>
      </c>
      <c r="B1551" s="185">
        <v>91</v>
      </c>
      <c r="C1551" s="184" t="s">
        <v>4498</v>
      </c>
      <c r="D1551" s="184" t="s">
        <v>4378</v>
      </c>
      <c r="E1551" s="184" t="s">
        <v>18</v>
      </c>
      <c r="F1551" s="185">
        <v>6</v>
      </c>
      <c r="G1551" s="185">
        <v>0</v>
      </c>
      <c r="H1551" s="185">
        <v>1</v>
      </c>
      <c r="I1551" s="184"/>
      <c r="J1551" s="184" t="s">
        <v>3587</v>
      </c>
      <c r="K1551" s="183"/>
      <c r="L1551" s="183" t="s">
        <v>4500</v>
      </c>
      <c r="M1551" s="183" t="s">
        <v>3587</v>
      </c>
      <c r="N1551" s="183" t="s">
        <v>3587</v>
      </c>
      <c r="O1551" s="183"/>
      <c r="P1551" s="183" t="s">
        <v>4222</v>
      </c>
      <c r="Q1551" s="183" t="s">
        <v>4495</v>
      </c>
      <c r="R1551" s="183">
        <f t="shared" si="294"/>
        <v>0</v>
      </c>
      <c r="S1551" s="183">
        <f t="shared" si="295"/>
        <v>0</v>
      </c>
      <c r="T1551" s="183">
        <f t="shared" si="296"/>
        <v>0</v>
      </c>
      <c r="U1551" s="183">
        <f t="shared" si="297"/>
        <v>0</v>
      </c>
      <c r="V1551" s="183">
        <f t="shared" si="298"/>
        <v>0</v>
      </c>
      <c r="W1551" s="183">
        <f t="shared" si="299"/>
        <v>0</v>
      </c>
      <c r="X1551" s="183">
        <f t="shared" si="300"/>
        <v>0</v>
      </c>
      <c r="Y1551" s="183">
        <f t="shared" si="301"/>
        <v>0</v>
      </c>
      <c r="Z1551" s="183">
        <f t="shared" si="302"/>
        <v>0</v>
      </c>
      <c r="AA1551" s="183">
        <f t="shared" si="303"/>
        <v>0</v>
      </c>
      <c r="AB1551" s="183" t="str">
        <f t="shared" si="304"/>
        <v/>
      </c>
      <c r="AC1551" s="183" t="str">
        <f t="shared" si="305"/>
        <v/>
      </c>
      <c r="AD1551" s="183" t="str">
        <f t="shared" si="306"/>
        <v/>
      </c>
      <c r="AE1551" s="183" t="str">
        <f t="shared" si="307"/>
        <v/>
      </c>
    </row>
    <row r="1552" spans="1:31" ht="33.950000000000003" customHeight="1" x14ac:dyDescent="0.25">
      <c r="A1552" s="184" t="s">
        <v>4638</v>
      </c>
      <c r="B1552" s="185">
        <v>91</v>
      </c>
      <c r="C1552" s="184" t="s">
        <v>4498</v>
      </c>
      <c r="D1552" s="184" t="s">
        <v>4378</v>
      </c>
      <c r="E1552" s="184" t="s">
        <v>18</v>
      </c>
      <c r="F1552" s="185">
        <v>7</v>
      </c>
      <c r="G1552" s="185">
        <v>0</v>
      </c>
      <c r="H1552" s="185">
        <v>1</v>
      </c>
      <c r="I1552" s="184"/>
      <c r="J1552" s="184" t="s">
        <v>4496</v>
      </c>
      <c r="K1552" s="183"/>
      <c r="L1552" s="183" t="s">
        <v>4497</v>
      </c>
      <c r="M1552" s="183" t="s">
        <v>4496</v>
      </c>
      <c r="N1552" s="183" t="s">
        <v>4496</v>
      </c>
      <c r="O1552" s="183"/>
      <c r="P1552" s="183" t="s">
        <v>4222</v>
      </c>
      <c r="Q1552" s="183" t="s">
        <v>4495</v>
      </c>
      <c r="R1552" s="183">
        <f t="shared" si="294"/>
        <v>0</v>
      </c>
      <c r="S1552" s="183">
        <f t="shared" si="295"/>
        <v>0</v>
      </c>
      <c r="T1552" s="183">
        <f t="shared" si="296"/>
        <v>0</v>
      </c>
      <c r="U1552" s="183">
        <f t="shared" si="297"/>
        <v>0</v>
      </c>
      <c r="V1552" s="183">
        <f t="shared" si="298"/>
        <v>0</v>
      </c>
      <c r="W1552" s="183">
        <f t="shared" si="299"/>
        <v>0</v>
      </c>
      <c r="X1552" s="183">
        <f t="shared" si="300"/>
        <v>0</v>
      </c>
      <c r="Y1552" s="183">
        <f t="shared" si="301"/>
        <v>0</v>
      </c>
      <c r="Z1552" s="183">
        <f t="shared" si="302"/>
        <v>0</v>
      </c>
      <c r="AA1552" s="183">
        <f t="shared" si="303"/>
        <v>0</v>
      </c>
      <c r="AB1552" s="183" t="str">
        <f t="shared" si="304"/>
        <v/>
      </c>
      <c r="AC1552" s="183" t="str">
        <f t="shared" si="305"/>
        <v/>
      </c>
      <c r="AD1552" s="183" t="str">
        <f t="shared" si="306"/>
        <v/>
      </c>
      <c r="AE1552" s="183" t="str">
        <f t="shared" si="307"/>
        <v/>
      </c>
    </row>
    <row r="1553" spans="1:31" ht="33.950000000000003" customHeight="1" x14ac:dyDescent="0.25">
      <c r="A1553" s="184" t="s">
        <v>4627</v>
      </c>
      <c r="B1553" s="185">
        <v>92</v>
      </c>
      <c r="C1553" s="184" t="s">
        <v>4498</v>
      </c>
      <c r="D1553" s="184" t="s">
        <v>4381</v>
      </c>
      <c r="E1553" s="184" t="s">
        <v>18</v>
      </c>
      <c r="F1553" s="185">
        <v>1</v>
      </c>
      <c r="G1553" s="185">
        <v>1</v>
      </c>
      <c r="H1553" s="185">
        <v>0</v>
      </c>
      <c r="I1553" s="184" t="s">
        <v>4633</v>
      </c>
      <c r="J1553" s="184"/>
      <c r="K1553" s="183" t="s">
        <v>4637</v>
      </c>
      <c r="L1553" s="183"/>
      <c r="M1553" s="183" t="s">
        <v>4633</v>
      </c>
      <c r="N1553" s="183" t="s">
        <v>4633</v>
      </c>
      <c r="O1553" s="183"/>
      <c r="P1553" s="183" t="s">
        <v>4222</v>
      </c>
      <c r="Q1553" s="183" t="s">
        <v>4509</v>
      </c>
      <c r="R1553" s="183">
        <f t="shared" si="294"/>
        <v>0</v>
      </c>
      <c r="S1553" s="183">
        <f t="shared" si="295"/>
        <v>0</v>
      </c>
      <c r="T1553" s="183">
        <f t="shared" si="296"/>
        <v>0</v>
      </c>
      <c r="U1553" s="183">
        <f t="shared" si="297"/>
        <v>0</v>
      </c>
      <c r="V1553" s="183">
        <f t="shared" si="298"/>
        <v>0</v>
      </c>
      <c r="W1553" s="183">
        <f t="shared" si="299"/>
        <v>0</v>
      </c>
      <c r="X1553" s="183">
        <f t="shared" si="300"/>
        <v>0</v>
      </c>
      <c r="Y1553" s="183">
        <f t="shared" si="301"/>
        <v>0</v>
      </c>
      <c r="Z1553" s="183">
        <f t="shared" si="302"/>
        <v>0</v>
      </c>
      <c r="AA1553" s="183">
        <f t="shared" si="303"/>
        <v>0</v>
      </c>
      <c r="AB1553" s="183" t="str">
        <f t="shared" si="304"/>
        <v/>
      </c>
      <c r="AC1553" s="183" t="str">
        <f t="shared" si="305"/>
        <v/>
      </c>
      <c r="AD1553" s="183" t="str">
        <f t="shared" si="306"/>
        <v/>
      </c>
      <c r="AE1553" s="183" t="str">
        <f t="shared" si="307"/>
        <v/>
      </c>
    </row>
    <row r="1554" spans="1:31" ht="33.950000000000003" customHeight="1" x14ac:dyDescent="0.25">
      <c r="A1554" s="184" t="s">
        <v>4627</v>
      </c>
      <c r="B1554" s="185">
        <v>92</v>
      </c>
      <c r="C1554" s="184" t="s">
        <v>4498</v>
      </c>
      <c r="D1554" s="184" t="s">
        <v>4381</v>
      </c>
      <c r="E1554" s="184" t="s">
        <v>18</v>
      </c>
      <c r="F1554" s="185">
        <v>2</v>
      </c>
      <c r="G1554" s="185">
        <v>1</v>
      </c>
      <c r="H1554" s="185">
        <v>0</v>
      </c>
      <c r="I1554" s="184" t="s">
        <v>4631</v>
      </c>
      <c r="J1554" s="184"/>
      <c r="K1554" s="183" t="s">
        <v>4636</v>
      </c>
      <c r="L1554" s="183"/>
      <c r="M1554" s="183" t="s">
        <v>4631</v>
      </c>
      <c r="N1554" s="183" t="s">
        <v>4630</v>
      </c>
      <c r="O1554" s="183"/>
      <c r="P1554" s="183" t="s">
        <v>4222</v>
      </c>
      <c r="Q1554" s="183" t="s">
        <v>4509</v>
      </c>
      <c r="R1554" s="183">
        <f t="shared" si="294"/>
        <v>0</v>
      </c>
      <c r="S1554" s="183">
        <f t="shared" si="295"/>
        <v>0</v>
      </c>
      <c r="T1554" s="183">
        <f t="shared" si="296"/>
        <v>0</v>
      </c>
      <c r="U1554" s="183">
        <f t="shared" si="297"/>
        <v>0</v>
      </c>
      <c r="V1554" s="183">
        <f t="shared" si="298"/>
        <v>0</v>
      </c>
      <c r="W1554" s="183">
        <f t="shared" si="299"/>
        <v>0</v>
      </c>
      <c r="X1554" s="183">
        <f t="shared" si="300"/>
        <v>0</v>
      </c>
      <c r="Y1554" s="183">
        <f t="shared" si="301"/>
        <v>0</v>
      </c>
      <c r="Z1554" s="183">
        <f t="shared" si="302"/>
        <v>0</v>
      </c>
      <c r="AA1554" s="183">
        <f t="shared" si="303"/>
        <v>0</v>
      </c>
      <c r="AB1554" s="183" t="str">
        <f t="shared" si="304"/>
        <v/>
      </c>
      <c r="AC1554" s="183" t="str">
        <f t="shared" si="305"/>
        <v/>
      </c>
      <c r="AD1554" s="183" t="str">
        <f t="shared" si="306"/>
        <v/>
      </c>
      <c r="AE1554" s="183" t="str">
        <f t="shared" si="307"/>
        <v/>
      </c>
    </row>
    <row r="1555" spans="1:31" ht="33.950000000000003" customHeight="1" x14ac:dyDescent="0.25">
      <c r="A1555" s="184" t="s">
        <v>4627</v>
      </c>
      <c r="B1555" s="185">
        <v>92</v>
      </c>
      <c r="C1555" s="184" t="s">
        <v>4498</v>
      </c>
      <c r="D1555" s="184" t="s">
        <v>4381</v>
      </c>
      <c r="E1555" s="184" t="s">
        <v>18</v>
      </c>
      <c r="F1555" s="185">
        <v>3</v>
      </c>
      <c r="G1555" s="185">
        <v>1</v>
      </c>
      <c r="H1555" s="185">
        <v>0</v>
      </c>
      <c r="I1555" s="184" t="s">
        <v>1805</v>
      </c>
      <c r="J1555" s="184"/>
      <c r="K1555" s="183" t="s">
        <v>4545</v>
      </c>
      <c r="L1555" s="183"/>
      <c r="M1555" s="183" t="s">
        <v>1805</v>
      </c>
      <c r="N1555" s="183" t="s">
        <v>3523</v>
      </c>
      <c r="O1555" s="183"/>
      <c r="P1555" s="183" t="s">
        <v>4222</v>
      </c>
      <c r="Q1555" s="183" t="s">
        <v>4509</v>
      </c>
      <c r="R1555" s="183">
        <f t="shared" si="294"/>
        <v>0</v>
      </c>
      <c r="S1555" s="183">
        <f t="shared" si="295"/>
        <v>0</v>
      </c>
      <c r="T1555" s="183">
        <f t="shared" si="296"/>
        <v>0</v>
      </c>
      <c r="U1555" s="183">
        <f t="shared" si="297"/>
        <v>0</v>
      </c>
      <c r="V1555" s="183">
        <f t="shared" si="298"/>
        <v>0</v>
      </c>
      <c r="W1555" s="183">
        <f t="shared" si="299"/>
        <v>0</v>
      </c>
      <c r="X1555" s="183">
        <f t="shared" si="300"/>
        <v>0</v>
      </c>
      <c r="Y1555" s="183">
        <f t="shared" si="301"/>
        <v>0</v>
      </c>
      <c r="Z1555" s="183">
        <f t="shared" si="302"/>
        <v>0</v>
      </c>
      <c r="AA1555" s="183">
        <f t="shared" si="303"/>
        <v>0</v>
      </c>
      <c r="AB1555" s="183" t="str">
        <f t="shared" si="304"/>
        <v/>
      </c>
      <c r="AC1555" s="183" t="str">
        <f t="shared" si="305"/>
        <v/>
      </c>
      <c r="AD1555" s="183" t="str">
        <f t="shared" si="306"/>
        <v/>
      </c>
      <c r="AE1555" s="183" t="str">
        <f t="shared" si="307"/>
        <v/>
      </c>
    </row>
    <row r="1556" spans="1:31" ht="33.950000000000003" customHeight="1" x14ac:dyDescent="0.25">
      <c r="A1556" s="184" t="s">
        <v>4627</v>
      </c>
      <c r="B1556" s="185">
        <v>92</v>
      </c>
      <c r="C1556" s="184" t="s">
        <v>4498</v>
      </c>
      <c r="D1556" s="184" t="s">
        <v>4381</v>
      </c>
      <c r="E1556" s="184" t="s">
        <v>18</v>
      </c>
      <c r="F1556" s="185">
        <v>4</v>
      </c>
      <c r="G1556" s="185">
        <v>1</v>
      </c>
      <c r="H1556" s="185">
        <v>0</v>
      </c>
      <c r="I1556" s="184" t="s">
        <v>3209</v>
      </c>
      <c r="J1556" s="184"/>
      <c r="K1556" s="183" t="s">
        <v>4531</v>
      </c>
      <c r="L1556" s="183"/>
      <c r="M1556" s="183" t="s">
        <v>3209</v>
      </c>
      <c r="N1556" s="183" t="s">
        <v>3209</v>
      </c>
      <c r="O1556" s="183"/>
      <c r="P1556" s="183" t="s">
        <v>4222</v>
      </c>
      <c r="Q1556" s="183" t="s">
        <v>4509</v>
      </c>
      <c r="R1556" s="183">
        <f t="shared" si="294"/>
        <v>0</v>
      </c>
      <c r="S1556" s="183">
        <f t="shared" si="295"/>
        <v>0</v>
      </c>
      <c r="T1556" s="183">
        <f t="shared" si="296"/>
        <v>0</v>
      </c>
      <c r="U1556" s="183">
        <f t="shared" si="297"/>
        <v>0</v>
      </c>
      <c r="V1556" s="183">
        <f t="shared" si="298"/>
        <v>0</v>
      </c>
      <c r="W1556" s="183">
        <f t="shared" si="299"/>
        <v>0</v>
      </c>
      <c r="X1556" s="183">
        <f t="shared" si="300"/>
        <v>0</v>
      </c>
      <c r="Y1556" s="183">
        <f t="shared" si="301"/>
        <v>0</v>
      </c>
      <c r="Z1556" s="183">
        <f t="shared" si="302"/>
        <v>0</v>
      </c>
      <c r="AA1556" s="183">
        <f t="shared" si="303"/>
        <v>0</v>
      </c>
      <c r="AB1556" s="183" t="str">
        <f t="shared" si="304"/>
        <v/>
      </c>
      <c r="AC1556" s="183" t="str">
        <f t="shared" si="305"/>
        <v/>
      </c>
      <c r="AD1556" s="183" t="str">
        <f t="shared" si="306"/>
        <v/>
      </c>
      <c r="AE1556" s="183" t="str">
        <f t="shared" si="307"/>
        <v/>
      </c>
    </row>
    <row r="1557" spans="1:31" ht="33.950000000000003" customHeight="1" x14ac:dyDescent="0.25">
      <c r="A1557" s="184" t="s">
        <v>4627</v>
      </c>
      <c r="B1557" s="185">
        <v>92</v>
      </c>
      <c r="C1557" s="184" t="s">
        <v>4498</v>
      </c>
      <c r="D1557" s="184" t="s">
        <v>4381</v>
      </c>
      <c r="E1557" s="184" t="s">
        <v>18</v>
      </c>
      <c r="F1557" s="185">
        <v>5</v>
      </c>
      <c r="G1557" s="185">
        <v>1</v>
      </c>
      <c r="H1557" s="185">
        <v>0</v>
      </c>
      <c r="I1557" s="184" t="s">
        <v>4628</v>
      </c>
      <c r="J1557" s="184"/>
      <c r="K1557" s="183" t="s">
        <v>4635</v>
      </c>
      <c r="L1557" s="183"/>
      <c r="M1557" s="183" t="s">
        <v>4628</v>
      </c>
      <c r="N1557" s="183" t="s">
        <v>4628</v>
      </c>
      <c r="O1557" s="183"/>
      <c r="P1557" s="183" t="s">
        <v>4222</v>
      </c>
      <c r="Q1557" s="183" t="s">
        <v>4509</v>
      </c>
      <c r="R1557" s="183">
        <f t="shared" si="294"/>
        <v>0</v>
      </c>
      <c r="S1557" s="183">
        <f t="shared" si="295"/>
        <v>0</v>
      </c>
      <c r="T1557" s="183">
        <f t="shared" si="296"/>
        <v>0</v>
      </c>
      <c r="U1557" s="183">
        <f t="shared" si="297"/>
        <v>0</v>
      </c>
      <c r="V1557" s="183">
        <f t="shared" si="298"/>
        <v>0</v>
      </c>
      <c r="W1557" s="183">
        <f t="shared" si="299"/>
        <v>0</v>
      </c>
      <c r="X1557" s="183">
        <f t="shared" si="300"/>
        <v>0</v>
      </c>
      <c r="Y1557" s="183">
        <f t="shared" si="301"/>
        <v>0</v>
      </c>
      <c r="Z1557" s="183">
        <f t="shared" si="302"/>
        <v>0</v>
      </c>
      <c r="AA1557" s="183">
        <f t="shared" si="303"/>
        <v>0</v>
      </c>
      <c r="AB1557" s="183" t="str">
        <f t="shared" si="304"/>
        <v/>
      </c>
      <c r="AC1557" s="183" t="str">
        <f t="shared" si="305"/>
        <v/>
      </c>
      <c r="AD1557" s="183" t="str">
        <f t="shared" si="306"/>
        <v/>
      </c>
      <c r="AE1557" s="183" t="str">
        <f t="shared" si="307"/>
        <v/>
      </c>
    </row>
    <row r="1558" spans="1:31" ht="33.950000000000003" customHeight="1" x14ac:dyDescent="0.25">
      <c r="A1558" s="184" t="s">
        <v>4627</v>
      </c>
      <c r="B1558" s="185">
        <v>92</v>
      </c>
      <c r="C1558" s="184" t="s">
        <v>4498</v>
      </c>
      <c r="D1558" s="184" t="s">
        <v>4381</v>
      </c>
      <c r="E1558" s="184" t="s">
        <v>18</v>
      </c>
      <c r="F1558" s="185">
        <v>6</v>
      </c>
      <c r="G1558" s="185">
        <v>1</v>
      </c>
      <c r="H1558" s="185">
        <v>0</v>
      </c>
      <c r="I1558" s="184" t="s">
        <v>3525</v>
      </c>
      <c r="J1558" s="184"/>
      <c r="K1558" s="183" t="s">
        <v>4591</v>
      </c>
      <c r="L1558" s="183"/>
      <c r="M1558" s="183" t="s">
        <v>3525</v>
      </c>
      <c r="N1558" s="183" t="s">
        <v>3525</v>
      </c>
      <c r="O1558" s="183"/>
      <c r="P1558" s="183" t="s">
        <v>4222</v>
      </c>
      <c r="Q1558" s="183" t="s">
        <v>4509</v>
      </c>
      <c r="R1558" s="183">
        <f t="shared" si="294"/>
        <v>0</v>
      </c>
      <c r="S1558" s="183">
        <f t="shared" si="295"/>
        <v>0</v>
      </c>
      <c r="T1558" s="183">
        <f t="shared" si="296"/>
        <v>0</v>
      </c>
      <c r="U1558" s="183">
        <f t="shared" si="297"/>
        <v>0</v>
      </c>
      <c r="V1558" s="183">
        <f t="shared" si="298"/>
        <v>0</v>
      </c>
      <c r="W1558" s="183">
        <f t="shared" si="299"/>
        <v>0</v>
      </c>
      <c r="X1558" s="183">
        <f t="shared" si="300"/>
        <v>0</v>
      </c>
      <c r="Y1558" s="183">
        <f t="shared" si="301"/>
        <v>0</v>
      </c>
      <c r="Z1558" s="183">
        <f t="shared" si="302"/>
        <v>0</v>
      </c>
      <c r="AA1558" s="183">
        <f t="shared" si="303"/>
        <v>0</v>
      </c>
      <c r="AB1558" s="183" t="str">
        <f t="shared" si="304"/>
        <v/>
      </c>
      <c r="AC1558" s="183" t="str">
        <f t="shared" si="305"/>
        <v/>
      </c>
      <c r="AD1558" s="183" t="str">
        <f t="shared" si="306"/>
        <v/>
      </c>
      <c r="AE1558" s="183" t="str">
        <f t="shared" si="307"/>
        <v/>
      </c>
    </row>
    <row r="1559" spans="1:31" ht="33.950000000000003" customHeight="1" x14ac:dyDescent="0.25">
      <c r="A1559" s="184" t="s">
        <v>4627</v>
      </c>
      <c r="B1559" s="185">
        <v>92</v>
      </c>
      <c r="C1559" s="184" t="s">
        <v>4498</v>
      </c>
      <c r="D1559" s="184" t="s">
        <v>4381</v>
      </c>
      <c r="E1559" s="184" t="s">
        <v>18</v>
      </c>
      <c r="F1559" s="185">
        <v>7</v>
      </c>
      <c r="G1559" s="185">
        <v>1</v>
      </c>
      <c r="H1559" s="185">
        <v>0</v>
      </c>
      <c r="I1559" s="184" t="s">
        <v>3102</v>
      </c>
      <c r="J1559" s="184"/>
      <c r="K1559" s="183" t="s">
        <v>4511</v>
      </c>
      <c r="L1559" s="183"/>
      <c r="M1559" s="183" t="s">
        <v>3102</v>
      </c>
      <c r="N1559" s="183" t="s">
        <v>3102</v>
      </c>
      <c r="O1559" s="183"/>
      <c r="P1559" s="183" t="s">
        <v>4222</v>
      </c>
      <c r="Q1559" s="183" t="s">
        <v>4509</v>
      </c>
      <c r="R1559" s="183">
        <f t="shared" si="294"/>
        <v>0</v>
      </c>
      <c r="S1559" s="183">
        <f t="shared" si="295"/>
        <v>0</v>
      </c>
      <c r="T1559" s="183">
        <f t="shared" si="296"/>
        <v>0</v>
      </c>
      <c r="U1559" s="183">
        <f t="shared" si="297"/>
        <v>0</v>
      </c>
      <c r="V1559" s="183">
        <f t="shared" si="298"/>
        <v>0</v>
      </c>
      <c r="W1559" s="183">
        <f t="shared" si="299"/>
        <v>0</v>
      </c>
      <c r="X1559" s="183">
        <f t="shared" si="300"/>
        <v>0</v>
      </c>
      <c r="Y1559" s="183">
        <f t="shared" si="301"/>
        <v>0</v>
      </c>
      <c r="Z1559" s="183">
        <f t="shared" si="302"/>
        <v>0</v>
      </c>
      <c r="AA1559" s="183">
        <f t="shared" si="303"/>
        <v>0</v>
      </c>
      <c r="AB1559" s="183" t="str">
        <f t="shared" si="304"/>
        <v/>
      </c>
      <c r="AC1559" s="183" t="str">
        <f t="shared" si="305"/>
        <v/>
      </c>
      <c r="AD1559" s="183" t="str">
        <f t="shared" si="306"/>
        <v/>
      </c>
      <c r="AE1559" s="183" t="str">
        <f t="shared" si="307"/>
        <v/>
      </c>
    </row>
    <row r="1560" spans="1:31" ht="33.950000000000003" customHeight="1" x14ac:dyDescent="0.25">
      <c r="A1560" s="184" t="s">
        <v>4627</v>
      </c>
      <c r="B1560" s="185">
        <v>92</v>
      </c>
      <c r="C1560" s="184" t="s">
        <v>4498</v>
      </c>
      <c r="D1560" s="184" t="s">
        <v>4381</v>
      </c>
      <c r="E1560" s="184" t="s">
        <v>18</v>
      </c>
      <c r="F1560" s="185">
        <v>8</v>
      </c>
      <c r="G1560" s="185">
        <v>1</v>
      </c>
      <c r="H1560" s="185">
        <v>0</v>
      </c>
      <c r="I1560" s="184" t="s">
        <v>3123</v>
      </c>
      <c r="J1560" s="184"/>
      <c r="K1560" s="183" t="s">
        <v>4510</v>
      </c>
      <c r="L1560" s="183"/>
      <c r="M1560" s="183" t="s">
        <v>3123</v>
      </c>
      <c r="N1560" s="183" t="s">
        <v>3123</v>
      </c>
      <c r="O1560" s="183"/>
      <c r="P1560" s="183" t="s">
        <v>4222</v>
      </c>
      <c r="Q1560" s="183" t="s">
        <v>4509</v>
      </c>
      <c r="R1560" s="183">
        <f t="shared" si="294"/>
        <v>0</v>
      </c>
      <c r="S1560" s="183">
        <f t="shared" si="295"/>
        <v>0</v>
      </c>
      <c r="T1560" s="183">
        <f t="shared" si="296"/>
        <v>0</v>
      </c>
      <c r="U1560" s="183">
        <f t="shared" si="297"/>
        <v>0</v>
      </c>
      <c r="V1560" s="183">
        <f t="shared" si="298"/>
        <v>0</v>
      </c>
      <c r="W1560" s="183">
        <f t="shared" si="299"/>
        <v>0</v>
      </c>
      <c r="X1560" s="183">
        <f t="shared" si="300"/>
        <v>0</v>
      </c>
      <c r="Y1560" s="183">
        <f t="shared" si="301"/>
        <v>0</v>
      </c>
      <c r="Z1560" s="183">
        <f t="shared" si="302"/>
        <v>0</v>
      </c>
      <c r="AA1560" s="183">
        <f t="shared" si="303"/>
        <v>0</v>
      </c>
      <c r="AB1560" s="183" t="str">
        <f t="shared" si="304"/>
        <v/>
      </c>
      <c r="AC1560" s="183" t="str">
        <f t="shared" si="305"/>
        <v/>
      </c>
      <c r="AD1560" s="183" t="str">
        <f t="shared" si="306"/>
        <v/>
      </c>
      <c r="AE1560" s="183" t="str">
        <f t="shared" si="307"/>
        <v/>
      </c>
    </row>
    <row r="1561" spans="1:31" ht="33.950000000000003" customHeight="1" x14ac:dyDescent="0.25">
      <c r="A1561" s="184" t="s">
        <v>4627</v>
      </c>
      <c r="B1561" s="185">
        <v>92</v>
      </c>
      <c r="C1561" s="184" t="s">
        <v>4498</v>
      </c>
      <c r="D1561" s="184" t="s">
        <v>4378</v>
      </c>
      <c r="E1561" s="184" t="s">
        <v>18</v>
      </c>
      <c r="F1561" s="185">
        <v>1</v>
      </c>
      <c r="G1561" s="185">
        <v>0</v>
      </c>
      <c r="H1561" s="185">
        <v>1</v>
      </c>
      <c r="I1561" s="184"/>
      <c r="J1561" s="184" t="s">
        <v>4633</v>
      </c>
      <c r="K1561" s="183"/>
      <c r="L1561" s="183" t="s">
        <v>4634</v>
      </c>
      <c r="M1561" s="183" t="s">
        <v>4633</v>
      </c>
      <c r="N1561" s="183" t="s">
        <v>4633</v>
      </c>
      <c r="O1561" s="183"/>
      <c r="P1561" s="183" t="s">
        <v>4222</v>
      </c>
      <c r="Q1561" s="183" t="s">
        <v>4495</v>
      </c>
      <c r="R1561" s="183">
        <f t="shared" si="294"/>
        <v>0</v>
      </c>
      <c r="S1561" s="183">
        <f t="shared" si="295"/>
        <v>0</v>
      </c>
      <c r="T1561" s="183">
        <f t="shared" si="296"/>
        <v>0</v>
      </c>
      <c r="U1561" s="183">
        <f t="shared" si="297"/>
        <v>0</v>
      </c>
      <c r="V1561" s="183">
        <f t="shared" si="298"/>
        <v>0</v>
      </c>
      <c r="W1561" s="183">
        <f t="shared" si="299"/>
        <v>0</v>
      </c>
      <c r="X1561" s="183">
        <f t="shared" si="300"/>
        <v>0</v>
      </c>
      <c r="Y1561" s="183">
        <f t="shared" si="301"/>
        <v>0</v>
      </c>
      <c r="Z1561" s="183">
        <f t="shared" si="302"/>
        <v>0</v>
      </c>
      <c r="AA1561" s="183">
        <f t="shared" si="303"/>
        <v>0</v>
      </c>
      <c r="AB1561" s="183" t="str">
        <f t="shared" si="304"/>
        <v/>
      </c>
      <c r="AC1561" s="183" t="str">
        <f t="shared" si="305"/>
        <v/>
      </c>
      <c r="AD1561" s="183" t="str">
        <f t="shared" si="306"/>
        <v/>
      </c>
      <c r="AE1561" s="183" t="str">
        <f t="shared" si="307"/>
        <v/>
      </c>
    </row>
    <row r="1562" spans="1:31" ht="33.950000000000003" customHeight="1" x14ac:dyDescent="0.25">
      <c r="A1562" s="184" t="s">
        <v>4627</v>
      </c>
      <c r="B1562" s="185">
        <v>92</v>
      </c>
      <c r="C1562" s="184" t="s">
        <v>4498</v>
      </c>
      <c r="D1562" s="184" t="s">
        <v>4378</v>
      </c>
      <c r="E1562" s="184" t="s">
        <v>18</v>
      </c>
      <c r="F1562" s="185">
        <v>2</v>
      </c>
      <c r="G1562" s="185">
        <v>0</v>
      </c>
      <c r="H1562" s="185">
        <v>1</v>
      </c>
      <c r="I1562" s="184"/>
      <c r="J1562" s="184" t="s">
        <v>4631</v>
      </c>
      <c r="K1562" s="183"/>
      <c r="L1562" s="183" t="s">
        <v>4632</v>
      </c>
      <c r="M1562" s="183" t="s">
        <v>4631</v>
      </c>
      <c r="N1562" s="183" t="s">
        <v>4630</v>
      </c>
      <c r="O1562" s="183"/>
      <c r="P1562" s="183" t="s">
        <v>4222</v>
      </c>
      <c r="Q1562" s="183" t="s">
        <v>4495</v>
      </c>
      <c r="R1562" s="183">
        <f t="shared" si="294"/>
        <v>0</v>
      </c>
      <c r="S1562" s="183">
        <f t="shared" si="295"/>
        <v>0</v>
      </c>
      <c r="T1562" s="183">
        <f t="shared" si="296"/>
        <v>0</v>
      </c>
      <c r="U1562" s="183">
        <f t="shared" si="297"/>
        <v>0</v>
      </c>
      <c r="V1562" s="183">
        <f t="shared" si="298"/>
        <v>0</v>
      </c>
      <c r="W1562" s="183">
        <f t="shared" si="299"/>
        <v>0</v>
      </c>
      <c r="X1562" s="183">
        <f t="shared" si="300"/>
        <v>0</v>
      </c>
      <c r="Y1562" s="183">
        <f t="shared" si="301"/>
        <v>0</v>
      </c>
      <c r="Z1562" s="183">
        <f t="shared" si="302"/>
        <v>0</v>
      </c>
      <c r="AA1562" s="183">
        <f t="shared" si="303"/>
        <v>0</v>
      </c>
      <c r="AB1562" s="183" t="str">
        <f t="shared" si="304"/>
        <v/>
      </c>
      <c r="AC1562" s="183" t="str">
        <f t="shared" si="305"/>
        <v/>
      </c>
      <c r="AD1562" s="183" t="str">
        <f t="shared" si="306"/>
        <v/>
      </c>
      <c r="AE1562" s="183" t="str">
        <f t="shared" si="307"/>
        <v/>
      </c>
    </row>
    <row r="1563" spans="1:31" ht="33.950000000000003" customHeight="1" x14ac:dyDescent="0.25">
      <c r="A1563" s="184" t="s">
        <v>4627</v>
      </c>
      <c r="B1563" s="185">
        <v>92</v>
      </c>
      <c r="C1563" s="184" t="s">
        <v>4498</v>
      </c>
      <c r="D1563" s="184" t="s">
        <v>4378</v>
      </c>
      <c r="E1563" s="184" t="s">
        <v>18</v>
      </c>
      <c r="F1563" s="185">
        <v>3</v>
      </c>
      <c r="G1563" s="185">
        <v>0</v>
      </c>
      <c r="H1563" s="185">
        <v>1</v>
      </c>
      <c r="I1563" s="184"/>
      <c r="J1563" s="184" t="s">
        <v>1805</v>
      </c>
      <c r="K1563" s="183"/>
      <c r="L1563" s="183" t="s">
        <v>4536</v>
      </c>
      <c r="M1563" s="183" t="s">
        <v>1805</v>
      </c>
      <c r="N1563" s="183" t="s">
        <v>3523</v>
      </c>
      <c r="O1563" s="183"/>
      <c r="P1563" s="183" t="s">
        <v>4222</v>
      </c>
      <c r="Q1563" s="183" t="s">
        <v>4495</v>
      </c>
      <c r="R1563" s="183">
        <f t="shared" si="294"/>
        <v>0</v>
      </c>
      <c r="S1563" s="183">
        <f t="shared" si="295"/>
        <v>0</v>
      </c>
      <c r="T1563" s="183">
        <f t="shared" si="296"/>
        <v>0</v>
      </c>
      <c r="U1563" s="183">
        <f t="shared" si="297"/>
        <v>0</v>
      </c>
      <c r="V1563" s="183">
        <f t="shared" si="298"/>
        <v>0</v>
      </c>
      <c r="W1563" s="183">
        <f t="shared" si="299"/>
        <v>0</v>
      </c>
      <c r="X1563" s="183">
        <f t="shared" si="300"/>
        <v>0</v>
      </c>
      <c r="Y1563" s="183">
        <f t="shared" si="301"/>
        <v>0</v>
      </c>
      <c r="Z1563" s="183">
        <f t="shared" si="302"/>
        <v>0</v>
      </c>
      <c r="AA1563" s="183">
        <f t="shared" si="303"/>
        <v>0</v>
      </c>
      <c r="AB1563" s="183" t="str">
        <f t="shared" si="304"/>
        <v/>
      </c>
      <c r="AC1563" s="183" t="str">
        <f t="shared" si="305"/>
        <v/>
      </c>
      <c r="AD1563" s="183" t="str">
        <f t="shared" si="306"/>
        <v/>
      </c>
      <c r="AE1563" s="183" t="str">
        <f t="shared" si="307"/>
        <v/>
      </c>
    </row>
    <row r="1564" spans="1:31" ht="33.950000000000003" customHeight="1" x14ac:dyDescent="0.25">
      <c r="A1564" s="184" t="s">
        <v>4627</v>
      </c>
      <c r="B1564" s="185">
        <v>92</v>
      </c>
      <c r="C1564" s="184" t="s">
        <v>4498</v>
      </c>
      <c r="D1564" s="184" t="s">
        <v>4378</v>
      </c>
      <c r="E1564" s="184" t="s">
        <v>18</v>
      </c>
      <c r="F1564" s="185">
        <v>4</v>
      </c>
      <c r="G1564" s="185">
        <v>0</v>
      </c>
      <c r="H1564" s="185">
        <v>1</v>
      </c>
      <c r="I1564" s="184"/>
      <c r="J1564" s="184" t="s">
        <v>3209</v>
      </c>
      <c r="K1564" s="183"/>
      <c r="L1564" s="183" t="s">
        <v>4521</v>
      </c>
      <c r="M1564" s="183" t="s">
        <v>3209</v>
      </c>
      <c r="N1564" s="183" t="s">
        <v>3209</v>
      </c>
      <c r="O1564" s="183"/>
      <c r="P1564" s="183" t="s">
        <v>4222</v>
      </c>
      <c r="Q1564" s="183" t="s">
        <v>4495</v>
      </c>
      <c r="R1564" s="183">
        <f t="shared" si="294"/>
        <v>0</v>
      </c>
      <c r="S1564" s="183">
        <f t="shared" si="295"/>
        <v>0</v>
      </c>
      <c r="T1564" s="183">
        <f t="shared" si="296"/>
        <v>0</v>
      </c>
      <c r="U1564" s="183">
        <f t="shared" si="297"/>
        <v>0</v>
      </c>
      <c r="V1564" s="183">
        <f t="shared" si="298"/>
        <v>0</v>
      </c>
      <c r="W1564" s="183">
        <f t="shared" si="299"/>
        <v>0</v>
      </c>
      <c r="X1564" s="183">
        <f t="shared" si="300"/>
        <v>0</v>
      </c>
      <c r="Y1564" s="183">
        <f t="shared" si="301"/>
        <v>0</v>
      </c>
      <c r="Z1564" s="183">
        <f t="shared" si="302"/>
        <v>0</v>
      </c>
      <c r="AA1564" s="183">
        <f t="shared" si="303"/>
        <v>0</v>
      </c>
      <c r="AB1564" s="183" t="str">
        <f t="shared" si="304"/>
        <v/>
      </c>
      <c r="AC1564" s="183" t="str">
        <f t="shared" si="305"/>
        <v/>
      </c>
      <c r="AD1564" s="183" t="str">
        <f t="shared" si="306"/>
        <v/>
      </c>
      <c r="AE1564" s="183" t="str">
        <f t="shared" si="307"/>
        <v/>
      </c>
    </row>
    <row r="1565" spans="1:31" ht="33.950000000000003" customHeight="1" x14ac:dyDescent="0.25">
      <c r="A1565" s="184" t="s">
        <v>4627</v>
      </c>
      <c r="B1565" s="185">
        <v>92</v>
      </c>
      <c r="C1565" s="184" t="s">
        <v>4498</v>
      </c>
      <c r="D1565" s="184" t="s">
        <v>4378</v>
      </c>
      <c r="E1565" s="184" t="s">
        <v>18</v>
      </c>
      <c r="F1565" s="185">
        <v>5</v>
      </c>
      <c r="G1565" s="185">
        <v>0</v>
      </c>
      <c r="H1565" s="185">
        <v>1</v>
      </c>
      <c r="I1565" s="184"/>
      <c r="J1565" s="184" t="s">
        <v>4628</v>
      </c>
      <c r="K1565" s="183"/>
      <c r="L1565" s="183" t="s">
        <v>4629</v>
      </c>
      <c r="M1565" s="183" t="s">
        <v>4628</v>
      </c>
      <c r="N1565" s="183" t="s">
        <v>4628</v>
      </c>
      <c r="O1565" s="183"/>
      <c r="P1565" s="183" t="s">
        <v>4222</v>
      </c>
      <c r="Q1565" s="183" t="s">
        <v>4495</v>
      </c>
      <c r="R1565" s="183">
        <f t="shared" si="294"/>
        <v>0</v>
      </c>
      <c r="S1565" s="183">
        <f t="shared" si="295"/>
        <v>0</v>
      </c>
      <c r="T1565" s="183">
        <f t="shared" si="296"/>
        <v>0</v>
      </c>
      <c r="U1565" s="183">
        <f t="shared" si="297"/>
        <v>0</v>
      </c>
      <c r="V1565" s="183">
        <f t="shared" si="298"/>
        <v>0</v>
      </c>
      <c r="W1565" s="183">
        <f t="shared" si="299"/>
        <v>0</v>
      </c>
      <c r="X1565" s="183">
        <f t="shared" si="300"/>
        <v>0</v>
      </c>
      <c r="Y1565" s="183">
        <f t="shared" si="301"/>
        <v>0</v>
      </c>
      <c r="Z1565" s="183">
        <f t="shared" si="302"/>
        <v>0</v>
      </c>
      <c r="AA1565" s="183">
        <f t="shared" si="303"/>
        <v>0</v>
      </c>
      <c r="AB1565" s="183" t="str">
        <f t="shared" si="304"/>
        <v/>
      </c>
      <c r="AC1565" s="183" t="str">
        <f t="shared" si="305"/>
        <v/>
      </c>
      <c r="AD1565" s="183" t="str">
        <f t="shared" si="306"/>
        <v/>
      </c>
      <c r="AE1565" s="183" t="str">
        <f t="shared" si="307"/>
        <v/>
      </c>
    </row>
    <row r="1566" spans="1:31" ht="33.950000000000003" customHeight="1" x14ac:dyDescent="0.25">
      <c r="A1566" s="184" t="s">
        <v>4627</v>
      </c>
      <c r="B1566" s="185">
        <v>92</v>
      </c>
      <c r="C1566" s="184" t="s">
        <v>4498</v>
      </c>
      <c r="D1566" s="184" t="s">
        <v>4378</v>
      </c>
      <c r="E1566" s="184" t="s">
        <v>18</v>
      </c>
      <c r="F1566" s="185">
        <v>6</v>
      </c>
      <c r="G1566" s="185">
        <v>0</v>
      </c>
      <c r="H1566" s="185">
        <v>1</v>
      </c>
      <c r="I1566" s="184"/>
      <c r="J1566" s="184" t="s">
        <v>3587</v>
      </c>
      <c r="K1566" s="183"/>
      <c r="L1566" s="183" t="s">
        <v>4500</v>
      </c>
      <c r="M1566" s="183" t="s">
        <v>3587</v>
      </c>
      <c r="N1566" s="183" t="s">
        <v>3587</v>
      </c>
      <c r="O1566" s="183"/>
      <c r="P1566" s="183" t="s">
        <v>4222</v>
      </c>
      <c r="Q1566" s="183" t="s">
        <v>4495</v>
      </c>
      <c r="R1566" s="183">
        <f t="shared" si="294"/>
        <v>0</v>
      </c>
      <c r="S1566" s="183">
        <f t="shared" si="295"/>
        <v>0</v>
      </c>
      <c r="T1566" s="183">
        <f t="shared" si="296"/>
        <v>0</v>
      </c>
      <c r="U1566" s="183">
        <f t="shared" si="297"/>
        <v>0</v>
      </c>
      <c r="V1566" s="183">
        <f t="shared" si="298"/>
        <v>0</v>
      </c>
      <c r="W1566" s="183">
        <f t="shared" si="299"/>
        <v>0</v>
      </c>
      <c r="X1566" s="183">
        <f t="shared" si="300"/>
        <v>0</v>
      </c>
      <c r="Y1566" s="183">
        <f t="shared" si="301"/>
        <v>0</v>
      </c>
      <c r="Z1566" s="183">
        <f t="shared" si="302"/>
        <v>0</v>
      </c>
      <c r="AA1566" s="183">
        <f t="shared" si="303"/>
        <v>0</v>
      </c>
      <c r="AB1566" s="183" t="str">
        <f t="shared" si="304"/>
        <v/>
      </c>
      <c r="AC1566" s="183" t="str">
        <f t="shared" si="305"/>
        <v/>
      </c>
      <c r="AD1566" s="183" t="str">
        <f t="shared" si="306"/>
        <v/>
      </c>
      <c r="AE1566" s="183" t="str">
        <f t="shared" si="307"/>
        <v/>
      </c>
    </row>
    <row r="1567" spans="1:31" ht="33.950000000000003" customHeight="1" x14ac:dyDescent="0.25">
      <c r="A1567" s="184" t="s">
        <v>4627</v>
      </c>
      <c r="B1567" s="185">
        <v>92</v>
      </c>
      <c r="C1567" s="184" t="s">
        <v>4498</v>
      </c>
      <c r="D1567" s="184" t="s">
        <v>4378</v>
      </c>
      <c r="E1567" s="184" t="s">
        <v>18</v>
      </c>
      <c r="F1567" s="185">
        <v>7</v>
      </c>
      <c r="G1567" s="185">
        <v>0</v>
      </c>
      <c r="H1567" s="185">
        <v>1</v>
      </c>
      <c r="I1567" s="184"/>
      <c r="J1567" s="184" t="s">
        <v>4496</v>
      </c>
      <c r="K1567" s="183"/>
      <c r="L1567" s="183" t="s">
        <v>4497</v>
      </c>
      <c r="M1567" s="183" t="s">
        <v>4496</v>
      </c>
      <c r="N1567" s="183" t="s">
        <v>4496</v>
      </c>
      <c r="O1567" s="183"/>
      <c r="P1567" s="183" t="s">
        <v>4222</v>
      </c>
      <c r="Q1567" s="183" t="s">
        <v>4495</v>
      </c>
      <c r="R1567" s="183">
        <f t="shared" si="294"/>
        <v>0</v>
      </c>
      <c r="S1567" s="183">
        <f t="shared" si="295"/>
        <v>0</v>
      </c>
      <c r="T1567" s="183">
        <f t="shared" si="296"/>
        <v>0</v>
      </c>
      <c r="U1567" s="183">
        <f t="shared" si="297"/>
        <v>0</v>
      </c>
      <c r="V1567" s="183">
        <f t="shared" si="298"/>
        <v>0</v>
      </c>
      <c r="W1567" s="183">
        <f t="shared" si="299"/>
        <v>0</v>
      </c>
      <c r="X1567" s="183">
        <f t="shared" si="300"/>
        <v>0</v>
      </c>
      <c r="Y1567" s="183">
        <f t="shared" si="301"/>
        <v>0</v>
      </c>
      <c r="Z1567" s="183">
        <f t="shared" si="302"/>
        <v>0</v>
      </c>
      <c r="AA1567" s="183">
        <f t="shared" si="303"/>
        <v>0</v>
      </c>
      <c r="AB1567" s="183" t="str">
        <f t="shared" si="304"/>
        <v/>
      </c>
      <c r="AC1567" s="183" t="str">
        <f t="shared" si="305"/>
        <v/>
      </c>
      <c r="AD1567" s="183" t="str">
        <f t="shared" si="306"/>
        <v/>
      </c>
      <c r="AE1567" s="183" t="str">
        <f t="shared" si="307"/>
        <v/>
      </c>
    </row>
    <row r="1568" spans="1:31" ht="33.950000000000003" customHeight="1" x14ac:dyDescent="0.25">
      <c r="A1568" s="184" t="s">
        <v>4612</v>
      </c>
      <c r="B1568" s="185">
        <v>93</v>
      </c>
      <c r="C1568" s="184" t="s">
        <v>4498</v>
      </c>
      <c r="D1568" s="184" t="s">
        <v>4381</v>
      </c>
      <c r="E1568" s="184" t="s">
        <v>18</v>
      </c>
      <c r="F1568" s="185">
        <v>1</v>
      </c>
      <c r="G1568" s="185">
        <v>1</v>
      </c>
      <c r="H1568" s="185">
        <v>0</v>
      </c>
      <c r="I1568" s="184" t="s">
        <v>4619</v>
      </c>
      <c r="J1568" s="184"/>
      <c r="K1568" s="183" t="s">
        <v>4626</v>
      </c>
      <c r="L1568" s="183"/>
      <c r="M1568" s="183" t="s">
        <v>4619</v>
      </c>
      <c r="N1568" s="183" t="s">
        <v>3545</v>
      </c>
      <c r="O1568" s="183"/>
      <c r="P1568" s="183" t="s">
        <v>4222</v>
      </c>
      <c r="Q1568" s="183" t="s">
        <v>4509</v>
      </c>
      <c r="R1568" s="183">
        <f t="shared" si="294"/>
        <v>0</v>
      </c>
      <c r="S1568" s="183">
        <f t="shared" si="295"/>
        <v>0</v>
      </c>
      <c r="T1568" s="183">
        <f t="shared" si="296"/>
        <v>0</v>
      </c>
      <c r="U1568" s="183">
        <f t="shared" si="297"/>
        <v>0</v>
      </c>
      <c r="V1568" s="183">
        <f t="shared" si="298"/>
        <v>0</v>
      </c>
      <c r="W1568" s="183">
        <f t="shared" si="299"/>
        <v>0</v>
      </c>
      <c r="X1568" s="183">
        <f t="shared" si="300"/>
        <v>0</v>
      </c>
      <c r="Y1568" s="183">
        <f t="shared" si="301"/>
        <v>0</v>
      </c>
      <c r="Z1568" s="183">
        <f t="shared" si="302"/>
        <v>0</v>
      </c>
      <c r="AA1568" s="183">
        <f t="shared" si="303"/>
        <v>0</v>
      </c>
      <c r="AB1568" s="183" t="str">
        <f t="shared" si="304"/>
        <v/>
      </c>
      <c r="AC1568" s="183" t="str">
        <f t="shared" si="305"/>
        <v/>
      </c>
      <c r="AD1568" s="183" t="str">
        <f t="shared" si="306"/>
        <v/>
      </c>
      <c r="AE1568" s="183" t="str">
        <f t="shared" si="307"/>
        <v/>
      </c>
    </row>
    <row r="1569" spans="1:31" ht="33.950000000000003" customHeight="1" x14ac:dyDescent="0.25">
      <c r="A1569" s="184" t="s">
        <v>4612</v>
      </c>
      <c r="B1569" s="185">
        <v>93</v>
      </c>
      <c r="C1569" s="184" t="s">
        <v>4498</v>
      </c>
      <c r="D1569" s="184" t="s">
        <v>4381</v>
      </c>
      <c r="E1569" s="184" t="s">
        <v>18</v>
      </c>
      <c r="F1569" s="185">
        <v>2</v>
      </c>
      <c r="G1569" s="185">
        <v>1</v>
      </c>
      <c r="H1569" s="185">
        <v>0</v>
      </c>
      <c r="I1569" s="184" t="s">
        <v>4617</v>
      </c>
      <c r="J1569" s="184"/>
      <c r="K1569" s="183" t="s">
        <v>4625</v>
      </c>
      <c r="L1569" s="183"/>
      <c r="M1569" s="183" t="s">
        <v>4617</v>
      </c>
      <c r="N1569" s="183" t="s">
        <v>3252</v>
      </c>
      <c r="O1569" s="183"/>
      <c r="P1569" s="183" t="s">
        <v>4222</v>
      </c>
      <c r="Q1569" s="183" t="s">
        <v>4509</v>
      </c>
      <c r="R1569" s="183">
        <f t="shared" si="294"/>
        <v>0</v>
      </c>
      <c r="S1569" s="183">
        <f t="shared" si="295"/>
        <v>0</v>
      </c>
      <c r="T1569" s="183">
        <f t="shared" si="296"/>
        <v>0</v>
      </c>
      <c r="U1569" s="183">
        <f t="shared" si="297"/>
        <v>0</v>
      </c>
      <c r="V1569" s="183">
        <f t="shared" si="298"/>
        <v>0</v>
      </c>
      <c r="W1569" s="183">
        <f t="shared" si="299"/>
        <v>0</v>
      </c>
      <c r="X1569" s="183">
        <f t="shared" si="300"/>
        <v>0</v>
      </c>
      <c r="Y1569" s="183">
        <f t="shared" si="301"/>
        <v>0</v>
      </c>
      <c r="Z1569" s="183">
        <f t="shared" si="302"/>
        <v>0</v>
      </c>
      <c r="AA1569" s="183">
        <f t="shared" si="303"/>
        <v>0</v>
      </c>
      <c r="AB1569" s="183" t="str">
        <f t="shared" si="304"/>
        <v/>
      </c>
      <c r="AC1569" s="183" t="str">
        <f t="shared" si="305"/>
        <v/>
      </c>
      <c r="AD1569" s="183" t="str">
        <f t="shared" si="306"/>
        <v/>
      </c>
      <c r="AE1569" s="183" t="str">
        <f t="shared" si="307"/>
        <v/>
      </c>
    </row>
    <row r="1570" spans="1:31" ht="33.950000000000003" customHeight="1" x14ac:dyDescent="0.25">
      <c r="A1570" s="184" t="s">
        <v>4612</v>
      </c>
      <c r="B1570" s="185">
        <v>93</v>
      </c>
      <c r="C1570" s="184" t="s">
        <v>4498</v>
      </c>
      <c r="D1570" s="184" t="s">
        <v>4381</v>
      </c>
      <c r="E1570" s="184" t="s">
        <v>18</v>
      </c>
      <c r="F1570" s="185">
        <v>3</v>
      </c>
      <c r="G1570" s="185">
        <v>1</v>
      </c>
      <c r="H1570" s="185">
        <v>0</v>
      </c>
      <c r="I1570" s="184" t="s">
        <v>1837</v>
      </c>
      <c r="J1570" s="184"/>
      <c r="K1570" s="183" t="s">
        <v>4624</v>
      </c>
      <c r="L1570" s="183"/>
      <c r="M1570" s="183" t="s">
        <v>1837</v>
      </c>
      <c r="N1570" s="183" t="s">
        <v>1837</v>
      </c>
      <c r="O1570" s="183"/>
      <c r="P1570" s="183" t="s">
        <v>4222</v>
      </c>
      <c r="Q1570" s="183" t="s">
        <v>4509</v>
      </c>
      <c r="R1570" s="183">
        <f t="shared" si="294"/>
        <v>0</v>
      </c>
      <c r="S1570" s="183">
        <f t="shared" si="295"/>
        <v>0</v>
      </c>
      <c r="T1570" s="183">
        <f t="shared" si="296"/>
        <v>0</v>
      </c>
      <c r="U1570" s="183">
        <f t="shared" si="297"/>
        <v>0</v>
      </c>
      <c r="V1570" s="183">
        <f t="shared" si="298"/>
        <v>0</v>
      </c>
      <c r="W1570" s="183">
        <f t="shared" si="299"/>
        <v>0</v>
      </c>
      <c r="X1570" s="183">
        <f t="shared" si="300"/>
        <v>0</v>
      </c>
      <c r="Y1570" s="183">
        <f t="shared" si="301"/>
        <v>0</v>
      </c>
      <c r="Z1570" s="183">
        <f t="shared" si="302"/>
        <v>0</v>
      </c>
      <c r="AA1570" s="183">
        <f t="shared" si="303"/>
        <v>0</v>
      </c>
      <c r="AB1570" s="183" t="str">
        <f t="shared" si="304"/>
        <v/>
      </c>
      <c r="AC1570" s="183" t="str">
        <f t="shared" si="305"/>
        <v/>
      </c>
      <c r="AD1570" s="183" t="str">
        <f t="shared" si="306"/>
        <v/>
      </c>
      <c r="AE1570" s="183" t="str">
        <f t="shared" si="307"/>
        <v/>
      </c>
    </row>
    <row r="1571" spans="1:31" ht="33.950000000000003" customHeight="1" x14ac:dyDescent="0.25">
      <c r="A1571" s="184" t="s">
        <v>4612</v>
      </c>
      <c r="B1571" s="185">
        <v>93</v>
      </c>
      <c r="C1571" s="184" t="s">
        <v>4498</v>
      </c>
      <c r="D1571" s="184" t="s">
        <v>4381</v>
      </c>
      <c r="E1571" s="184" t="s">
        <v>18</v>
      </c>
      <c r="F1571" s="185">
        <v>4</v>
      </c>
      <c r="G1571" s="185">
        <v>1</v>
      </c>
      <c r="H1571" s="185">
        <v>0</v>
      </c>
      <c r="I1571" s="184" t="s">
        <v>4614</v>
      </c>
      <c r="J1571" s="184"/>
      <c r="K1571" s="183" t="s">
        <v>4623</v>
      </c>
      <c r="L1571" s="183"/>
      <c r="M1571" s="183" t="s">
        <v>4614</v>
      </c>
      <c r="N1571" s="183" t="s">
        <v>4613</v>
      </c>
      <c r="O1571" s="183"/>
      <c r="P1571" s="183" t="s">
        <v>4222</v>
      </c>
      <c r="Q1571" s="183" t="s">
        <v>4509</v>
      </c>
      <c r="R1571" s="183">
        <f t="shared" si="294"/>
        <v>0</v>
      </c>
      <c r="S1571" s="183">
        <f t="shared" si="295"/>
        <v>0</v>
      </c>
      <c r="T1571" s="183">
        <f t="shared" si="296"/>
        <v>0</v>
      </c>
      <c r="U1571" s="183">
        <f t="shared" si="297"/>
        <v>0</v>
      </c>
      <c r="V1571" s="183">
        <f t="shared" si="298"/>
        <v>0</v>
      </c>
      <c r="W1571" s="183">
        <f t="shared" si="299"/>
        <v>0</v>
      </c>
      <c r="X1571" s="183">
        <f t="shared" si="300"/>
        <v>0</v>
      </c>
      <c r="Y1571" s="183">
        <f t="shared" si="301"/>
        <v>0</v>
      </c>
      <c r="Z1571" s="183">
        <f t="shared" si="302"/>
        <v>0</v>
      </c>
      <c r="AA1571" s="183">
        <f t="shared" si="303"/>
        <v>0</v>
      </c>
      <c r="AB1571" s="183" t="str">
        <f t="shared" si="304"/>
        <v/>
      </c>
      <c r="AC1571" s="183" t="str">
        <f t="shared" si="305"/>
        <v/>
      </c>
      <c r="AD1571" s="183" t="str">
        <f t="shared" si="306"/>
        <v/>
      </c>
      <c r="AE1571" s="183" t="str">
        <f t="shared" si="307"/>
        <v/>
      </c>
    </row>
    <row r="1572" spans="1:31" ht="33.950000000000003" customHeight="1" x14ac:dyDescent="0.25">
      <c r="A1572" s="184" t="s">
        <v>4612</v>
      </c>
      <c r="B1572" s="185">
        <v>93</v>
      </c>
      <c r="C1572" s="184" t="s">
        <v>4498</v>
      </c>
      <c r="D1572" s="184" t="s">
        <v>4381</v>
      </c>
      <c r="E1572" s="184" t="s">
        <v>18</v>
      </c>
      <c r="F1572" s="185">
        <v>5</v>
      </c>
      <c r="G1572" s="185">
        <v>1</v>
      </c>
      <c r="H1572" s="185">
        <v>0</v>
      </c>
      <c r="I1572" s="184" t="s">
        <v>2781</v>
      </c>
      <c r="J1572" s="184"/>
      <c r="K1572" s="183" t="s">
        <v>4561</v>
      </c>
      <c r="L1572" s="183"/>
      <c r="M1572" s="183" t="s">
        <v>2781</v>
      </c>
      <c r="N1572" s="183" t="s">
        <v>2781</v>
      </c>
      <c r="O1572" s="183"/>
      <c r="P1572" s="183" t="s">
        <v>4222</v>
      </c>
      <c r="Q1572" s="183" t="s">
        <v>4509</v>
      </c>
      <c r="R1572" s="183">
        <f t="shared" si="294"/>
        <v>0</v>
      </c>
      <c r="S1572" s="183">
        <f t="shared" si="295"/>
        <v>0</v>
      </c>
      <c r="T1572" s="183">
        <f t="shared" si="296"/>
        <v>0</v>
      </c>
      <c r="U1572" s="183">
        <f t="shared" si="297"/>
        <v>0</v>
      </c>
      <c r="V1572" s="183">
        <f t="shared" si="298"/>
        <v>0</v>
      </c>
      <c r="W1572" s="183">
        <f t="shared" si="299"/>
        <v>0</v>
      </c>
      <c r="X1572" s="183">
        <f t="shared" si="300"/>
        <v>0</v>
      </c>
      <c r="Y1572" s="183">
        <f t="shared" si="301"/>
        <v>0</v>
      </c>
      <c r="Z1572" s="183">
        <f t="shared" si="302"/>
        <v>0</v>
      </c>
      <c r="AA1572" s="183">
        <f t="shared" si="303"/>
        <v>0</v>
      </c>
      <c r="AB1572" s="183" t="str">
        <f t="shared" si="304"/>
        <v/>
      </c>
      <c r="AC1572" s="183" t="str">
        <f t="shared" si="305"/>
        <v/>
      </c>
      <c r="AD1572" s="183" t="str">
        <f t="shared" si="306"/>
        <v/>
      </c>
      <c r="AE1572" s="183" t="str">
        <f t="shared" si="307"/>
        <v/>
      </c>
    </row>
    <row r="1573" spans="1:31" ht="33.950000000000003" customHeight="1" x14ac:dyDescent="0.25">
      <c r="A1573" s="184" t="s">
        <v>4612</v>
      </c>
      <c r="B1573" s="185">
        <v>93</v>
      </c>
      <c r="C1573" s="184" t="s">
        <v>4498</v>
      </c>
      <c r="D1573" s="184" t="s">
        <v>4381</v>
      </c>
      <c r="E1573" s="184" t="s">
        <v>18</v>
      </c>
      <c r="F1573" s="185">
        <v>6</v>
      </c>
      <c r="G1573" s="185">
        <v>1</v>
      </c>
      <c r="H1573" s="185">
        <v>0</v>
      </c>
      <c r="I1573" s="184" t="s">
        <v>4621</v>
      </c>
      <c r="J1573" s="184"/>
      <c r="K1573" s="183" t="s">
        <v>4622</v>
      </c>
      <c r="L1573" s="183"/>
      <c r="M1573" s="183" t="s">
        <v>4621</v>
      </c>
      <c r="N1573" s="183" t="s">
        <v>4621</v>
      </c>
      <c r="O1573" s="183"/>
      <c r="P1573" s="183" t="s">
        <v>4222</v>
      </c>
      <c r="Q1573" s="183" t="s">
        <v>4509</v>
      </c>
      <c r="R1573" s="183">
        <f t="shared" si="294"/>
        <v>0</v>
      </c>
      <c r="S1573" s="183">
        <f t="shared" si="295"/>
        <v>0</v>
      </c>
      <c r="T1573" s="183">
        <f t="shared" si="296"/>
        <v>0</v>
      </c>
      <c r="U1573" s="183">
        <f t="shared" si="297"/>
        <v>0</v>
      </c>
      <c r="V1573" s="183">
        <f t="shared" si="298"/>
        <v>0</v>
      </c>
      <c r="W1573" s="183">
        <f t="shared" si="299"/>
        <v>0</v>
      </c>
      <c r="X1573" s="183">
        <f t="shared" si="300"/>
        <v>0</v>
      </c>
      <c r="Y1573" s="183">
        <f t="shared" si="301"/>
        <v>0</v>
      </c>
      <c r="Z1573" s="183">
        <f t="shared" si="302"/>
        <v>0</v>
      </c>
      <c r="AA1573" s="183">
        <f t="shared" si="303"/>
        <v>0</v>
      </c>
      <c r="AB1573" s="183" t="str">
        <f t="shared" si="304"/>
        <v/>
      </c>
      <c r="AC1573" s="183" t="str">
        <f t="shared" si="305"/>
        <v/>
      </c>
      <c r="AD1573" s="183" t="str">
        <f t="shared" si="306"/>
        <v/>
      </c>
      <c r="AE1573" s="183" t="str">
        <f t="shared" si="307"/>
        <v/>
      </c>
    </row>
    <row r="1574" spans="1:31" ht="33.950000000000003" customHeight="1" x14ac:dyDescent="0.25">
      <c r="A1574" s="184" t="s">
        <v>4612</v>
      </c>
      <c r="B1574" s="185">
        <v>93</v>
      </c>
      <c r="C1574" s="184" t="s">
        <v>4498</v>
      </c>
      <c r="D1574" s="184" t="s">
        <v>4381</v>
      </c>
      <c r="E1574" s="184" t="s">
        <v>18</v>
      </c>
      <c r="F1574" s="185">
        <v>7</v>
      </c>
      <c r="G1574" s="185">
        <v>1</v>
      </c>
      <c r="H1574" s="185">
        <v>0</v>
      </c>
      <c r="I1574" s="184" t="s">
        <v>3102</v>
      </c>
      <c r="J1574" s="184"/>
      <c r="K1574" s="183" t="s">
        <v>4511</v>
      </c>
      <c r="L1574" s="183"/>
      <c r="M1574" s="183" t="s">
        <v>3102</v>
      </c>
      <c r="N1574" s="183" t="s">
        <v>3102</v>
      </c>
      <c r="O1574" s="183"/>
      <c r="P1574" s="183" t="s">
        <v>4222</v>
      </c>
      <c r="Q1574" s="183" t="s">
        <v>4509</v>
      </c>
      <c r="R1574" s="183">
        <f t="shared" si="294"/>
        <v>0</v>
      </c>
      <c r="S1574" s="183">
        <f t="shared" si="295"/>
        <v>0</v>
      </c>
      <c r="T1574" s="183">
        <f t="shared" si="296"/>
        <v>0</v>
      </c>
      <c r="U1574" s="183">
        <f t="shared" si="297"/>
        <v>0</v>
      </c>
      <c r="V1574" s="183">
        <f t="shared" si="298"/>
        <v>0</v>
      </c>
      <c r="W1574" s="183">
        <f t="shared" si="299"/>
        <v>0</v>
      </c>
      <c r="X1574" s="183">
        <f t="shared" si="300"/>
        <v>0</v>
      </c>
      <c r="Y1574" s="183">
        <f t="shared" si="301"/>
        <v>0</v>
      </c>
      <c r="Z1574" s="183">
        <f t="shared" si="302"/>
        <v>0</v>
      </c>
      <c r="AA1574" s="183">
        <f t="shared" si="303"/>
        <v>0</v>
      </c>
      <c r="AB1574" s="183" t="str">
        <f t="shared" si="304"/>
        <v/>
      </c>
      <c r="AC1574" s="183" t="str">
        <f t="shared" si="305"/>
        <v/>
      </c>
      <c r="AD1574" s="183" t="str">
        <f t="shared" si="306"/>
        <v/>
      </c>
      <c r="AE1574" s="183" t="str">
        <f t="shared" si="307"/>
        <v/>
      </c>
    </row>
    <row r="1575" spans="1:31" ht="33.950000000000003" customHeight="1" x14ac:dyDescent="0.25">
      <c r="A1575" s="184" t="s">
        <v>4612</v>
      </c>
      <c r="B1575" s="185">
        <v>93</v>
      </c>
      <c r="C1575" s="184" t="s">
        <v>4498</v>
      </c>
      <c r="D1575" s="184" t="s">
        <v>4381</v>
      </c>
      <c r="E1575" s="184" t="s">
        <v>18</v>
      </c>
      <c r="F1575" s="185">
        <v>8</v>
      </c>
      <c r="G1575" s="185">
        <v>1</v>
      </c>
      <c r="H1575" s="185">
        <v>0</v>
      </c>
      <c r="I1575" s="184" t="s">
        <v>3123</v>
      </c>
      <c r="J1575" s="184"/>
      <c r="K1575" s="183" t="s">
        <v>4510</v>
      </c>
      <c r="L1575" s="183"/>
      <c r="M1575" s="183" t="s">
        <v>3123</v>
      </c>
      <c r="N1575" s="183" t="s">
        <v>3123</v>
      </c>
      <c r="O1575" s="183"/>
      <c r="P1575" s="183" t="s">
        <v>4222</v>
      </c>
      <c r="Q1575" s="183" t="s">
        <v>4509</v>
      </c>
      <c r="R1575" s="183">
        <f t="shared" si="294"/>
        <v>0</v>
      </c>
      <c r="S1575" s="183">
        <f t="shared" si="295"/>
        <v>0</v>
      </c>
      <c r="T1575" s="183">
        <f t="shared" si="296"/>
        <v>0</v>
      </c>
      <c r="U1575" s="183">
        <f t="shared" si="297"/>
        <v>0</v>
      </c>
      <c r="V1575" s="183">
        <f t="shared" si="298"/>
        <v>0</v>
      </c>
      <c r="W1575" s="183">
        <f t="shared" si="299"/>
        <v>0</v>
      </c>
      <c r="X1575" s="183">
        <f t="shared" si="300"/>
        <v>0</v>
      </c>
      <c r="Y1575" s="183">
        <f t="shared" si="301"/>
        <v>0</v>
      </c>
      <c r="Z1575" s="183">
        <f t="shared" si="302"/>
        <v>0</v>
      </c>
      <c r="AA1575" s="183">
        <f t="shared" si="303"/>
        <v>0</v>
      </c>
      <c r="AB1575" s="183" t="str">
        <f t="shared" si="304"/>
        <v/>
      </c>
      <c r="AC1575" s="183" t="str">
        <f t="shared" si="305"/>
        <v/>
      </c>
      <c r="AD1575" s="183" t="str">
        <f t="shared" si="306"/>
        <v/>
      </c>
      <c r="AE1575" s="183" t="str">
        <f t="shared" si="307"/>
        <v/>
      </c>
    </row>
    <row r="1576" spans="1:31" ht="33.950000000000003" customHeight="1" x14ac:dyDescent="0.25">
      <c r="A1576" s="184" t="s">
        <v>4612</v>
      </c>
      <c r="B1576" s="185">
        <v>93</v>
      </c>
      <c r="C1576" s="184" t="s">
        <v>4498</v>
      </c>
      <c r="D1576" s="184" t="s">
        <v>4378</v>
      </c>
      <c r="E1576" s="184" t="s">
        <v>18</v>
      </c>
      <c r="F1576" s="185">
        <v>1</v>
      </c>
      <c r="G1576" s="185">
        <v>0</v>
      </c>
      <c r="H1576" s="185">
        <v>1</v>
      </c>
      <c r="I1576" s="184"/>
      <c r="J1576" s="184" t="s">
        <v>4619</v>
      </c>
      <c r="K1576" s="183"/>
      <c r="L1576" s="183" t="s">
        <v>4620</v>
      </c>
      <c r="M1576" s="183" t="s">
        <v>4619</v>
      </c>
      <c r="N1576" s="183" t="s">
        <v>3545</v>
      </c>
      <c r="O1576" s="183"/>
      <c r="P1576" s="183" t="s">
        <v>4222</v>
      </c>
      <c r="Q1576" s="183" t="s">
        <v>4495</v>
      </c>
      <c r="R1576" s="183">
        <f t="shared" si="294"/>
        <v>0</v>
      </c>
      <c r="S1576" s="183">
        <f t="shared" si="295"/>
        <v>0</v>
      </c>
      <c r="T1576" s="183">
        <f t="shared" si="296"/>
        <v>0</v>
      </c>
      <c r="U1576" s="183">
        <f t="shared" si="297"/>
        <v>0</v>
      </c>
      <c r="V1576" s="183">
        <f t="shared" si="298"/>
        <v>0</v>
      </c>
      <c r="W1576" s="183">
        <f t="shared" si="299"/>
        <v>0</v>
      </c>
      <c r="X1576" s="183">
        <f t="shared" si="300"/>
        <v>0</v>
      </c>
      <c r="Y1576" s="183">
        <f t="shared" si="301"/>
        <v>0</v>
      </c>
      <c r="Z1576" s="183">
        <f t="shared" si="302"/>
        <v>0</v>
      </c>
      <c r="AA1576" s="183">
        <f t="shared" si="303"/>
        <v>0</v>
      </c>
      <c r="AB1576" s="183" t="str">
        <f t="shared" si="304"/>
        <v/>
      </c>
      <c r="AC1576" s="183" t="str">
        <f t="shared" si="305"/>
        <v/>
      </c>
      <c r="AD1576" s="183" t="str">
        <f t="shared" si="306"/>
        <v/>
      </c>
      <c r="AE1576" s="183" t="str">
        <f t="shared" si="307"/>
        <v/>
      </c>
    </row>
    <row r="1577" spans="1:31" ht="33.950000000000003" customHeight="1" x14ac:dyDescent="0.25">
      <c r="A1577" s="184" t="s">
        <v>4612</v>
      </c>
      <c r="B1577" s="185">
        <v>93</v>
      </c>
      <c r="C1577" s="184" t="s">
        <v>4498</v>
      </c>
      <c r="D1577" s="184" t="s">
        <v>4378</v>
      </c>
      <c r="E1577" s="184" t="s">
        <v>18</v>
      </c>
      <c r="F1577" s="185">
        <v>2</v>
      </c>
      <c r="G1577" s="185">
        <v>0</v>
      </c>
      <c r="H1577" s="185">
        <v>1</v>
      </c>
      <c r="I1577" s="184"/>
      <c r="J1577" s="184" t="s">
        <v>4617</v>
      </c>
      <c r="K1577" s="183"/>
      <c r="L1577" s="183" t="s">
        <v>4618</v>
      </c>
      <c r="M1577" s="183" t="s">
        <v>4617</v>
      </c>
      <c r="N1577" s="183" t="s">
        <v>3252</v>
      </c>
      <c r="O1577" s="183"/>
      <c r="P1577" s="183" t="s">
        <v>4222</v>
      </c>
      <c r="Q1577" s="183" t="s">
        <v>4495</v>
      </c>
      <c r="R1577" s="183">
        <f t="shared" si="294"/>
        <v>0</v>
      </c>
      <c r="S1577" s="183">
        <f t="shared" si="295"/>
        <v>0</v>
      </c>
      <c r="T1577" s="183">
        <f t="shared" si="296"/>
        <v>0</v>
      </c>
      <c r="U1577" s="183">
        <f t="shared" si="297"/>
        <v>0</v>
      </c>
      <c r="V1577" s="183">
        <f t="shared" si="298"/>
        <v>0</v>
      </c>
      <c r="W1577" s="183">
        <f t="shared" si="299"/>
        <v>0</v>
      </c>
      <c r="X1577" s="183">
        <f t="shared" si="300"/>
        <v>0</v>
      </c>
      <c r="Y1577" s="183">
        <f t="shared" si="301"/>
        <v>0</v>
      </c>
      <c r="Z1577" s="183">
        <f t="shared" si="302"/>
        <v>0</v>
      </c>
      <c r="AA1577" s="183">
        <f t="shared" si="303"/>
        <v>0</v>
      </c>
      <c r="AB1577" s="183" t="str">
        <f t="shared" si="304"/>
        <v/>
      </c>
      <c r="AC1577" s="183" t="str">
        <f t="shared" si="305"/>
        <v/>
      </c>
      <c r="AD1577" s="183" t="str">
        <f t="shared" si="306"/>
        <v/>
      </c>
      <c r="AE1577" s="183" t="str">
        <f t="shared" si="307"/>
        <v/>
      </c>
    </row>
    <row r="1578" spans="1:31" ht="33.950000000000003" customHeight="1" x14ac:dyDescent="0.25">
      <c r="A1578" s="184" t="s">
        <v>4612</v>
      </c>
      <c r="B1578" s="185">
        <v>93</v>
      </c>
      <c r="C1578" s="184" t="s">
        <v>4498</v>
      </c>
      <c r="D1578" s="184" t="s">
        <v>4378</v>
      </c>
      <c r="E1578" s="184" t="s">
        <v>18</v>
      </c>
      <c r="F1578" s="185">
        <v>3</v>
      </c>
      <c r="G1578" s="185">
        <v>0</v>
      </c>
      <c r="H1578" s="185">
        <v>1</v>
      </c>
      <c r="I1578" s="184"/>
      <c r="J1578" s="184" t="s">
        <v>1837</v>
      </c>
      <c r="K1578" s="183"/>
      <c r="L1578" s="183" t="s">
        <v>4616</v>
      </c>
      <c r="M1578" s="183" t="s">
        <v>1837</v>
      </c>
      <c r="N1578" s="183" t="s">
        <v>1837</v>
      </c>
      <c r="O1578" s="183"/>
      <c r="P1578" s="183" t="s">
        <v>4222</v>
      </c>
      <c r="Q1578" s="183" t="s">
        <v>4495</v>
      </c>
      <c r="R1578" s="183">
        <f t="shared" si="294"/>
        <v>0</v>
      </c>
      <c r="S1578" s="183">
        <f t="shared" si="295"/>
        <v>0</v>
      </c>
      <c r="T1578" s="183">
        <f t="shared" si="296"/>
        <v>0</v>
      </c>
      <c r="U1578" s="183">
        <f t="shared" si="297"/>
        <v>0</v>
      </c>
      <c r="V1578" s="183">
        <f t="shared" si="298"/>
        <v>0</v>
      </c>
      <c r="W1578" s="183">
        <f t="shared" si="299"/>
        <v>0</v>
      </c>
      <c r="X1578" s="183">
        <f t="shared" si="300"/>
        <v>0</v>
      </c>
      <c r="Y1578" s="183">
        <f t="shared" si="301"/>
        <v>0</v>
      </c>
      <c r="Z1578" s="183">
        <f t="shared" si="302"/>
        <v>0</v>
      </c>
      <c r="AA1578" s="183">
        <f t="shared" si="303"/>
        <v>0</v>
      </c>
      <c r="AB1578" s="183" t="str">
        <f t="shared" si="304"/>
        <v/>
      </c>
      <c r="AC1578" s="183" t="str">
        <f t="shared" si="305"/>
        <v/>
      </c>
      <c r="AD1578" s="183" t="str">
        <f t="shared" si="306"/>
        <v/>
      </c>
      <c r="AE1578" s="183" t="str">
        <f t="shared" si="307"/>
        <v/>
      </c>
    </row>
    <row r="1579" spans="1:31" ht="33.950000000000003" customHeight="1" x14ac:dyDescent="0.25">
      <c r="A1579" s="184" t="s">
        <v>4612</v>
      </c>
      <c r="B1579" s="185">
        <v>93</v>
      </c>
      <c r="C1579" s="184" t="s">
        <v>4498</v>
      </c>
      <c r="D1579" s="184" t="s">
        <v>4378</v>
      </c>
      <c r="E1579" s="184" t="s">
        <v>18</v>
      </c>
      <c r="F1579" s="185">
        <v>4</v>
      </c>
      <c r="G1579" s="185">
        <v>0</v>
      </c>
      <c r="H1579" s="185">
        <v>1</v>
      </c>
      <c r="I1579" s="184"/>
      <c r="J1579" s="184" t="s">
        <v>4614</v>
      </c>
      <c r="K1579" s="183"/>
      <c r="L1579" s="183" t="s">
        <v>4615</v>
      </c>
      <c r="M1579" s="183" t="s">
        <v>4614</v>
      </c>
      <c r="N1579" s="183" t="s">
        <v>4613</v>
      </c>
      <c r="O1579" s="183"/>
      <c r="P1579" s="183" t="s">
        <v>4222</v>
      </c>
      <c r="Q1579" s="183" t="s">
        <v>4495</v>
      </c>
      <c r="R1579" s="183">
        <f t="shared" si="294"/>
        <v>0</v>
      </c>
      <c r="S1579" s="183">
        <f t="shared" si="295"/>
        <v>0</v>
      </c>
      <c r="T1579" s="183">
        <f t="shared" si="296"/>
        <v>0</v>
      </c>
      <c r="U1579" s="183">
        <f t="shared" si="297"/>
        <v>0</v>
      </c>
      <c r="V1579" s="183">
        <f t="shared" si="298"/>
        <v>0</v>
      </c>
      <c r="W1579" s="183">
        <f t="shared" si="299"/>
        <v>0</v>
      </c>
      <c r="X1579" s="183">
        <f t="shared" si="300"/>
        <v>0</v>
      </c>
      <c r="Y1579" s="183">
        <f t="shared" si="301"/>
        <v>0</v>
      </c>
      <c r="Z1579" s="183">
        <f t="shared" si="302"/>
        <v>0</v>
      </c>
      <c r="AA1579" s="183">
        <f t="shared" si="303"/>
        <v>0</v>
      </c>
      <c r="AB1579" s="183" t="str">
        <f t="shared" si="304"/>
        <v/>
      </c>
      <c r="AC1579" s="183" t="str">
        <f t="shared" si="305"/>
        <v/>
      </c>
      <c r="AD1579" s="183" t="str">
        <f t="shared" si="306"/>
        <v/>
      </c>
      <c r="AE1579" s="183" t="str">
        <f t="shared" si="307"/>
        <v/>
      </c>
    </row>
    <row r="1580" spans="1:31" ht="33.950000000000003" customHeight="1" x14ac:dyDescent="0.25">
      <c r="A1580" s="184" t="s">
        <v>4612</v>
      </c>
      <c r="B1580" s="185">
        <v>93</v>
      </c>
      <c r="C1580" s="184" t="s">
        <v>4498</v>
      </c>
      <c r="D1580" s="184" t="s">
        <v>4378</v>
      </c>
      <c r="E1580" s="184" t="s">
        <v>18</v>
      </c>
      <c r="F1580" s="185">
        <v>5</v>
      </c>
      <c r="G1580" s="185">
        <v>0</v>
      </c>
      <c r="H1580" s="185">
        <v>1</v>
      </c>
      <c r="I1580" s="184"/>
      <c r="J1580" s="184" t="s">
        <v>2781</v>
      </c>
      <c r="K1580" s="183"/>
      <c r="L1580" s="183" t="s">
        <v>4555</v>
      </c>
      <c r="M1580" s="183" t="s">
        <v>2781</v>
      </c>
      <c r="N1580" s="183" t="s">
        <v>2781</v>
      </c>
      <c r="O1580" s="183"/>
      <c r="P1580" s="183" t="s">
        <v>4222</v>
      </c>
      <c r="Q1580" s="183" t="s">
        <v>4495</v>
      </c>
      <c r="R1580" s="183">
        <f t="shared" si="294"/>
        <v>0</v>
      </c>
      <c r="S1580" s="183">
        <f t="shared" si="295"/>
        <v>0</v>
      </c>
      <c r="T1580" s="183">
        <f t="shared" si="296"/>
        <v>0</v>
      </c>
      <c r="U1580" s="183">
        <f t="shared" si="297"/>
        <v>0</v>
      </c>
      <c r="V1580" s="183">
        <f t="shared" si="298"/>
        <v>0</v>
      </c>
      <c r="W1580" s="183">
        <f t="shared" si="299"/>
        <v>0</v>
      </c>
      <c r="X1580" s="183">
        <f t="shared" si="300"/>
        <v>0</v>
      </c>
      <c r="Y1580" s="183">
        <f t="shared" si="301"/>
        <v>0</v>
      </c>
      <c r="Z1580" s="183">
        <f t="shared" si="302"/>
        <v>0</v>
      </c>
      <c r="AA1580" s="183">
        <f t="shared" si="303"/>
        <v>0</v>
      </c>
      <c r="AB1580" s="183" t="str">
        <f t="shared" si="304"/>
        <v/>
      </c>
      <c r="AC1580" s="183" t="str">
        <f t="shared" si="305"/>
        <v/>
      </c>
      <c r="AD1580" s="183" t="str">
        <f t="shared" si="306"/>
        <v/>
      </c>
      <c r="AE1580" s="183" t="str">
        <f t="shared" si="307"/>
        <v/>
      </c>
    </row>
    <row r="1581" spans="1:31" ht="33.950000000000003" customHeight="1" x14ac:dyDescent="0.25">
      <c r="A1581" s="184" t="s">
        <v>4612</v>
      </c>
      <c r="B1581" s="185">
        <v>93</v>
      </c>
      <c r="C1581" s="184" t="s">
        <v>4498</v>
      </c>
      <c r="D1581" s="184" t="s">
        <v>4378</v>
      </c>
      <c r="E1581" s="184" t="s">
        <v>18</v>
      </c>
      <c r="F1581" s="185">
        <v>6</v>
      </c>
      <c r="G1581" s="185">
        <v>0</v>
      </c>
      <c r="H1581" s="185">
        <v>1</v>
      </c>
      <c r="I1581" s="184"/>
      <c r="J1581" s="184" t="s">
        <v>3587</v>
      </c>
      <c r="K1581" s="183"/>
      <c r="L1581" s="183" t="s">
        <v>4500</v>
      </c>
      <c r="M1581" s="183" t="s">
        <v>3587</v>
      </c>
      <c r="N1581" s="183" t="s">
        <v>3587</v>
      </c>
      <c r="O1581" s="183"/>
      <c r="P1581" s="183" t="s">
        <v>4222</v>
      </c>
      <c r="Q1581" s="183" t="s">
        <v>4495</v>
      </c>
      <c r="R1581" s="183">
        <f t="shared" si="294"/>
        <v>0</v>
      </c>
      <c r="S1581" s="183">
        <f t="shared" si="295"/>
        <v>0</v>
      </c>
      <c r="T1581" s="183">
        <f t="shared" si="296"/>
        <v>0</v>
      </c>
      <c r="U1581" s="183">
        <f t="shared" si="297"/>
        <v>0</v>
      </c>
      <c r="V1581" s="183">
        <f t="shared" si="298"/>
        <v>0</v>
      </c>
      <c r="W1581" s="183">
        <f t="shared" si="299"/>
        <v>0</v>
      </c>
      <c r="X1581" s="183">
        <f t="shared" si="300"/>
        <v>0</v>
      </c>
      <c r="Y1581" s="183">
        <f t="shared" si="301"/>
        <v>0</v>
      </c>
      <c r="Z1581" s="183">
        <f t="shared" si="302"/>
        <v>0</v>
      </c>
      <c r="AA1581" s="183">
        <f t="shared" si="303"/>
        <v>0</v>
      </c>
      <c r="AB1581" s="183" t="str">
        <f t="shared" si="304"/>
        <v/>
      </c>
      <c r="AC1581" s="183" t="str">
        <f t="shared" si="305"/>
        <v/>
      </c>
      <c r="AD1581" s="183" t="str">
        <f t="shared" si="306"/>
        <v/>
      </c>
      <c r="AE1581" s="183" t="str">
        <f t="shared" si="307"/>
        <v/>
      </c>
    </row>
    <row r="1582" spans="1:31" ht="33.950000000000003" customHeight="1" x14ac:dyDescent="0.25">
      <c r="A1582" s="184" t="s">
        <v>4612</v>
      </c>
      <c r="B1582" s="185">
        <v>93</v>
      </c>
      <c r="C1582" s="184" t="s">
        <v>4498</v>
      </c>
      <c r="D1582" s="184" t="s">
        <v>4378</v>
      </c>
      <c r="E1582" s="184" t="s">
        <v>18</v>
      </c>
      <c r="F1582" s="185">
        <v>7</v>
      </c>
      <c r="G1582" s="185">
        <v>0</v>
      </c>
      <c r="H1582" s="185">
        <v>1</v>
      </c>
      <c r="I1582" s="184"/>
      <c r="J1582" s="184" t="s">
        <v>4496</v>
      </c>
      <c r="K1582" s="183"/>
      <c r="L1582" s="183" t="s">
        <v>4497</v>
      </c>
      <c r="M1582" s="183" t="s">
        <v>4496</v>
      </c>
      <c r="N1582" s="183" t="s">
        <v>4496</v>
      </c>
      <c r="O1582" s="183"/>
      <c r="P1582" s="183" t="s">
        <v>4222</v>
      </c>
      <c r="Q1582" s="183" t="s">
        <v>4495</v>
      </c>
      <c r="R1582" s="183">
        <f t="shared" si="294"/>
        <v>0</v>
      </c>
      <c r="S1582" s="183">
        <f t="shared" si="295"/>
        <v>0</v>
      </c>
      <c r="T1582" s="183">
        <f t="shared" si="296"/>
        <v>0</v>
      </c>
      <c r="U1582" s="183">
        <f t="shared" si="297"/>
        <v>0</v>
      </c>
      <c r="V1582" s="183">
        <f t="shared" si="298"/>
        <v>0</v>
      </c>
      <c r="W1582" s="183">
        <f t="shared" si="299"/>
        <v>0</v>
      </c>
      <c r="X1582" s="183">
        <f t="shared" si="300"/>
        <v>0</v>
      </c>
      <c r="Y1582" s="183">
        <f t="shared" si="301"/>
        <v>0</v>
      </c>
      <c r="Z1582" s="183">
        <f t="shared" si="302"/>
        <v>0</v>
      </c>
      <c r="AA1582" s="183">
        <f t="shared" si="303"/>
        <v>0</v>
      </c>
      <c r="AB1582" s="183" t="str">
        <f t="shared" si="304"/>
        <v/>
      </c>
      <c r="AC1582" s="183" t="str">
        <f t="shared" si="305"/>
        <v/>
      </c>
      <c r="AD1582" s="183" t="str">
        <f t="shared" si="306"/>
        <v/>
      </c>
      <c r="AE1582" s="183" t="str">
        <f t="shared" si="307"/>
        <v/>
      </c>
    </row>
    <row r="1583" spans="1:31" ht="33.950000000000003" customHeight="1" x14ac:dyDescent="0.25">
      <c r="A1583" s="184" t="s">
        <v>4596</v>
      </c>
      <c r="B1583" s="185">
        <v>94</v>
      </c>
      <c r="C1583" s="184" t="s">
        <v>4498</v>
      </c>
      <c r="D1583" s="184" t="s">
        <v>4381</v>
      </c>
      <c r="E1583" s="184" t="s">
        <v>18</v>
      </c>
      <c r="F1583" s="185">
        <v>1</v>
      </c>
      <c r="G1583" s="185">
        <v>1</v>
      </c>
      <c r="H1583" s="185">
        <v>0</v>
      </c>
      <c r="I1583" s="184" t="s">
        <v>4605</v>
      </c>
      <c r="J1583" s="184"/>
      <c r="K1583" s="183" t="s">
        <v>4611</v>
      </c>
      <c r="L1583" s="183"/>
      <c r="M1583" s="183" t="s">
        <v>4605</v>
      </c>
      <c r="N1583" s="183" t="s">
        <v>4605</v>
      </c>
      <c r="O1583" s="183"/>
      <c r="P1583" s="183" t="s">
        <v>4222</v>
      </c>
      <c r="Q1583" s="183" t="s">
        <v>4509</v>
      </c>
      <c r="R1583" s="183">
        <f t="shared" si="294"/>
        <v>0</v>
      </c>
      <c r="S1583" s="183">
        <f t="shared" si="295"/>
        <v>0</v>
      </c>
      <c r="T1583" s="183">
        <f t="shared" si="296"/>
        <v>0</v>
      </c>
      <c r="U1583" s="183">
        <f t="shared" si="297"/>
        <v>0</v>
      </c>
      <c r="V1583" s="183">
        <f t="shared" si="298"/>
        <v>0</v>
      </c>
      <c r="W1583" s="183">
        <f t="shared" si="299"/>
        <v>0</v>
      </c>
      <c r="X1583" s="183">
        <f t="shared" si="300"/>
        <v>0</v>
      </c>
      <c r="Y1583" s="183">
        <f t="shared" si="301"/>
        <v>0</v>
      </c>
      <c r="Z1583" s="183">
        <f t="shared" si="302"/>
        <v>0</v>
      </c>
      <c r="AA1583" s="183">
        <f t="shared" si="303"/>
        <v>0</v>
      </c>
      <c r="AB1583" s="183" t="str">
        <f t="shared" si="304"/>
        <v/>
      </c>
      <c r="AC1583" s="183" t="str">
        <f t="shared" si="305"/>
        <v/>
      </c>
      <c r="AD1583" s="183" t="str">
        <f t="shared" si="306"/>
        <v/>
      </c>
      <c r="AE1583" s="183" t="str">
        <f t="shared" si="307"/>
        <v/>
      </c>
    </row>
    <row r="1584" spans="1:31" ht="33.950000000000003" customHeight="1" x14ac:dyDescent="0.25">
      <c r="A1584" s="184" t="s">
        <v>4596</v>
      </c>
      <c r="B1584" s="185">
        <v>94</v>
      </c>
      <c r="C1584" s="184" t="s">
        <v>4498</v>
      </c>
      <c r="D1584" s="184" t="s">
        <v>4381</v>
      </c>
      <c r="E1584" s="184" t="s">
        <v>18</v>
      </c>
      <c r="F1584" s="185">
        <v>2</v>
      </c>
      <c r="G1584" s="185">
        <v>1</v>
      </c>
      <c r="H1584" s="185">
        <v>0</v>
      </c>
      <c r="I1584" s="184" t="s">
        <v>4603</v>
      </c>
      <c r="J1584" s="184"/>
      <c r="K1584" s="183" t="s">
        <v>4610</v>
      </c>
      <c r="L1584" s="183"/>
      <c r="M1584" s="183" t="s">
        <v>4603</v>
      </c>
      <c r="N1584" s="183" t="s">
        <v>3556</v>
      </c>
      <c r="O1584" s="183"/>
      <c r="P1584" s="183" t="s">
        <v>4222</v>
      </c>
      <c r="Q1584" s="183" t="s">
        <v>4509</v>
      </c>
      <c r="R1584" s="183">
        <f t="shared" si="294"/>
        <v>0</v>
      </c>
      <c r="S1584" s="183">
        <f t="shared" si="295"/>
        <v>0</v>
      </c>
      <c r="T1584" s="183">
        <f t="shared" si="296"/>
        <v>0</v>
      </c>
      <c r="U1584" s="183">
        <f t="shared" si="297"/>
        <v>0</v>
      </c>
      <c r="V1584" s="183">
        <f t="shared" si="298"/>
        <v>0</v>
      </c>
      <c r="W1584" s="183">
        <f t="shared" si="299"/>
        <v>0</v>
      </c>
      <c r="X1584" s="183">
        <f t="shared" si="300"/>
        <v>0</v>
      </c>
      <c r="Y1584" s="183">
        <f t="shared" si="301"/>
        <v>0</v>
      </c>
      <c r="Z1584" s="183">
        <f t="shared" si="302"/>
        <v>0</v>
      </c>
      <c r="AA1584" s="183">
        <f t="shared" si="303"/>
        <v>0</v>
      </c>
      <c r="AB1584" s="183" t="str">
        <f t="shared" si="304"/>
        <v/>
      </c>
      <c r="AC1584" s="183" t="str">
        <f t="shared" si="305"/>
        <v/>
      </c>
      <c r="AD1584" s="183" t="str">
        <f t="shared" si="306"/>
        <v/>
      </c>
      <c r="AE1584" s="183" t="str">
        <f t="shared" si="307"/>
        <v/>
      </c>
    </row>
    <row r="1585" spans="1:31" ht="33.950000000000003" customHeight="1" x14ac:dyDescent="0.25">
      <c r="A1585" s="184" t="s">
        <v>4596</v>
      </c>
      <c r="B1585" s="185">
        <v>94</v>
      </c>
      <c r="C1585" s="184" t="s">
        <v>4498</v>
      </c>
      <c r="D1585" s="184" t="s">
        <v>4381</v>
      </c>
      <c r="E1585" s="184" t="s">
        <v>18</v>
      </c>
      <c r="F1585" s="185">
        <v>3</v>
      </c>
      <c r="G1585" s="185">
        <v>1</v>
      </c>
      <c r="H1585" s="185">
        <v>0</v>
      </c>
      <c r="I1585" s="184" t="s">
        <v>4601</v>
      </c>
      <c r="J1585" s="184"/>
      <c r="K1585" s="183" t="s">
        <v>4609</v>
      </c>
      <c r="L1585" s="183"/>
      <c r="M1585" s="183" t="s">
        <v>4601</v>
      </c>
      <c r="N1585" s="183" t="s">
        <v>4601</v>
      </c>
      <c r="O1585" s="183"/>
      <c r="P1585" s="183" t="s">
        <v>4222</v>
      </c>
      <c r="Q1585" s="183" t="s">
        <v>4509</v>
      </c>
      <c r="R1585" s="183">
        <f t="shared" si="294"/>
        <v>0</v>
      </c>
      <c r="S1585" s="183">
        <f t="shared" si="295"/>
        <v>0</v>
      </c>
      <c r="T1585" s="183">
        <f t="shared" si="296"/>
        <v>0</v>
      </c>
      <c r="U1585" s="183">
        <f t="shared" si="297"/>
        <v>0</v>
      </c>
      <c r="V1585" s="183">
        <f t="shared" si="298"/>
        <v>0</v>
      </c>
      <c r="W1585" s="183">
        <f t="shared" si="299"/>
        <v>0</v>
      </c>
      <c r="X1585" s="183">
        <f t="shared" si="300"/>
        <v>0</v>
      </c>
      <c r="Y1585" s="183">
        <f t="shared" si="301"/>
        <v>0</v>
      </c>
      <c r="Z1585" s="183">
        <f t="shared" si="302"/>
        <v>0</v>
      </c>
      <c r="AA1585" s="183">
        <f t="shared" si="303"/>
        <v>0</v>
      </c>
      <c r="AB1585" s="183" t="str">
        <f t="shared" si="304"/>
        <v/>
      </c>
      <c r="AC1585" s="183" t="str">
        <f t="shared" si="305"/>
        <v/>
      </c>
      <c r="AD1585" s="183" t="str">
        <f t="shared" si="306"/>
        <v/>
      </c>
      <c r="AE1585" s="183" t="str">
        <f t="shared" si="307"/>
        <v/>
      </c>
    </row>
    <row r="1586" spans="1:31" ht="33.950000000000003" customHeight="1" x14ac:dyDescent="0.25">
      <c r="A1586" s="184" t="s">
        <v>4596</v>
      </c>
      <c r="B1586" s="185">
        <v>94</v>
      </c>
      <c r="C1586" s="184" t="s">
        <v>4498</v>
      </c>
      <c r="D1586" s="184" t="s">
        <v>4381</v>
      </c>
      <c r="E1586" s="184" t="s">
        <v>18</v>
      </c>
      <c r="F1586" s="185">
        <v>4</v>
      </c>
      <c r="G1586" s="185">
        <v>1</v>
      </c>
      <c r="H1586" s="185">
        <v>0</v>
      </c>
      <c r="I1586" s="184" t="s">
        <v>4599</v>
      </c>
      <c r="J1586" s="184"/>
      <c r="K1586" s="183" t="s">
        <v>4608</v>
      </c>
      <c r="L1586" s="183"/>
      <c r="M1586" s="183" t="s">
        <v>4599</v>
      </c>
      <c r="N1586" s="183" t="s">
        <v>3141</v>
      </c>
      <c r="O1586" s="183"/>
      <c r="P1586" s="183" t="s">
        <v>4222</v>
      </c>
      <c r="Q1586" s="183" t="s">
        <v>4509</v>
      </c>
      <c r="R1586" s="183">
        <f t="shared" si="294"/>
        <v>0</v>
      </c>
      <c r="S1586" s="183">
        <f t="shared" si="295"/>
        <v>0</v>
      </c>
      <c r="T1586" s="183">
        <f t="shared" si="296"/>
        <v>0</v>
      </c>
      <c r="U1586" s="183">
        <f t="shared" si="297"/>
        <v>0</v>
      </c>
      <c r="V1586" s="183">
        <f t="shared" si="298"/>
        <v>0</v>
      </c>
      <c r="W1586" s="183">
        <f t="shared" si="299"/>
        <v>0</v>
      </c>
      <c r="X1586" s="183">
        <f t="shared" si="300"/>
        <v>0</v>
      </c>
      <c r="Y1586" s="183">
        <f t="shared" si="301"/>
        <v>0</v>
      </c>
      <c r="Z1586" s="183">
        <f t="shared" si="302"/>
        <v>0</v>
      </c>
      <c r="AA1586" s="183">
        <f t="shared" si="303"/>
        <v>0</v>
      </c>
      <c r="AB1586" s="183" t="str">
        <f t="shared" si="304"/>
        <v/>
      </c>
      <c r="AC1586" s="183" t="str">
        <f t="shared" si="305"/>
        <v/>
      </c>
      <c r="AD1586" s="183" t="str">
        <f t="shared" si="306"/>
        <v/>
      </c>
      <c r="AE1586" s="183" t="str">
        <f t="shared" si="307"/>
        <v/>
      </c>
    </row>
    <row r="1587" spans="1:31" ht="33.950000000000003" customHeight="1" x14ac:dyDescent="0.25">
      <c r="A1587" s="184" t="s">
        <v>4596</v>
      </c>
      <c r="B1587" s="185">
        <v>94</v>
      </c>
      <c r="C1587" s="184" t="s">
        <v>4498</v>
      </c>
      <c r="D1587" s="184" t="s">
        <v>4381</v>
      </c>
      <c r="E1587" s="184" t="s">
        <v>18</v>
      </c>
      <c r="F1587" s="185">
        <v>5</v>
      </c>
      <c r="G1587" s="185">
        <v>1</v>
      </c>
      <c r="H1587" s="185">
        <v>0</v>
      </c>
      <c r="I1587" s="184" t="s">
        <v>4597</v>
      </c>
      <c r="J1587" s="184"/>
      <c r="K1587" s="183" t="s">
        <v>4607</v>
      </c>
      <c r="L1587" s="183"/>
      <c r="M1587" s="183" t="s">
        <v>4597</v>
      </c>
      <c r="N1587" s="183" t="s">
        <v>4597</v>
      </c>
      <c r="O1587" s="183"/>
      <c r="P1587" s="183" t="s">
        <v>4222</v>
      </c>
      <c r="Q1587" s="183" t="s">
        <v>4509</v>
      </c>
      <c r="R1587" s="183">
        <f t="shared" si="294"/>
        <v>0</v>
      </c>
      <c r="S1587" s="183">
        <f t="shared" si="295"/>
        <v>0</v>
      </c>
      <c r="T1587" s="183">
        <f t="shared" si="296"/>
        <v>0</v>
      </c>
      <c r="U1587" s="183">
        <f t="shared" si="297"/>
        <v>0</v>
      </c>
      <c r="V1587" s="183">
        <f t="shared" si="298"/>
        <v>0</v>
      </c>
      <c r="W1587" s="183">
        <f t="shared" si="299"/>
        <v>0</v>
      </c>
      <c r="X1587" s="183">
        <f t="shared" si="300"/>
        <v>0</v>
      </c>
      <c r="Y1587" s="183">
        <f t="shared" si="301"/>
        <v>0</v>
      </c>
      <c r="Z1587" s="183">
        <f t="shared" si="302"/>
        <v>0</v>
      </c>
      <c r="AA1587" s="183">
        <f t="shared" si="303"/>
        <v>0</v>
      </c>
      <c r="AB1587" s="183" t="str">
        <f t="shared" si="304"/>
        <v/>
      </c>
      <c r="AC1587" s="183" t="str">
        <f t="shared" si="305"/>
        <v/>
      </c>
      <c r="AD1587" s="183" t="str">
        <f t="shared" si="306"/>
        <v/>
      </c>
      <c r="AE1587" s="183" t="str">
        <f t="shared" si="307"/>
        <v/>
      </c>
    </row>
    <row r="1588" spans="1:31" ht="33.950000000000003" customHeight="1" x14ac:dyDescent="0.25">
      <c r="A1588" s="184" t="s">
        <v>4596</v>
      </c>
      <c r="B1588" s="185">
        <v>94</v>
      </c>
      <c r="C1588" s="184" t="s">
        <v>4498</v>
      </c>
      <c r="D1588" s="184" t="s">
        <v>4381</v>
      </c>
      <c r="E1588" s="184" t="s">
        <v>18</v>
      </c>
      <c r="F1588" s="185">
        <v>6</v>
      </c>
      <c r="G1588" s="185">
        <v>1</v>
      </c>
      <c r="H1588" s="185">
        <v>0</v>
      </c>
      <c r="I1588" s="184" t="s">
        <v>2766</v>
      </c>
      <c r="J1588" s="184"/>
      <c r="K1588" s="183" t="s">
        <v>4557</v>
      </c>
      <c r="L1588" s="183"/>
      <c r="M1588" s="183" t="s">
        <v>2766</v>
      </c>
      <c r="N1588" s="183" t="s">
        <v>2766</v>
      </c>
      <c r="O1588" s="183"/>
      <c r="P1588" s="183" t="s">
        <v>4222</v>
      </c>
      <c r="Q1588" s="183" t="s">
        <v>4509</v>
      </c>
      <c r="R1588" s="183">
        <f t="shared" si="294"/>
        <v>0</v>
      </c>
      <c r="S1588" s="183">
        <f t="shared" si="295"/>
        <v>0</v>
      </c>
      <c r="T1588" s="183">
        <f t="shared" si="296"/>
        <v>0</v>
      </c>
      <c r="U1588" s="183">
        <f t="shared" si="297"/>
        <v>0</v>
      </c>
      <c r="V1588" s="183">
        <f t="shared" si="298"/>
        <v>0</v>
      </c>
      <c r="W1588" s="183">
        <f t="shared" si="299"/>
        <v>0</v>
      </c>
      <c r="X1588" s="183">
        <f t="shared" si="300"/>
        <v>0</v>
      </c>
      <c r="Y1588" s="183">
        <f t="shared" si="301"/>
        <v>0</v>
      </c>
      <c r="Z1588" s="183">
        <f t="shared" si="302"/>
        <v>0</v>
      </c>
      <c r="AA1588" s="183">
        <f t="shared" si="303"/>
        <v>0</v>
      </c>
      <c r="AB1588" s="183" t="str">
        <f t="shared" si="304"/>
        <v/>
      </c>
      <c r="AC1588" s="183" t="str">
        <f t="shared" si="305"/>
        <v/>
      </c>
      <c r="AD1588" s="183" t="str">
        <f t="shared" si="306"/>
        <v/>
      </c>
      <c r="AE1588" s="183" t="str">
        <f t="shared" si="307"/>
        <v/>
      </c>
    </row>
    <row r="1589" spans="1:31" ht="33.950000000000003" customHeight="1" x14ac:dyDescent="0.25">
      <c r="A1589" s="184" t="s">
        <v>4596</v>
      </c>
      <c r="B1589" s="185">
        <v>94</v>
      </c>
      <c r="C1589" s="184" t="s">
        <v>4498</v>
      </c>
      <c r="D1589" s="184" t="s">
        <v>4381</v>
      </c>
      <c r="E1589" s="184" t="s">
        <v>18</v>
      </c>
      <c r="F1589" s="185">
        <v>7</v>
      </c>
      <c r="G1589" s="185">
        <v>1</v>
      </c>
      <c r="H1589" s="185">
        <v>0</v>
      </c>
      <c r="I1589" s="184" t="s">
        <v>3102</v>
      </c>
      <c r="J1589" s="184"/>
      <c r="K1589" s="183" t="s">
        <v>4511</v>
      </c>
      <c r="L1589" s="183"/>
      <c r="M1589" s="183" t="s">
        <v>3102</v>
      </c>
      <c r="N1589" s="183" t="s">
        <v>3102</v>
      </c>
      <c r="O1589" s="183"/>
      <c r="P1589" s="183" t="s">
        <v>4222</v>
      </c>
      <c r="Q1589" s="183" t="s">
        <v>4509</v>
      </c>
      <c r="R1589" s="183">
        <f t="shared" si="294"/>
        <v>0</v>
      </c>
      <c r="S1589" s="183">
        <f t="shared" si="295"/>
        <v>0</v>
      </c>
      <c r="T1589" s="183">
        <f t="shared" si="296"/>
        <v>0</v>
      </c>
      <c r="U1589" s="183">
        <f t="shared" si="297"/>
        <v>0</v>
      </c>
      <c r="V1589" s="183">
        <f t="shared" si="298"/>
        <v>0</v>
      </c>
      <c r="W1589" s="183">
        <f t="shared" si="299"/>
        <v>0</v>
      </c>
      <c r="X1589" s="183">
        <f t="shared" si="300"/>
        <v>0</v>
      </c>
      <c r="Y1589" s="183">
        <f t="shared" si="301"/>
        <v>0</v>
      </c>
      <c r="Z1589" s="183">
        <f t="shared" si="302"/>
        <v>0</v>
      </c>
      <c r="AA1589" s="183">
        <f t="shared" si="303"/>
        <v>0</v>
      </c>
      <c r="AB1589" s="183" t="str">
        <f t="shared" si="304"/>
        <v/>
      </c>
      <c r="AC1589" s="183" t="str">
        <f t="shared" si="305"/>
        <v/>
      </c>
      <c r="AD1589" s="183" t="str">
        <f t="shared" si="306"/>
        <v/>
      </c>
      <c r="AE1589" s="183" t="str">
        <f t="shared" si="307"/>
        <v/>
      </c>
    </row>
    <row r="1590" spans="1:31" ht="33.950000000000003" customHeight="1" x14ac:dyDescent="0.25">
      <c r="A1590" s="184" t="s">
        <v>4596</v>
      </c>
      <c r="B1590" s="185">
        <v>94</v>
      </c>
      <c r="C1590" s="184" t="s">
        <v>4498</v>
      </c>
      <c r="D1590" s="184" t="s">
        <v>4381</v>
      </c>
      <c r="E1590" s="184" t="s">
        <v>18</v>
      </c>
      <c r="F1590" s="185">
        <v>8</v>
      </c>
      <c r="G1590" s="185">
        <v>1</v>
      </c>
      <c r="H1590" s="185">
        <v>0</v>
      </c>
      <c r="I1590" s="184" t="s">
        <v>3123</v>
      </c>
      <c r="J1590" s="184"/>
      <c r="K1590" s="183" t="s">
        <v>4510</v>
      </c>
      <c r="L1590" s="183"/>
      <c r="M1590" s="183" t="s">
        <v>3123</v>
      </c>
      <c r="N1590" s="183" t="s">
        <v>3123</v>
      </c>
      <c r="O1590" s="183"/>
      <c r="P1590" s="183" t="s">
        <v>4222</v>
      </c>
      <c r="Q1590" s="183" t="s">
        <v>4509</v>
      </c>
      <c r="R1590" s="183">
        <f t="shared" si="294"/>
        <v>0</v>
      </c>
      <c r="S1590" s="183">
        <f t="shared" si="295"/>
        <v>0</v>
      </c>
      <c r="T1590" s="183">
        <f t="shared" si="296"/>
        <v>0</v>
      </c>
      <c r="U1590" s="183">
        <f t="shared" si="297"/>
        <v>0</v>
      </c>
      <c r="V1590" s="183">
        <f t="shared" si="298"/>
        <v>0</v>
      </c>
      <c r="W1590" s="183">
        <f t="shared" si="299"/>
        <v>0</v>
      </c>
      <c r="X1590" s="183">
        <f t="shared" si="300"/>
        <v>0</v>
      </c>
      <c r="Y1590" s="183">
        <f t="shared" si="301"/>
        <v>0</v>
      </c>
      <c r="Z1590" s="183">
        <f t="shared" si="302"/>
        <v>0</v>
      </c>
      <c r="AA1590" s="183">
        <f t="shared" si="303"/>
        <v>0</v>
      </c>
      <c r="AB1590" s="183" t="str">
        <f t="shared" si="304"/>
        <v/>
      </c>
      <c r="AC1590" s="183" t="str">
        <f t="shared" si="305"/>
        <v/>
      </c>
      <c r="AD1590" s="183" t="str">
        <f t="shared" si="306"/>
        <v/>
      </c>
      <c r="AE1590" s="183" t="str">
        <f t="shared" si="307"/>
        <v/>
      </c>
    </row>
    <row r="1591" spans="1:31" ht="33.950000000000003" customHeight="1" x14ac:dyDescent="0.25">
      <c r="A1591" s="184" t="s">
        <v>4596</v>
      </c>
      <c r="B1591" s="185">
        <v>94</v>
      </c>
      <c r="C1591" s="184" t="s">
        <v>4498</v>
      </c>
      <c r="D1591" s="184" t="s">
        <v>4378</v>
      </c>
      <c r="E1591" s="184" t="s">
        <v>18</v>
      </c>
      <c r="F1591" s="185">
        <v>1</v>
      </c>
      <c r="G1591" s="185">
        <v>0</v>
      </c>
      <c r="H1591" s="185">
        <v>1</v>
      </c>
      <c r="I1591" s="184"/>
      <c r="J1591" s="184" t="s">
        <v>4605</v>
      </c>
      <c r="K1591" s="183"/>
      <c r="L1591" s="183" t="s">
        <v>4606</v>
      </c>
      <c r="M1591" s="183" t="s">
        <v>4605</v>
      </c>
      <c r="N1591" s="183" t="s">
        <v>4605</v>
      </c>
      <c r="O1591" s="183"/>
      <c r="P1591" s="183" t="s">
        <v>4222</v>
      </c>
      <c r="Q1591" s="183" t="s">
        <v>4495</v>
      </c>
      <c r="R1591" s="183">
        <f t="shared" si="294"/>
        <v>0</v>
      </c>
      <c r="S1591" s="183">
        <f t="shared" si="295"/>
        <v>0</v>
      </c>
      <c r="T1591" s="183">
        <f t="shared" si="296"/>
        <v>0</v>
      </c>
      <c r="U1591" s="183">
        <f t="shared" si="297"/>
        <v>0</v>
      </c>
      <c r="V1591" s="183">
        <f t="shared" si="298"/>
        <v>0</v>
      </c>
      <c r="W1591" s="183">
        <f t="shared" si="299"/>
        <v>0</v>
      </c>
      <c r="X1591" s="183">
        <f t="shared" si="300"/>
        <v>0</v>
      </c>
      <c r="Y1591" s="183">
        <f t="shared" si="301"/>
        <v>0</v>
      </c>
      <c r="Z1591" s="183">
        <f t="shared" si="302"/>
        <v>0</v>
      </c>
      <c r="AA1591" s="183">
        <f t="shared" si="303"/>
        <v>0</v>
      </c>
      <c r="AB1591" s="183" t="str">
        <f t="shared" si="304"/>
        <v/>
      </c>
      <c r="AC1591" s="183" t="str">
        <f t="shared" si="305"/>
        <v/>
      </c>
      <c r="AD1591" s="183" t="str">
        <f t="shared" si="306"/>
        <v/>
      </c>
      <c r="AE1591" s="183" t="str">
        <f t="shared" si="307"/>
        <v/>
      </c>
    </row>
    <row r="1592" spans="1:31" ht="33.950000000000003" customHeight="1" x14ac:dyDescent="0.25">
      <c r="A1592" s="184" t="s">
        <v>4596</v>
      </c>
      <c r="B1592" s="185">
        <v>94</v>
      </c>
      <c r="C1592" s="184" t="s">
        <v>4498</v>
      </c>
      <c r="D1592" s="184" t="s">
        <v>4378</v>
      </c>
      <c r="E1592" s="184" t="s">
        <v>18</v>
      </c>
      <c r="F1592" s="185">
        <v>2</v>
      </c>
      <c r="G1592" s="185">
        <v>0</v>
      </c>
      <c r="H1592" s="185">
        <v>1</v>
      </c>
      <c r="I1592" s="184"/>
      <c r="J1592" s="184" t="s">
        <v>4603</v>
      </c>
      <c r="K1592" s="183"/>
      <c r="L1592" s="183" t="s">
        <v>4604</v>
      </c>
      <c r="M1592" s="183" t="s">
        <v>4603</v>
      </c>
      <c r="N1592" s="183" t="s">
        <v>3556</v>
      </c>
      <c r="O1592" s="183"/>
      <c r="P1592" s="183" t="s">
        <v>4222</v>
      </c>
      <c r="Q1592" s="183" t="s">
        <v>4495</v>
      </c>
      <c r="R1592" s="183">
        <f t="shared" si="294"/>
        <v>0</v>
      </c>
      <c r="S1592" s="183">
        <f t="shared" si="295"/>
        <v>0</v>
      </c>
      <c r="T1592" s="183">
        <f t="shared" si="296"/>
        <v>0</v>
      </c>
      <c r="U1592" s="183">
        <f t="shared" si="297"/>
        <v>0</v>
      </c>
      <c r="V1592" s="183">
        <f t="shared" si="298"/>
        <v>0</v>
      </c>
      <c r="W1592" s="183">
        <f t="shared" si="299"/>
        <v>0</v>
      </c>
      <c r="X1592" s="183">
        <f t="shared" si="300"/>
        <v>0</v>
      </c>
      <c r="Y1592" s="183">
        <f t="shared" si="301"/>
        <v>0</v>
      </c>
      <c r="Z1592" s="183">
        <f t="shared" si="302"/>
        <v>0</v>
      </c>
      <c r="AA1592" s="183">
        <f t="shared" si="303"/>
        <v>0</v>
      </c>
      <c r="AB1592" s="183" t="str">
        <f t="shared" si="304"/>
        <v/>
      </c>
      <c r="AC1592" s="183" t="str">
        <f t="shared" si="305"/>
        <v/>
      </c>
      <c r="AD1592" s="183" t="str">
        <f t="shared" si="306"/>
        <v/>
      </c>
      <c r="AE1592" s="183" t="str">
        <f t="shared" si="307"/>
        <v/>
      </c>
    </row>
    <row r="1593" spans="1:31" ht="33.950000000000003" customHeight="1" x14ac:dyDescent="0.25">
      <c r="A1593" s="184" t="s">
        <v>4596</v>
      </c>
      <c r="B1593" s="185">
        <v>94</v>
      </c>
      <c r="C1593" s="184" t="s">
        <v>4498</v>
      </c>
      <c r="D1593" s="184" t="s">
        <v>4378</v>
      </c>
      <c r="E1593" s="184" t="s">
        <v>18</v>
      </c>
      <c r="F1593" s="185">
        <v>3</v>
      </c>
      <c r="G1593" s="185">
        <v>0</v>
      </c>
      <c r="H1593" s="185">
        <v>1</v>
      </c>
      <c r="I1593" s="184"/>
      <c r="J1593" s="184" t="s">
        <v>4601</v>
      </c>
      <c r="K1593" s="183"/>
      <c r="L1593" s="183" t="s">
        <v>4602</v>
      </c>
      <c r="M1593" s="183" t="s">
        <v>4601</v>
      </c>
      <c r="N1593" s="183" t="s">
        <v>4601</v>
      </c>
      <c r="O1593" s="183"/>
      <c r="P1593" s="183" t="s">
        <v>4222</v>
      </c>
      <c r="Q1593" s="183" t="s">
        <v>4495</v>
      </c>
      <c r="R1593" s="183">
        <f t="shared" si="294"/>
        <v>0</v>
      </c>
      <c r="S1593" s="183">
        <f t="shared" si="295"/>
        <v>0</v>
      </c>
      <c r="T1593" s="183">
        <f t="shared" si="296"/>
        <v>0</v>
      </c>
      <c r="U1593" s="183">
        <f t="shared" si="297"/>
        <v>0</v>
      </c>
      <c r="V1593" s="183">
        <f t="shared" si="298"/>
        <v>0</v>
      </c>
      <c r="W1593" s="183">
        <f t="shared" si="299"/>
        <v>0</v>
      </c>
      <c r="X1593" s="183">
        <f t="shared" si="300"/>
        <v>0</v>
      </c>
      <c r="Y1593" s="183">
        <f t="shared" si="301"/>
        <v>0</v>
      </c>
      <c r="Z1593" s="183">
        <f t="shared" si="302"/>
        <v>0</v>
      </c>
      <c r="AA1593" s="183">
        <f t="shared" si="303"/>
        <v>0</v>
      </c>
      <c r="AB1593" s="183" t="str">
        <f t="shared" si="304"/>
        <v/>
      </c>
      <c r="AC1593" s="183" t="str">
        <f t="shared" si="305"/>
        <v/>
      </c>
      <c r="AD1593" s="183" t="str">
        <f t="shared" si="306"/>
        <v/>
      </c>
      <c r="AE1593" s="183" t="str">
        <f t="shared" si="307"/>
        <v/>
      </c>
    </row>
    <row r="1594" spans="1:31" ht="33.950000000000003" customHeight="1" x14ac:dyDescent="0.25">
      <c r="A1594" s="184" t="s">
        <v>4596</v>
      </c>
      <c r="B1594" s="185">
        <v>94</v>
      </c>
      <c r="C1594" s="184" t="s">
        <v>4498</v>
      </c>
      <c r="D1594" s="184" t="s">
        <v>4378</v>
      </c>
      <c r="E1594" s="184" t="s">
        <v>18</v>
      </c>
      <c r="F1594" s="185">
        <v>4</v>
      </c>
      <c r="G1594" s="185">
        <v>0</v>
      </c>
      <c r="H1594" s="185">
        <v>1</v>
      </c>
      <c r="I1594" s="184"/>
      <c r="J1594" s="184" t="s">
        <v>4599</v>
      </c>
      <c r="K1594" s="183"/>
      <c r="L1594" s="183" t="s">
        <v>4600</v>
      </c>
      <c r="M1594" s="183" t="s">
        <v>4599</v>
      </c>
      <c r="N1594" s="183" t="s">
        <v>3141</v>
      </c>
      <c r="O1594" s="183"/>
      <c r="P1594" s="183" t="s">
        <v>4222</v>
      </c>
      <c r="Q1594" s="183" t="s">
        <v>4495</v>
      </c>
      <c r="R1594" s="183">
        <f t="shared" si="294"/>
        <v>0</v>
      </c>
      <c r="S1594" s="183">
        <f t="shared" si="295"/>
        <v>0</v>
      </c>
      <c r="T1594" s="183">
        <f t="shared" si="296"/>
        <v>0</v>
      </c>
      <c r="U1594" s="183">
        <f t="shared" si="297"/>
        <v>0</v>
      </c>
      <c r="V1594" s="183">
        <f t="shared" si="298"/>
        <v>0</v>
      </c>
      <c r="W1594" s="183">
        <f t="shared" si="299"/>
        <v>0</v>
      </c>
      <c r="X1594" s="183">
        <f t="shared" si="300"/>
        <v>0</v>
      </c>
      <c r="Y1594" s="183">
        <f t="shared" si="301"/>
        <v>0</v>
      </c>
      <c r="Z1594" s="183">
        <f t="shared" si="302"/>
        <v>0</v>
      </c>
      <c r="AA1594" s="183">
        <f t="shared" si="303"/>
        <v>0</v>
      </c>
      <c r="AB1594" s="183" t="str">
        <f t="shared" si="304"/>
        <v/>
      </c>
      <c r="AC1594" s="183" t="str">
        <f t="shared" si="305"/>
        <v/>
      </c>
      <c r="AD1594" s="183" t="str">
        <f t="shared" si="306"/>
        <v/>
      </c>
      <c r="AE1594" s="183" t="str">
        <f t="shared" si="307"/>
        <v/>
      </c>
    </row>
    <row r="1595" spans="1:31" ht="33.950000000000003" customHeight="1" x14ac:dyDescent="0.25">
      <c r="A1595" s="184" t="s">
        <v>4596</v>
      </c>
      <c r="B1595" s="185">
        <v>94</v>
      </c>
      <c r="C1595" s="184" t="s">
        <v>4498</v>
      </c>
      <c r="D1595" s="184" t="s">
        <v>4378</v>
      </c>
      <c r="E1595" s="184" t="s">
        <v>18</v>
      </c>
      <c r="F1595" s="185">
        <v>5</v>
      </c>
      <c r="G1595" s="185">
        <v>0</v>
      </c>
      <c r="H1595" s="185">
        <v>1</v>
      </c>
      <c r="I1595" s="184"/>
      <c r="J1595" s="184" t="s">
        <v>4597</v>
      </c>
      <c r="K1595" s="183"/>
      <c r="L1595" s="183" t="s">
        <v>4598</v>
      </c>
      <c r="M1595" s="183" t="s">
        <v>4597</v>
      </c>
      <c r="N1595" s="183" t="s">
        <v>4597</v>
      </c>
      <c r="O1595" s="183"/>
      <c r="P1595" s="183" t="s">
        <v>4222</v>
      </c>
      <c r="Q1595" s="183" t="s">
        <v>4495</v>
      </c>
      <c r="R1595" s="183">
        <f t="shared" si="294"/>
        <v>0</v>
      </c>
      <c r="S1595" s="183">
        <f t="shared" si="295"/>
        <v>0</v>
      </c>
      <c r="T1595" s="183">
        <f t="shared" si="296"/>
        <v>0</v>
      </c>
      <c r="U1595" s="183">
        <f t="shared" si="297"/>
        <v>0</v>
      </c>
      <c r="V1595" s="183">
        <f t="shared" si="298"/>
        <v>0</v>
      </c>
      <c r="W1595" s="183">
        <f t="shared" si="299"/>
        <v>0</v>
      </c>
      <c r="X1595" s="183">
        <f t="shared" si="300"/>
        <v>0</v>
      </c>
      <c r="Y1595" s="183">
        <f t="shared" si="301"/>
        <v>0</v>
      </c>
      <c r="Z1595" s="183">
        <f t="shared" si="302"/>
        <v>0</v>
      </c>
      <c r="AA1595" s="183">
        <f t="shared" si="303"/>
        <v>0</v>
      </c>
      <c r="AB1595" s="183" t="str">
        <f t="shared" si="304"/>
        <v/>
      </c>
      <c r="AC1595" s="183" t="str">
        <f t="shared" si="305"/>
        <v/>
      </c>
      <c r="AD1595" s="183" t="str">
        <f t="shared" si="306"/>
        <v/>
      </c>
      <c r="AE1595" s="183" t="str">
        <f t="shared" si="307"/>
        <v/>
      </c>
    </row>
    <row r="1596" spans="1:31" ht="33.950000000000003" customHeight="1" x14ac:dyDescent="0.25">
      <c r="A1596" s="184" t="s">
        <v>4596</v>
      </c>
      <c r="B1596" s="185">
        <v>94</v>
      </c>
      <c r="C1596" s="184" t="s">
        <v>4498</v>
      </c>
      <c r="D1596" s="184" t="s">
        <v>4378</v>
      </c>
      <c r="E1596" s="184" t="s">
        <v>18</v>
      </c>
      <c r="F1596" s="185">
        <v>6</v>
      </c>
      <c r="G1596" s="185">
        <v>0</v>
      </c>
      <c r="H1596" s="185">
        <v>1</v>
      </c>
      <c r="I1596" s="184"/>
      <c r="J1596" s="184" t="s">
        <v>3587</v>
      </c>
      <c r="K1596" s="183"/>
      <c r="L1596" s="183" t="s">
        <v>4500</v>
      </c>
      <c r="M1596" s="183" t="s">
        <v>3587</v>
      </c>
      <c r="N1596" s="183" t="s">
        <v>3587</v>
      </c>
      <c r="O1596" s="183"/>
      <c r="P1596" s="183" t="s">
        <v>4222</v>
      </c>
      <c r="Q1596" s="183" t="s">
        <v>4495</v>
      </c>
      <c r="R1596" s="183">
        <f t="shared" ref="R1596:R1659" si="308">IF(AND($A1596=$B$20,$D1596="PRO",$E1596="POS"),1,0)</f>
        <v>0</v>
      </c>
      <c r="S1596" s="183">
        <f t="shared" ref="S1596:S1659" si="309">IF(AND($A1596=$B$20,$D1596="CFA",$E1596="POS"),1,0)</f>
        <v>0</v>
      </c>
      <c r="T1596" s="183">
        <f t="shared" ref="T1596:T1659" si="310">IF($R1596=0,0,IF(OR(AND($M1596&lt;&gt;"",ISNUMBER(SEARCH($M1596,$B$5))),AND($N1596&lt;&gt;"",ISNUMBER(SEARCH($N1596,$B$5))),AND($O1596&lt;&gt;"",ISNUMBER(SEARCH($O1596,$B$5)))),1,0))</f>
        <v>0</v>
      </c>
      <c r="U1596" s="183">
        <f t="shared" ref="U1596:U1659" si="311">IF($R1596=0,0,IF(OR(AND($M1596&lt;&gt;"",ISNUMBER(SEARCH($M1596,$B$5&amp;" "&amp;$B$10))),AND($N1596&lt;&gt;"",ISNUMBER(SEARCH($N1596,$B$5&amp;" "&amp;$B$10))),AND($O1596&lt;&gt;"",ISNUMBER(SEARCH($O1596,$B$5&amp;" "&amp;$B$10)))),1,0))</f>
        <v>0</v>
      </c>
      <c r="V1596" s="183">
        <f t="shared" ref="V1596:V1659" si="312">IF($S1596=0,0,IF(OR(AND($M1596&lt;&gt;"",ISNUMBER(SEARCH($M1596,$D$5))),AND($N1596&lt;&gt;"",ISNUMBER(SEARCH($N1596,$D$5))),AND($O1596&lt;&gt;"",ISNUMBER(SEARCH($O1596,$D$5)))),1,0))</f>
        <v>0</v>
      </c>
      <c r="W1596" s="183">
        <f t="shared" ref="W1596:W1659" si="313">IF($S1596=0,0,IF(OR(AND($M1596&lt;&gt;"",ISNUMBER(SEARCH($M1596,$D$5&amp;" "&amp;$D$10))),AND($N1596&lt;&gt;"",ISNUMBER(SEARCH($N1596,$D$5&amp;" "&amp;$D$10))),AND($O1596&lt;&gt;"",ISNUMBER(SEARCH($O1596,$D$5&amp;" "&amp;$D$10)))),1,0))</f>
        <v>0</v>
      </c>
      <c r="X1596" s="183">
        <f t="shared" ref="X1596:X1659" si="314">IF($T1596=1,$G1596,0)</f>
        <v>0</v>
      </c>
      <c r="Y1596" s="183">
        <f t="shared" ref="Y1596:Y1659" si="315">IF($U1596=1,$G1596,0)</f>
        <v>0</v>
      </c>
      <c r="Z1596" s="183">
        <f t="shared" ref="Z1596:Z1659" si="316">IF($V1596=1,$H1596,0)</f>
        <v>0</v>
      </c>
      <c r="AA1596" s="183">
        <f t="shared" ref="AA1596:AA1659" si="317">IF($W1596=1,$H1596,0)</f>
        <v>0</v>
      </c>
      <c r="AB1596" s="183" t="str">
        <f t="shared" ref="AB1596:AB1659" si="318">IF(AND($R1596=1,$T1596=0),$F1596+ROW()/100000,"")</f>
        <v/>
      </c>
      <c r="AC1596" s="183" t="str">
        <f t="shared" ref="AC1596:AC1659" si="319">IF(AND($R1596=1,$U1596=0),$F1596+ROW()/100000,"")</f>
        <v/>
      </c>
      <c r="AD1596" s="183" t="str">
        <f t="shared" ref="AD1596:AD1659" si="320">IF(AND($S1596=1,$V1596=0),$F1596+ROW()/100000,"")</f>
        <v/>
      </c>
      <c r="AE1596" s="183" t="str">
        <f t="shared" ref="AE1596:AE1659" si="321">IF(AND($S1596=1,$W1596=0),$F1596+ROW()/100000,"")</f>
        <v/>
      </c>
    </row>
    <row r="1597" spans="1:31" ht="33.950000000000003" customHeight="1" x14ac:dyDescent="0.25">
      <c r="A1597" s="184" t="s">
        <v>4596</v>
      </c>
      <c r="B1597" s="185">
        <v>94</v>
      </c>
      <c r="C1597" s="184" t="s">
        <v>4498</v>
      </c>
      <c r="D1597" s="184" t="s">
        <v>4378</v>
      </c>
      <c r="E1597" s="184" t="s">
        <v>18</v>
      </c>
      <c r="F1597" s="185">
        <v>7</v>
      </c>
      <c r="G1597" s="185">
        <v>0</v>
      </c>
      <c r="H1597" s="185">
        <v>1</v>
      </c>
      <c r="I1597" s="184"/>
      <c r="J1597" s="184" t="s">
        <v>4496</v>
      </c>
      <c r="K1597" s="183"/>
      <c r="L1597" s="183" t="s">
        <v>4497</v>
      </c>
      <c r="M1597" s="183" t="s">
        <v>4496</v>
      </c>
      <c r="N1597" s="183" t="s">
        <v>4496</v>
      </c>
      <c r="O1597" s="183"/>
      <c r="P1597" s="183" t="s">
        <v>4222</v>
      </c>
      <c r="Q1597" s="183" t="s">
        <v>4495</v>
      </c>
      <c r="R1597" s="183">
        <f t="shared" si="308"/>
        <v>0</v>
      </c>
      <c r="S1597" s="183">
        <f t="shared" si="309"/>
        <v>0</v>
      </c>
      <c r="T1597" s="183">
        <f t="shared" si="310"/>
        <v>0</v>
      </c>
      <c r="U1597" s="183">
        <f t="shared" si="311"/>
        <v>0</v>
      </c>
      <c r="V1597" s="183">
        <f t="shared" si="312"/>
        <v>0</v>
      </c>
      <c r="W1597" s="183">
        <f t="shared" si="313"/>
        <v>0</v>
      </c>
      <c r="X1597" s="183">
        <f t="shared" si="314"/>
        <v>0</v>
      </c>
      <c r="Y1597" s="183">
        <f t="shared" si="315"/>
        <v>0</v>
      </c>
      <c r="Z1597" s="183">
        <f t="shared" si="316"/>
        <v>0</v>
      </c>
      <c r="AA1597" s="183">
        <f t="shared" si="317"/>
        <v>0</v>
      </c>
      <c r="AB1597" s="183" t="str">
        <f t="shared" si="318"/>
        <v/>
      </c>
      <c r="AC1597" s="183" t="str">
        <f t="shared" si="319"/>
        <v/>
      </c>
      <c r="AD1597" s="183" t="str">
        <f t="shared" si="320"/>
        <v/>
      </c>
      <c r="AE1597" s="183" t="str">
        <f t="shared" si="321"/>
        <v/>
      </c>
    </row>
    <row r="1598" spans="1:31" ht="33.950000000000003" customHeight="1" x14ac:dyDescent="0.25">
      <c r="A1598" s="184" t="s">
        <v>4578</v>
      </c>
      <c r="B1598" s="185">
        <v>95</v>
      </c>
      <c r="C1598" s="184" t="s">
        <v>4498</v>
      </c>
      <c r="D1598" s="184" t="s">
        <v>4381</v>
      </c>
      <c r="E1598" s="184" t="s">
        <v>18</v>
      </c>
      <c r="F1598" s="185">
        <v>1</v>
      </c>
      <c r="G1598" s="185">
        <v>1</v>
      </c>
      <c r="H1598" s="185">
        <v>0</v>
      </c>
      <c r="I1598" s="184" t="s">
        <v>4588</v>
      </c>
      <c r="J1598" s="184"/>
      <c r="K1598" s="183" t="s">
        <v>4595</v>
      </c>
      <c r="L1598" s="183"/>
      <c r="M1598" s="183" t="s">
        <v>4588</v>
      </c>
      <c r="N1598" s="183" t="s">
        <v>4587</v>
      </c>
      <c r="O1598" s="183"/>
      <c r="P1598" s="183" t="s">
        <v>4222</v>
      </c>
      <c r="Q1598" s="183" t="s">
        <v>4509</v>
      </c>
      <c r="R1598" s="183">
        <f t="shared" si="308"/>
        <v>0</v>
      </c>
      <c r="S1598" s="183">
        <f t="shared" si="309"/>
        <v>0</v>
      </c>
      <c r="T1598" s="183">
        <f t="shared" si="310"/>
        <v>0</v>
      </c>
      <c r="U1598" s="183">
        <f t="shared" si="311"/>
        <v>0</v>
      </c>
      <c r="V1598" s="183">
        <f t="shared" si="312"/>
        <v>0</v>
      </c>
      <c r="W1598" s="183">
        <f t="shared" si="313"/>
        <v>0</v>
      </c>
      <c r="X1598" s="183">
        <f t="shared" si="314"/>
        <v>0</v>
      </c>
      <c r="Y1598" s="183">
        <f t="shared" si="315"/>
        <v>0</v>
      </c>
      <c r="Z1598" s="183">
        <f t="shared" si="316"/>
        <v>0</v>
      </c>
      <c r="AA1598" s="183">
        <f t="shared" si="317"/>
        <v>0</v>
      </c>
      <c r="AB1598" s="183" t="str">
        <f t="shared" si="318"/>
        <v/>
      </c>
      <c r="AC1598" s="183" t="str">
        <f t="shared" si="319"/>
        <v/>
      </c>
      <c r="AD1598" s="183" t="str">
        <f t="shared" si="320"/>
        <v/>
      </c>
      <c r="AE1598" s="183" t="str">
        <f t="shared" si="321"/>
        <v/>
      </c>
    </row>
    <row r="1599" spans="1:31" ht="33.950000000000003" customHeight="1" x14ac:dyDescent="0.25">
      <c r="A1599" s="184" t="s">
        <v>4578</v>
      </c>
      <c r="B1599" s="185">
        <v>95</v>
      </c>
      <c r="C1599" s="184" t="s">
        <v>4498</v>
      </c>
      <c r="D1599" s="184" t="s">
        <v>4381</v>
      </c>
      <c r="E1599" s="184" t="s">
        <v>18</v>
      </c>
      <c r="F1599" s="185">
        <v>2</v>
      </c>
      <c r="G1599" s="185">
        <v>1</v>
      </c>
      <c r="H1599" s="185">
        <v>0</v>
      </c>
      <c r="I1599" s="184" t="s">
        <v>4585</v>
      </c>
      <c r="J1599" s="184"/>
      <c r="K1599" s="183" t="s">
        <v>4594</v>
      </c>
      <c r="L1599" s="183"/>
      <c r="M1599" s="183" t="s">
        <v>4585</v>
      </c>
      <c r="N1599" s="183" t="s">
        <v>4584</v>
      </c>
      <c r="O1599" s="183"/>
      <c r="P1599" s="183" t="s">
        <v>4222</v>
      </c>
      <c r="Q1599" s="183" t="s">
        <v>4509</v>
      </c>
      <c r="R1599" s="183">
        <f t="shared" si="308"/>
        <v>0</v>
      </c>
      <c r="S1599" s="183">
        <f t="shared" si="309"/>
        <v>0</v>
      </c>
      <c r="T1599" s="183">
        <f t="shared" si="310"/>
        <v>0</v>
      </c>
      <c r="U1599" s="183">
        <f t="shared" si="311"/>
        <v>0</v>
      </c>
      <c r="V1599" s="183">
        <f t="shared" si="312"/>
        <v>0</v>
      </c>
      <c r="W1599" s="183">
        <f t="shared" si="313"/>
        <v>0</v>
      </c>
      <c r="X1599" s="183">
        <f t="shared" si="314"/>
        <v>0</v>
      </c>
      <c r="Y1599" s="183">
        <f t="shared" si="315"/>
        <v>0</v>
      </c>
      <c r="Z1599" s="183">
        <f t="shared" si="316"/>
        <v>0</v>
      </c>
      <c r="AA1599" s="183">
        <f t="shared" si="317"/>
        <v>0</v>
      </c>
      <c r="AB1599" s="183" t="str">
        <f t="shared" si="318"/>
        <v/>
      </c>
      <c r="AC1599" s="183" t="str">
        <f t="shared" si="319"/>
        <v/>
      </c>
      <c r="AD1599" s="183" t="str">
        <f t="shared" si="320"/>
        <v/>
      </c>
      <c r="AE1599" s="183" t="str">
        <f t="shared" si="321"/>
        <v/>
      </c>
    </row>
    <row r="1600" spans="1:31" ht="33.950000000000003" customHeight="1" x14ac:dyDescent="0.25">
      <c r="A1600" s="184" t="s">
        <v>4578</v>
      </c>
      <c r="B1600" s="185">
        <v>95</v>
      </c>
      <c r="C1600" s="184" t="s">
        <v>4498</v>
      </c>
      <c r="D1600" s="184" t="s">
        <v>4381</v>
      </c>
      <c r="E1600" s="184" t="s">
        <v>18</v>
      </c>
      <c r="F1600" s="185">
        <v>3</v>
      </c>
      <c r="G1600" s="185">
        <v>1</v>
      </c>
      <c r="H1600" s="185">
        <v>0</v>
      </c>
      <c r="I1600" s="184" t="s">
        <v>4582</v>
      </c>
      <c r="J1600" s="184"/>
      <c r="K1600" s="183" t="s">
        <v>4593</v>
      </c>
      <c r="L1600" s="183"/>
      <c r="M1600" s="183" t="s">
        <v>4582</v>
      </c>
      <c r="N1600" s="183" t="s">
        <v>4582</v>
      </c>
      <c r="O1600" s="183"/>
      <c r="P1600" s="183" t="s">
        <v>4222</v>
      </c>
      <c r="Q1600" s="183" t="s">
        <v>4509</v>
      </c>
      <c r="R1600" s="183">
        <f t="shared" si="308"/>
        <v>0</v>
      </c>
      <c r="S1600" s="183">
        <f t="shared" si="309"/>
        <v>0</v>
      </c>
      <c r="T1600" s="183">
        <f t="shared" si="310"/>
        <v>0</v>
      </c>
      <c r="U1600" s="183">
        <f t="shared" si="311"/>
        <v>0</v>
      </c>
      <c r="V1600" s="183">
        <f t="shared" si="312"/>
        <v>0</v>
      </c>
      <c r="W1600" s="183">
        <f t="shared" si="313"/>
        <v>0</v>
      </c>
      <c r="X1600" s="183">
        <f t="shared" si="314"/>
        <v>0</v>
      </c>
      <c r="Y1600" s="183">
        <f t="shared" si="315"/>
        <v>0</v>
      </c>
      <c r="Z1600" s="183">
        <f t="shared" si="316"/>
        <v>0</v>
      </c>
      <c r="AA1600" s="183">
        <f t="shared" si="317"/>
        <v>0</v>
      </c>
      <c r="AB1600" s="183" t="str">
        <f t="shared" si="318"/>
        <v/>
      </c>
      <c r="AC1600" s="183" t="str">
        <f t="shared" si="319"/>
        <v/>
      </c>
      <c r="AD1600" s="183" t="str">
        <f t="shared" si="320"/>
        <v/>
      </c>
      <c r="AE1600" s="183" t="str">
        <f t="shared" si="321"/>
        <v/>
      </c>
    </row>
    <row r="1601" spans="1:31" ht="33.950000000000003" customHeight="1" x14ac:dyDescent="0.25">
      <c r="A1601" s="184" t="s">
        <v>4578</v>
      </c>
      <c r="B1601" s="185">
        <v>95</v>
      </c>
      <c r="C1601" s="184" t="s">
        <v>4498</v>
      </c>
      <c r="D1601" s="184" t="s">
        <v>4381</v>
      </c>
      <c r="E1601" s="184" t="s">
        <v>18</v>
      </c>
      <c r="F1601" s="185">
        <v>4</v>
      </c>
      <c r="G1601" s="185">
        <v>1</v>
      </c>
      <c r="H1601" s="185">
        <v>0</v>
      </c>
      <c r="I1601" s="184" t="s">
        <v>4580</v>
      </c>
      <c r="J1601" s="184"/>
      <c r="K1601" s="183" t="s">
        <v>4592</v>
      </c>
      <c r="L1601" s="183"/>
      <c r="M1601" s="183" t="s">
        <v>4580</v>
      </c>
      <c r="N1601" s="183" t="s">
        <v>4580</v>
      </c>
      <c r="O1601" s="183"/>
      <c r="P1601" s="183" t="s">
        <v>4222</v>
      </c>
      <c r="Q1601" s="183" t="s">
        <v>4509</v>
      </c>
      <c r="R1601" s="183">
        <f t="shared" si="308"/>
        <v>0</v>
      </c>
      <c r="S1601" s="183">
        <f t="shared" si="309"/>
        <v>0</v>
      </c>
      <c r="T1601" s="183">
        <f t="shared" si="310"/>
        <v>0</v>
      </c>
      <c r="U1601" s="183">
        <f t="shared" si="311"/>
        <v>0</v>
      </c>
      <c r="V1601" s="183">
        <f t="shared" si="312"/>
        <v>0</v>
      </c>
      <c r="W1601" s="183">
        <f t="shared" si="313"/>
        <v>0</v>
      </c>
      <c r="X1601" s="183">
        <f t="shared" si="314"/>
        <v>0</v>
      </c>
      <c r="Y1601" s="183">
        <f t="shared" si="315"/>
        <v>0</v>
      </c>
      <c r="Z1601" s="183">
        <f t="shared" si="316"/>
        <v>0</v>
      </c>
      <c r="AA1601" s="183">
        <f t="shared" si="317"/>
        <v>0</v>
      </c>
      <c r="AB1601" s="183" t="str">
        <f t="shared" si="318"/>
        <v/>
      </c>
      <c r="AC1601" s="183" t="str">
        <f t="shared" si="319"/>
        <v/>
      </c>
      <c r="AD1601" s="183" t="str">
        <f t="shared" si="320"/>
        <v/>
      </c>
      <c r="AE1601" s="183" t="str">
        <f t="shared" si="321"/>
        <v/>
      </c>
    </row>
    <row r="1602" spans="1:31" ht="33.950000000000003" customHeight="1" x14ac:dyDescent="0.25">
      <c r="A1602" s="184" t="s">
        <v>4578</v>
      </c>
      <c r="B1602" s="185">
        <v>95</v>
      </c>
      <c r="C1602" s="184" t="s">
        <v>4498</v>
      </c>
      <c r="D1602" s="184" t="s">
        <v>4381</v>
      </c>
      <c r="E1602" s="184" t="s">
        <v>18</v>
      </c>
      <c r="F1602" s="185">
        <v>5</v>
      </c>
      <c r="G1602" s="185">
        <v>1</v>
      </c>
      <c r="H1602" s="185">
        <v>0</v>
      </c>
      <c r="I1602" s="184" t="s">
        <v>3525</v>
      </c>
      <c r="J1602" s="184"/>
      <c r="K1602" s="183" t="s">
        <v>4591</v>
      </c>
      <c r="L1602" s="183"/>
      <c r="M1602" s="183" t="s">
        <v>3525</v>
      </c>
      <c r="N1602" s="183" t="s">
        <v>3525</v>
      </c>
      <c r="O1602" s="183"/>
      <c r="P1602" s="183" t="s">
        <v>4222</v>
      </c>
      <c r="Q1602" s="183" t="s">
        <v>4509</v>
      </c>
      <c r="R1602" s="183">
        <f t="shared" si="308"/>
        <v>0</v>
      </c>
      <c r="S1602" s="183">
        <f t="shared" si="309"/>
        <v>0</v>
      </c>
      <c r="T1602" s="183">
        <f t="shared" si="310"/>
        <v>0</v>
      </c>
      <c r="U1602" s="183">
        <f t="shared" si="311"/>
        <v>0</v>
      </c>
      <c r="V1602" s="183">
        <f t="shared" si="312"/>
        <v>0</v>
      </c>
      <c r="W1602" s="183">
        <f t="shared" si="313"/>
        <v>0</v>
      </c>
      <c r="X1602" s="183">
        <f t="shared" si="314"/>
        <v>0</v>
      </c>
      <c r="Y1602" s="183">
        <f t="shared" si="315"/>
        <v>0</v>
      </c>
      <c r="Z1602" s="183">
        <f t="shared" si="316"/>
        <v>0</v>
      </c>
      <c r="AA1602" s="183">
        <f t="shared" si="317"/>
        <v>0</v>
      </c>
      <c r="AB1602" s="183" t="str">
        <f t="shared" si="318"/>
        <v/>
      </c>
      <c r="AC1602" s="183" t="str">
        <f t="shared" si="319"/>
        <v/>
      </c>
      <c r="AD1602" s="183" t="str">
        <f t="shared" si="320"/>
        <v/>
      </c>
      <c r="AE1602" s="183" t="str">
        <f t="shared" si="321"/>
        <v/>
      </c>
    </row>
    <row r="1603" spans="1:31" ht="33.950000000000003" customHeight="1" x14ac:dyDescent="0.25">
      <c r="A1603" s="184" t="s">
        <v>4578</v>
      </c>
      <c r="B1603" s="185">
        <v>95</v>
      </c>
      <c r="C1603" s="184" t="s">
        <v>4498</v>
      </c>
      <c r="D1603" s="184" t="s">
        <v>4381</v>
      </c>
      <c r="E1603" s="184" t="s">
        <v>18</v>
      </c>
      <c r="F1603" s="185">
        <v>6</v>
      </c>
      <c r="G1603" s="185">
        <v>1</v>
      </c>
      <c r="H1603" s="185">
        <v>0</v>
      </c>
      <c r="I1603" s="184" t="s">
        <v>3207</v>
      </c>
      <c r="J1603" s="184"/>
      <c r="K1603" s="183" t="s">
        <v>4590</v>
      </c>
      <c r="L1603" s="183"/>
      <c r="M1603" s="183" t="s">
        <v>3207</v>
      </c>
      <c r="N1603" s="183" t="s">
        <v>3207</v>
      </c>
      <c r="O1603" s="183"/>
      <c r="P1603" s="183" t="s">
        <v>4222</v>
      </c>
      <c r="Q1603" s="183" t="s">
        <v>4509</v>
      </c>
      <c r="R1603" s="183">
        <f t="shared" si="308"/>
        <v>0</v>
      </c>
      <c r="S1603" s="183">
        <f t="shared" si="309"/>
        <v>0</v>
      </c>
      <c r="T1603" s="183">
        <f t="shared" si="310"/>
        <v>0</v>
      </c>
      <c r="U1603" s="183">
        <f t="shared" si="311"/>
        <v>0</v>
      </c>
      <c r="V1603" s="183">
        <f t="shared" si="312"/>
        <v>0</v>
      </c>
      <c r="W1603" s="183">
        <f t="shared" si="313"/>
        <v>0</v>
      </c>
      <c r="X1603" s="183">
        <f t="shared" si="314"/>
        <v>0</v>
      </c>
      <c r="Y1603" s="183">
        <f t="shared" si="315"/>
        <v>0</v>
      </c>
      <c r="Z1603" s="183">
        <f t="shared" si="316"/>
        <v>0</v>
      </c>
      <c r="AA1603" s="183">
        <f t="shared" si="317"/>
        <v>0</v>
      </c>
      <c r="AB1603" s="183" t="str">
        <f t="shared" si="318"/>
        <v/>
      </c>
      <c r="AC1603" s="183" t="str">
        <f t="shared" si="319"/>
        <v/>
      </c>
      <c r="AD1603" s="183" t="str">
        <f t="shared" si="320"/>
        <v/>
      </c>
      <c r="AE1603" s="183" t="str">
        <f t="shared" si="321"/>
        <v/>
      </c>
    </row>
    <row r="1604" spans="1:31" ht="33.950000000000003" customHeight="1" x14ac:dyDescent="0.25">
      <c r="A1604" s="184" t="s">
        <v>4578</v>
      </c>
      <c r="B1604" s="185">
        <v>95</v>
      </c>
      <c r="C1604" s="184" t="s">
        <v>4498</v>
      </c>
      <c r="D1604" s="184" t="s">
        <v>4381</v>
      </c>
      <c r="E1604" s="184" t="s">
        <v>18</v>
      </c>
      <c r="F1604" s="185">
        <v>7</v>
      </c>
      <c r="G1604" s="185">
        <v>1</v>
      </c>
      <c r="H1604" s="185">
        <v>0</v>
      </c>
      <c r="I1604" s="184" t="s">
        <v>3102</v>
      </c>
      <c r="J1604" s="184"/>
      <c r="K1604" s="183" t="s">
        <v>4511</v>
      </c>
      <c r="L1604" s="183"/>
      <c r="M1604" s="183" t="s">
        <v>3102</v>
      </c>
      <c r="N1604" s="183" t="s">
        <v>3102</v>
      </c>
      <c r="O1604" s="183"/>
      <c r="P1604" s="183" t="s">
        <v>4222</v>
      </c>
      <c r="Q1604" s="183" t="s">
        <v>4509</v>
      </c>
      <c r="R1604" s="183">
        <f t="shared" si="308"/>
        <v>0</v>
      </c>
      <c r="S1604" s="183">
        <f t="shared" si="309"/>
        <v>0</v>
      </c>
      <c r="T1604" s="183">
        <f t="shared" si="310"/>
        <v>0</v>
      </c>
      <c r="U1604" s="183">
        <f t="shared" si="311"/>
        <v>0</v>
      </c>
      <c r="V1604" s="183">
        <f t="shared" si="312"/>
        <v>0</v>
      </c>
      <c r="W1604" s="183">
        <f t="shared" si="313"/>
        <v>0</v>
      </c>
      <c r="X1604" s="183">
        <f t="shared" si="314"/>
        <v>0</v>
      </c>
      <c r="Y1604" s="183">
        <f t="shared" si="315"/>
        <v>0</v>
      </c>
      <c r="Z1604" s="183">
        <f t="shared" si="316"/>
        <v>0</v>
      </c>
      <c r="AA1604" s="183">
        <f t="shared" si="317"/>
        <v>0</v>
      </c>
      <c r="AB1604" s="183" t="str">
        <f t="shared" si="318"/>
        <v/>
      </c>
      <c r="AC1604" s="183" t="str">
        <f t="shared" si="319"/>
        <v/>
      </c>
      <c r="AD1604" s="183" t="str">
        <f t="shared" si="320"/>
        <v/>
      </c>
      <c r="AE1604" s="183" t="str">
        <f t="shared" si="321"/>
        <v/>
      </c>
    </row>
    <row r="1605" spans="1:31" ht="33.950000000000003" customHeight="1" x14ac:dyDescent="0.25">
      <c r="A1605" s="184" t="s">
        <v>4578</v>
      </c>
      <c r="B1605" s="185">
        <v>95</v>
      </c>
      <c r="C1605" s="184" t="s">
        <v>4498</v>
      </c>
      <c r="D1605" s="184" t="s">
        <v>4381</v>
      </c>
      <c r="E1605" s="184" t="s">
        <v>18</v>
      </c>
      <c r="F1605" s="185">
        <v>8</v>
      </c>
      <c r="G1605" s="185">
        <v>1</v>
      </c>
      <c r="H1605" s="185">
        <v>0</v>
      </c>
      <c r="I1605" s="184" t="s">
        <v>3123</v>
      </c>
      <c r="J1605" s="184"/>
      <c r="K1605" s="183" t="s">
        <v>4510</v>
      </c>
      <c r="L1605" s="183"/>
      <c r="M1605" s="183" t="s">
        <v>3123</v>
      </c>
      <c r="N1605" s="183" t="s">
        <v>3123</v>
      </c>
      <c r="O1605" s="183"/>
      <c r="P1605" s="183" t="s">
        <v>4222</v>
      </c>
      <c r="Q1605" s="183" t="s">
        <v>4509</v>
      </c>
      <c r="R1605" s="183">
        <f t="shared" si="308"/>
        <v>0</v>
      </c>
      <c r="S1605" s="183">
        <f t="shared" si="309"/>
        <v>0</v>
      </c>
      <c r="T1605" s="183">
        <f t="shared" si="310"/>
        <v>0</v>
      </c>
      <c r="U1605" s="183">
        <f t="shared" si="311"/>
        <v>0</v>
      </c>
      <c r="V1605" s="183">
        <f t="shared" si="312"/>
        <v>0</v>
      </c>
      <c r="W1605" s="183">
        <f t="shared" si="313"/>
        <v>0</v>
      </c>
      <c r="X1605" s="183">
        <f t="shared" si="314"/>
        <v>0</v>
      </c>
      <c r="Y1605" s="183">
        <f t="shared" si="315"/>
        <v>0</v>
      </c>
      <c r="Z1605" s="183">
        <f t="shared" si="316"/>
        <v>0</v>
      </c>
      <c r="AA1605" s="183">
        <f t="shared" si="317"/>
        <v>0</v>
      </c>
      <c r="AB1605" s="183" t="str">
        <f t="shared" si="318"/>
        <v/>
      </c>
      <c r="AC1605" s="183" t="str">
        <f t="shared" si="319"/>
        <v/>
      </c>
      <c r="AD1605" s="183" t="str">
        <f t="shared" si="320"/>
        <v/>
      </c>
      <c r="AE1605" s="183" t="str">
        <f t="shared" si="321"/>
        <v/>
      </c>
    </row>
    <row r="1606" spans="1:31" ht="33.950000000000003" customHeight="1" x14ac:dyDescent="0.25">
      <c r="A1606" s="184" t="s">
        <v>4578</v>
      </c>
      <c r="B1606" s="185">
        <v>95</v>
      </c>
      <c r="C1606" s="184" t="s">
        <v>4498</v>
      </c>
      <c r="D1606" s="184" t="s">
        <v>4378</v>
      </c>
      <c r="E1606" s="184" t="s">
        <v>18</v>
      </c>
      <c r="F1606" s="185">
        <v>1</v>
      </c>
      <c r="G1606" s="185">
        <v>0</v>
      </c>
      <c r="H1606" s="185">
        <v>1</v>
      </c>
      <c r="I1606" s="184"/>
      <c r="J1606" s="184" t="s">
        <v>4588</v>
      </c>
      <c r="K1606" s="183"/>
      <c r="L1606" s="183" t="s">
        <v>4589</v>
      </c>
      <c r="M1606" s="183" t="s">
        <v>4588</v>
      </c>
      <c r="N1606" s="183" t="s">
        <v>4587</v>
      </c>
      <c r="O1606" s="183"/>
      <c r="P1606" s="183" t="s">
        <v>4222</v>
      </c>
      <c r="Q1606" s="183" t="s">
        <v>4495</v>
      </c>
      <c r="R1606" s="183">
        <f t="shared" si="308"/>
        <v>0</v>
      </c>
      <c r="S1606" s="183">
        <f t="shared" si="309"/>
        <v>0</v>
      </c>
      <c r="T1606" s="183">
        <f t="shared" si="310"/>
        <v>0</v>
      </c>
      <c r="U1606" s="183">
        <f t="shared" si="311"/>
        <v>0</v>
      </c>
      <c r="V1606" s="183">
        <f t="shared" si="312"/>
        <v>0</v>
      </c>
      <c r="W1606" s="183">
        <f t="shared" si="313"/>
        <v>0</v>
      </c>
      <c r="X1606" s="183">
        <f t="shared" si="314"/>
        <v>0</v>
      </c>
      <c r="Y1606" s="183">
        <f t="shared" si="315"/>
        <v>0</v>
      </c>
      <c r="Z1606" s="183">
        <f t="shared" si="316"/>
        <v>0</v>
      </c>
      <c r="AA1606" s="183">
        <f t="shared" si="317"/>
        <v>0</v>
      </c>
      <c r="AB1606" s="183" t="str">
        <f t="shared" si="318"/>
        <v/>
      </c>
      <c r="AC1606" s="183" t="str">
        <f t="shared" si="319"/>
        <v/>
      </c>
      <c r="AD1606" s="183" t="str">
        <f t="shared" si="320"/>
        <v/>
      </c>
      <c r="AE1606" s="183" t="str">
        <f t="shared" si="321"/>
        <v/>
      </c>
    </row>
    <row r="1607" spans="1:31" ht="33.950000000000003" customHeight="1" x14ac:dyDescent="0.25">
      <c r="A1607" s="184" t="s">
        <v>4578</v>
      </c>
      <c r="B1607" s="185">
        <v>95</v>
      </c>
      <c r="C1607" s="184" t="s">
        <v>4498</v>
      </c>
      <c r="D1607" s="184" t="s">
        <v>4378</v>
      </c>
      <c r="E1607" s="184" t="s">
        <v>18</v>
      </c>
      <c r="F1607" s="185">
        <v>2</v>
      </c>
      <c r="G1607" s="185">
        <v>0</v>
      </c>
      <c r="H1607" s="185">
        <v>1</v>
      </c>
      <c r="I1607" s="184"/>
      <c r="J1607" s="184" t="s">
        <v>4585</v>
      </c>
      <c r="K1607" s="183"/>
      <c r="L1607" s="183" t="s">
        <v>4586</v>
      </c>
      <c r="M1607" s="183" t="s">
        <v>4585</v>
      </c>
      <c r="N1607" s="183" t="s">
        <v>4584</v>
      </c>
      <c r="O1607" s="183"/>
      <c r="P1607" s="183" t="s">
        <v>4222</v>
      </c>
      <c r="Q1607" s="183" t="s">
        <v>4495</v>
      </c>
      <c r="R1607" s="183">
        <f t="shared" si="308"/>
        <v>0</v>
      </c>
      <c r="S1607" s="183">
        <f t="shared" si="309"/>
        <v>0</v>
      </c>
      <c r="T1607" s="183">
        <f t="shared" si="310"/>
        <v>0</v>
      </c>
      <c r="U1607" s="183">
        <f t="shared" si="311"/>
        <v>0</v>
      </c>
      <c r="V1607" s="183">
        <f t="shared" si="312"/>
        <v>0</v>
      </c>
      <c r="W1607" s="183">
        <f t="shared" si="313"/>
        <v>0</v>
      </c>
      <c r="X1607" s="183">
        <f t="shared" si="314"/>
        <v>0</v>
      </c>
      <c r="Y1607" s="183">
        <f t="shared" si="315"/>
        <v>0</v>
      </c>
      <c r="Z1607" s="183">
        <f t="shared" si="316"/>
        <v>0</v>
      </c>
      <c r="AA1607" s="183">
        <f t="shared" si="317"/>
        <v>0</v>
      </c>
      <c r="AB1607" s="183" t="str">
        <f t="shared" si="318"/>
        <v/>
      </c>
      <c r="AC1607" s="183" t="str">
        <f t="shared" si="319"/>
        <v/>
      </c>
      <c r="AD1607" s="183" t="str">
        <f t="shared" si="320"/>
        <v/>
      </c>
      <c r="AE1607" s="183" t="str">
        <f t="shared" si="321"/>
        <v/>
      </c>
    </row>
    <row r="1608" spans="1:31" ht="33.950000000000003" customHeight="1" x14ac:dyDescent="0.25">
      <c r="A1608" s="184" t="s">
        <v>4578</v>
      </c>
      <c r="B1608" s="185">
        <v>95</v>
      </c>
      <c r="C1608" s="184" t="s">
        <v>4498</v>
      </c>
      <c r="D1608" s="184" t="s">
        <v>4378</v>
      </c>
      <c r="E1608" s="184" t="s">
        <v>18</v>
      </c>
      <c r="F1608" s="185">
        <v>3</v>
      </c>
      <c r="G1608" s="185">
        <v>0</v>
      </c>
      <c r="H1608" s="185">
        <v>1</v>
      </c>
      <c r="I1608" s="184"/>
      <c r="J1608" s="184" t="s">
        <v>4582</v>
      </c>
      <c r="K1608" s="183"/>
      <c r="L1608" s="183" t="s">
        <v>4583</v>
      </c>
      <c r="M1608" s="183" t="s">
        <v>4582</v>
      </c>
      <c r="N1608" s="183" t="s">
        <v>4582</v>
      </c>
      <c r="O1608" s="183"/>
      <c r="P1608" s="183" t="s">
        <v>4222</v>
      </c>
      <c r="Q1608" s="183" t="s">
        <v>4495</v>
      </c>
      <c r="R1608" s="183">
        <f t="shared" si="308"/>
        <v>0</v>
      </c>
      <c r="S1608" s="183">
        <f t="shared" si="309"/>
        <v>0</v>
      </c>
      <c r="T1608" s="183">
        <f t="shared" si="310"/>
        <v>0</v>
      </c>
      <c r="U1608" s="183">
        <f t="shared" si="311"/>
        <v>0</v>
      </c>
      <c r="V1608" s="183">
        <f t="shared" si="312"/>
        <v>0</v>
      </c>
      <c r="W1608" s="183">
        <f t="shared" si="313"/>
        <v>0</v>
      </c>
      <c r="X1608" s="183">
        <f t="shared" si="314"/>
        <v>0</v>
      </c>
      <c r="Y1608" s="183">
        <f t="shared" si="315"/>
        <v>0</v>
      </c>
      <c r="Z1608" s="183">
        <f t="shared" si="316"/>
        <v>0</v>
      </c>
      <c r="AA1608" s="183">
        <f t="shared" si="317"/>
        <v>0</v>
      </c>
      <c r="AB1608" s="183" t="str">
        <f t="shared" si="318"/>
        <v/>
      </c>
      <c r="AC1608" s="183" t="str">
        <f t="shared" si="319"/>
        <v/>
      </c>
      <c r="AD1608" s="183" t="str">
        <f t="shared" si="320"/>
        <v/>
      </c>
      <c r="AE1608" s="183" t="str">
        <f t="shared" si="321"/>
        <v/>
      </c>
    </row>
    <row r="1609" spans="1:31" ht="33.950000000000003" customHeight="1" x14ac:dyDescent="0.25">
      <c r="A1609" s="184" t="s">
        <v>4578</v>
      </c>
      <c r="B1609" s="185">
        <v>95</v>
      </c>
      <c r="C1609" s="184" t="s">
        <v>4498</v>
      </c>
      <c r="D1609" s="184" t="s">
        <v>4378</v>
      </c>
      <c r="E1609" s="184" t="s">
        <v>18</v>
      </c>
      <c r="F1609" s="185">
        <v>4</v>
      </c>
      <c r="G1609" s="185">
        <v>0</v>
      </c>
      <c r="H1609" s="185">
        <v>1</v>
      </c>
      <c r="I1609" s="184"/>
      <c r="J1609" s="184" t="s">
        <v>4580</v>
      </c>
      <c r="K1609" s="183"/>
      <c r="L1609" s="183" t="s">
        <v>4581</v>
      </c>
      <c r="M1609" s="183" t="s">
        <v>4580</v>
      </c>
      <c r="N1609" s="183" t="s">
        <v>4580</v>
      </c>
      <c r="O1609" s="183"/>
      <c r="P1609" s="183" t="s">
        <v>4222</v>
      </c>
      <c r="Q1609" s="183" t="s">
        <v>4495</v>
      </c>
      <c r="R1609" s="183">
        <f t="shared" si="308"/>
        <v>0</v>
      </c>
      <c r="S1609" s="183">
        <f t="shared" si="309"/>
        <v>0</v>
      </c>
      <c r="T1609" s="183">
        <f t="shared" si="310"/>
        <v>0</v>
      </c>
      <c r="U1609" s="183">
        <f t="shared" si="311"/>
        <v>0</v>
      </c>
      <c r="V1609" s="183">
        <f t="shared" si="312"/>
        <v>0</v>
      </c>
      <c r="W1609" s="183">
        <f t="shared" si="313"/>
        <v>0</v>
      </c>
      <c r="X1609" s="183">
        <f t="shared" si="314"/>
        <v>0</v>
      </c>
      <c r="Y1609" s="183">
        <f t="shared" si="315"/>
        <v>0</v>
      </c>
      <c r="Z1609" s="183">
        <f t="shared" si="316"/>
        <v>0</v>
      </c>
      <c r="AA1609" s="183">
        <f t="shared" si="317"/>
        <v>0</v>
      </c>
      <c r="AB1609" s="183" t="str">
        <f t="shared" si="318"/>
        <v/>
      </c>
      <c r="AC1609" s="183" t="str">
        <f t="shared" si="319"/>
        <v/>
      </c>
      <c r="AD1609" s="183" t="str">
        <f t="shared" si="320"/>
        <v/>
      </c>
      <c r="AE1609" s="183" t="str">
        <f t="shared" si="321"/>
        <v/>
      </c>
    </row>
    <row r="1610" spans="1:31" ht="33.950000000000003" customHeight="1" x14ac:dyDescent="0.25">
      <c r="A1610" s="184" t="s">
        <v>4578</v>
      </c>
      <c r="B1610" s="185">
        <v>95</v>
      </c>
      <c r="C1610" s="184" t="s">
        <v>4498</v>
      </c>
      <c r="D1610" s="184" t="s">
        <v>4378</v>
      </c>
      <c r="E1610" s="184" t="s">
        <v>18</v>
      </c>
      <c r="F1610" s="185">
        <v>5</v>
      </c>
      <c r="G1610" s="185">
        <v>0</v>
      </c>
      <c r="H1610" s="185">
        <v>1</v>
      </c>
      <c r="I1610" s="184"/>
      <c r="J1610" s="184" t="s">
        <v>3525</v>
      </c>
      <c r="K1610" s="183"/>
      <c r="L1610" s="183" t="s">
        <v>4579</v>
      </c>
      <c r="M1610" s="183" t="s">
        <v>3525</v>
      </c>
      <c r="N1610" s="183" t="s">
        <v>3525</v>
      </c>
      <c r="O1610" s="183"/>
      <c r="P1610" s="183" t="s">
        <v>4222</v>
      </c>
      <c r="Q1610" s="183" t="s">
        <v>4495</v>
      </c>
      <c r="R1610" s="183">
        <f t="shared" si="308"/>
        <v>0</v>
      </c>
      <c r="S1610" s="183">
        <f t="shared" si="309"/>
        <v>0</v>
      </c>
      <c r="T1610" s="183">
        <f t="shared" si="310"/>
        <v>0</v>
      </c>
      <c r="U1610" s="183">
        <f t="shared" si="311"/>
        <v>0</v>
      </c>
      <c r="V1610" s="183">
        <f t="shared" si="312"/>
        <v>0</v>
      </c>
      <c r="W1610" s="183">
        <f t="shared" si="313"/>
        <v>0</v>
      </c>
      <c r="X1610" s="183">
        <f t="shared" si="314"/>
        <v>0</v>
      </c>
      <c r="Y1610" s="183">
        <f t="shared" si="315"/>
        <v>0</v>
      </c>
      <c r="Z1610" s="183">
        <f t="shared" si="316"/>
        <v>0</v>
      </c>
      <c r="AA1610" s="183">
        <f t="shared" si="317"/>
        <v>0</v>
      </c>
      <c r="AB1610" s="183" t="str">
        <f t="shared" si="318"/>
        <v/>
      </c>
      <c r="AC1610" s="183" t="str">
        <f t="shared" si="319"/>
        <v/>
      </c>
      <c r="AD1610" s="183" t="str">
        <f t="shared" si="320"/>
        <v/>
      </c>
      <c r="AE1610" s="183" t="str">
        <f t="shared" si="321"/>
        <v/>
      </c>
    </row>
    <row r="1611" spans="1:31" ht="33.950000000000003" customHeight="1" x14ac:dyDescent="0.25">
      <c r="A1611" s="184" t="s">
        <v>4578</v>
      </c>
      <c r="B1611" s="185">
        <v>95</v>
      </c>
      <c r="C1611" s="184" t="s">
        <v>4498</v>
      </c>
      <c r="D1611" s="184" t="s">
        <v>4378</v>
      </c>
      <c r="E1611" s="184" t="s">
        <v>18</v>
      </c>
      <c r="F1611" s="185">
        <v>6</v>
      </c>
      <c r="G1611" s="185">
        <v>0</v>
      </c>
      <c r="H1611" s="185">
        <v>1</v>
      </c>
      <c r="I1611" s="184"/>
      <c r="J1611" s="184" t="s">
        <v>3587</v>
      </c>
      <c r="K1611" s="183"/>
      <c r="L1611" s="183" t="s">
        <v>4500</v>
      </c>
      <c r="M1611" s="183" t="s">
        <v>3587</v>
      </c>
      <c r="N1611" s="183" t="s">
        <v>3587</v>
      </c>
      <c r="O1611" s="183"/>
      <c r="P1611" s="183" t="s">
        <v>4222</v>
      </c>
      <c r="Q1611" s="183" t="s">
        <v>4495</v>
      </c>
      <c r="R1611" s="183">
        <f t="shared" si="308"/>
        <v>0</v>
      </c>
      <c r="S1611" s="183">
        <f t="shared" si="309"/>
        <v>0</v>
      </c>
      <c r="T1611" s="183">
        <f t="shared" si="310"/>
        <v>0</v>
      </c>
      <c r="U1611" s="183">
        <f t="shared" si="311"/>
        <v>0</v>
      </c>
      <c r="V1611" s="183">
        <f t="shared" si="312"/>
        <v>0</v>
      </c>
      <c r="W1611" s="183">
        <f t="shared" si="313"/>
        <v>0</v>
      </c>
      <c r="X1611" s="183">
        <f t="shared" si="314"/>
        <v>0</v>
      </c>
      <c r="Y1611" s="183">
        <f t="shared" si="315"/>
        <v>0</v>
      </c>
      <c r="Z1611" s="183">
        <f t="shared" si="316"/>
        <v>0</v>
      </c>
      <c r="AA1611" s="183">
        <f t="shared" si="317"/>
        <v>0</v>
      </c>
      <c r="AB1611" s="183" t="str">
        <f t="shared" si="318"/>
        <v/>
      </c>
      <c r="AC1611" s="183" t="str">
        <f t="shared" si="319"/>
        <v/>
      </c>
      <c r="AD1611" s="183" t="str">
        <f t="shared" si="320"/>
        <v/>
      </c>
      <c r="AE1611" s="183" t="str">
        <f t="shared" si="321"/>
        <v/>
      </c>
    </row>
    <row r="1612" spans="1:31" ht="33.950000000000003" customHeight="1" x14ac:dyDescent="0.25">
      <c r="A1612" s="184" t="s">
        <v>4578</v>
      </c>
      <c r="B1612" s="185">
        <v>95</v>
      </c>
      <c r="C1612" s="184" t="s">
        <v>4498</v>
      </c>
      <c r="D1612" s="184" t="s">
        <v>4378</v>
      </c>
      <c r="E1612" s="184" t="s">
        <v>18</v>
      </c>
      <c r="F1612" s="185">
        <v>7</v>
      </c>
      <c r="G1612" s="185">
        <v>0</v>
      </c>
      <c r="H1612" s="185">
        <v>1</v>
      </c>
      <c r="I1612" s="184"/>
      <c r="J1612" s="184" t="s">
        <v>4496</v>
      </c>
      <c r="K1612" s="183"/>
      <c r="L1612" s="183" t="s">
        <v>4497</v>
      </c>
      <c r="M1612" s="183" t="s">
        <v>4496</v>
      </c>
      <c r="N1612" s="183" t="s">
        <v>4496</v>
      </c>
      <c r="O1612" s="183"/>
      <c r="P1612" s="183" t="s">
        <v>4222</v>
      </c>
      <c r="Q1612" s="183" t="s">
        <v>4495</v>
      </c>
      <c r="R1612" s="183">
        <f t="shared" si="308"/>
        <v>0</v>
      </c>
      <c r="S1612" s="183">
        <f t="shared" si="309"/>
        <v>0</v>
      </c>
      <c r="T1612" s="183">
        <f t="shared" si="310"/>
        <v>0</v>
      </c>
      <c r="U1612" s="183">
        <f t="shared" si="311"/>
        <v>0</v>
      </c>
      <c r="V1612" s="183">
        <f t="shared" si="312"/>
        <v>0</v>
      </c>
      <c r="W1612" s="183">
        <f t="shared" si="313"/>
        <v>0</v>
      </c>
      <c r="X1612" s="183">
        <f t="shared" si="314"/>
        <v>0</v>
      </c>
      <c r="Y1612" s="183">
        <f t="shared" si="315"/>
        <v>0</v>
      </c>
      <c r="Z1612" s="183">
        <f t="shared" si="316"/>
        <v>0</v>
      </c>
      <c r="AA1612" s="183">
        <f t="shared" si="317"/>
        <v>0</v>
      </c>
      <c r="AB1612" s="183" t="str">
        <f t="shared" si="318"/>
        <v/>
      </c>
      <c r="AC1612" s="183" t="str">
        <f t="shared" si="319"/>
        <v/>
      </c>
      <c r="AD1612" s="183" t="str">
        <f t="shared" si="320"/>
        <v/>
      </c>
      <c r="AE1612" s="183" t="str">
        <f t="shared" si="321"/>
        <v/>
      </c>
    </row>
    <row r="1613" spans="1:31" ht="33.950000000000003" customHeight="1" x14ac:dyDescent="0.25">
      <c r="A1613" s="184" t="s">
        <v>4563</v>
      </c>
      <c r="B1613" s="185">
        <v>96</v>
      </c>
      <c r="C1613" s="184" t="s">
        <v>4498</v>
      </c>
      <c r="D1613" s="184" t="s">
        <v>4381</v>
      </c>
      <c r="E1613" s="184" t="s">
        <v>18</v>
      </c>
      <c r="F1613" s="185">
        <v>1</v>
      </c>
      <c r="G1613" s="185">
        <v>1</v>
      </c>
      <c r="H1613" s="185">
        <v>0</v>
      </c>
      <c r="I1613" s="184" t="s">
        <v>3332</v>
      </c>
      <c r="J1613" s="184"/>
      <c r="K1613" s="183" t="s">
        <v>4577</v>
      </c>
      <c r="L1613" s="183"/>
      <c r="M1613" s="183" t="s">
        <v>3332</v>
      </c>
      <c r="N1613" s="183" t="s">
        <v>3332</v>
      </c>
      <c r="O1613" s="183"/>
      <c r="P1613" s="183" t="s">
        <v>4222</v>
      </c>
      <c r="Q1613" s="183" t="s">
        <v>4509</v>
      </c>
      <c r="R1613" s="183">
        <f t="shared" si="308"/>
        <v>0</v>
      </c>
      <c r="S1613" s="183">
        <f t="shared" si="309"/>
        <v>0</v>
      </c>
      <c r="T1613" s="183">
        <f t="shared" si="310"/>
        <v>0</v>
      </c>
      <c r="U1613" s="183">
        <f t="shared" si="311"/>
        <v>0</v>
      </c>
      <c r="V1613" s="183">
        <f t="shared" si="312"/>
        <v>0</v>
      </c>
      <c r="W1613" s="183">
        <f t="shared" si="313"/>
        <v>0</v>
      </c>
      <c r="X1613" s="183">
        <f t="shared" si="314"/>
        <v>0</v>
      </c>
      <c r="Y1613" s="183">
        <f t="shared" si="315"/>
        <v>0</v>
      </c>
      <c r="Z1613" s="183">
        <f t="shared" si="316"/>
        <v>0</v>
      </c>
      <c r="AA1613" s="183">
        <f t="shared" si="317"/>
        <v>0</v>
      </c>
      <c r="AB1613" s="183" t="str">
        <f t="shared" si="318"/>
        <v/>
      </c>
      <c r="AC1613" s="183" t="str">
        <f t="shared" si="319"/>
        <v/>
      </c>
      <c r="AD1613" s="183" t="str">
        <f t="shared" si="320"/>
        <v/>
      </c>
      <c r="AE1613" s="183" t="str">
        <f t="shared" si="321"/>
        <v/>
      </c>
    </row>
    <row r="1614" spans="1:31" ht="33.950000000000003" customHeight="1" x14ac:dyDescent="0.25">
      <c r="A1614" s="184" t="s">
        <v>4563</v>
      </c>
      <c r="B1614" s="185">
        <v>96</v>
      </c>
      <c r="C1614" s="184" t="s">
        <v>4498</v>
      </c>
      <c r="D1614" s="184" t="s">
        <v>4381</v>
      </c>
      <c r="E1614" s="184" t="s">
        <v>18</v>
      </c>
      <c r="F1614" s="185">
        <v>2</v>
      </c>
      <c r="G1614" s="185">
        <v>1</v>
      </c>
      <c r="H1614" s="185">
        <v>0</v>
      </c>
      <c r="I1614" s="184" t="s">
        <v>4569</v>
      </c>
      <c r="J1614" s="184"/>
      <c r="K1614" s="183" t="s">
        <v>4576</v>
      </c>
      <c r="L1614" s="183"/>
      <c r="M1614" s="183" t="s">
        <v>4569</v>
      </c>
      <c r="N1614" s="183" t="s">
        <v>4568</v>
      </c>
      <c r="O1614" s="183"/>
      <c r="P1614" s="183" t="s">
        <v>4222</v>
      </c>
      <c r="Q1614" s="183" t="s">
        <v>4509</v>
      </c>
      <c r="R1614" s="183">
        <f t="shared" si="308"/>
        <v>0</v>
      </c>
      <c r="S1614" s="183">
        <f t="shared" si="309"/>
        <v>0</v>
      </c>
      <c r="T1614" s="183">
        <f t="shared" si="310"/>
        <v>0</v>
      </c>
      <c r="U1614" s="183">
        <f t="shared" si="311"/>
        <v>0</v>
      </c>
      <c r="V1614" s="183">
        <f t="shared" si="312"/>
        <v>0</v>
      </c>
      <c r="W1614" s="183">
        <f t="shared" si="313"/>
        <v>0</v>
      </c>
      <c r="X1614" s="183">
        <f t="shared" si="314"/>
        <v>0</v>
      </c>
      <c r="Y1614" s="183">
        <f t="shared" si="315"/>
        <v>0</v>
      </c>
      <c r="Z1614" s="183">
        <f t="shared" si="316"/>
        <v>0</v>
      </c>
      <c r="AA1614" s="183">
        <f t="shared" si="317"/>
        <v>0</v>
      </c>
      <c r="AB1614" s="183" t="str">
        <f t="shared" si="318"/>
        <v/>
      </c>
      <c r="AC1614" s="183" t="str">
        <f t="shared" si="319"/>
        <v/>
      </c>
      <c r="AD1614" s="183" t="str">
        <f t="shared" si="320"/>
        <v/>
      </c>
      <c r="AE1614" s="183" t="str">
        <f t="shared" si="321"/>
        <v/>
      </c>
    </row>
    <row r="1615" spans="1:31" ht="33.950000000000003" customHeight="1" x14ac:dyDescent="0.25">
      <c r="A1615" s="184" t="s">
        <v>4563</v>
      </c>
      <c r="B1615" s="185">
        <v>96</v>
      </c>
      <c r="C1615" s="184" t="s">
        <v>4498</v>
      </c>
      <c r="D1615" s="184" t="s">
        <v>4381</v>
      </c>
      <c r="E1615" s="184" t="s">
        <v>18</v>
      </c>
      <c r="F1615" s="185">
        <v>3</v>
      </c>
      <c r="G1615" s="185">
        <v>1</v>
      </c>
      <c r="H1615" s="185">
        <v>0</v>
      </c>
      <c r="I1615" s="184" t="s">
        <v>3328</v>
      </c>
      <c r="J1615" s="184"/>
      <c r="K1615" s="183" t="s">
        <v>4575</v>
      </c>
      <c r="L1615" s="183"/>
      <c r="M1615" s="183" t="s">
        <v>3328</v>
      </c>
      <c r="N1615" s="183" t="s">
        <v>3328</v>
      </c>
      <c r="O1615" s="183"/>
      <c r="P1615" s="183" t="s">
        <v>4222</v>
      </c>
      <c r="Q1615" s="183" t="s">
        <v>4509</v>
      </c>
      <c r="R1615" s="183">
        <f t="shared" si="308"/>
        <v>0</v>
      </c>
      <c r="S1615" s="183">
        <f t="shared" si="309"/>
        <v>0</v>
      </c>
      <c r="T1615" s="183">
        <f t="shared" si="310"/>
        <v>0</v>
      </c>
      <c r="U1615" s="183">
        <f t="shared" si="311"/>
        <v>0</v>
      </c>
      <c r="V1615" s="183">
        <f t="shared" si="312"/>
        <v>0</v>
      </c>
      <c r="W1615" s="183">
        <f t="shared" si="313"/>
        <v>0</v>
      </c>
      <c r="X1615" s="183">
        <f t="shared" si="314"/>
        <v>0</v>
      </c>
      <c r="Y1615" s="183">
        <f t="shared" si="315"/>
        <v>0</v>
      </c>
      <c r="Z1615" s="183">
        <f t="shared" si="316"/>
        <v>0</v>
      </c>
      <c r="AA1615" s="183">
        <f t="shared" si="317"/>
        <v>0</v>
      </c>
      <c r="AB1615" s="183" t="str">
        <f t="shared" si="318"/>
        <v/>
      </c>
      <c r="AC1615" s="183" t="str">
        <f t="shared" si="319"/>
        <v/>
      </c>
      <c r="AD1615" s="183" t="str">
        <f t="shared" si="320"/>
        <v/>
      </c>
      <c r="AE1615" s="183" t="str">
        <f t="shared" si="321"/>
        <v/>
      </c>
    </row>
    <row r="1616" spans="1:31" ht="33.950000000000003" customHeight="1" x14ac:dyDescent="0.25">
      <c r="A1616" s="184" t="s">
        <v>4563</v>
      </c>
      <c r="B1616" s="185">
        <v>96</v>
      </c>
      <c r="C1616" s="184" t="s">
        <v>4498</v>
      </c>
      <c r="D1616" s="184" t="s">
        <v>4381</v>
      </c>
      <c r="E1616" s="184" t="s">
        <v>18</v>
      </c>
      <c r="F1616" s="185">
        <v>4</v>
      </c>
      <c r="G1616" s="185">
        <v>1</v>
      </c>
      <c r="H1616" s="185">
        <v>0</v>
      </c>
      <c r="I1616" s="184" t="s">
        <v>3330</v>
      </c>
      <c r="J1616" s="184"/>
      <c r="K1616" s="183" t="s">
        <v>4574</v>
      </c>
      <c r="L1616" s="183"/>
      <c r="M1616" s="183" t="s">
        <v>3330</v>
      </c>
      <c r="N1616" s="183" t="s">
        <v>3330</v>
      </c>
      <c r="O1616" s="183"/>
      <c r="P1616" s="183" t="s">
        <v>4222</v>
      </c>
      <c r="Q1616" s="183" t="s">
        <v>4509</v>
      </c>
      <c r="R1616" s="183">
        <f t="shared" si="308"/>
        <v>0</v>
      </c>
      <c r="S1616" s="183">
        <f t="shared" si="309"/>
        <v>0</v>
      </c>
      <c r="T1616" s="183">
        <f t="shared" si="310"/>
        <v>0</v>
      </c>
      <c r="U1616" s="183">
        <f t="shared" si="311"/>
        <v>0</v>
      </c>
      <c r="V1616" s="183">
        <f t="shared" si="312"/>
        <v>0</v>
      </c>
      <c r="W1616" s="183">
        <f t="shared" si="313"/>
        <v>0</v>
      </c>
      <c r="X1616" s="183">
        <f t="shared" si="314"/>
        <v>0</v>
      </c>
      <c r="Y1616" s="183">
        <f t="shared" si="315"/>
        <v>0</v>
      </c>
      <c r="Z1616" s="183">
        <f t="shared" si="316"/>
        <v>0</v>
      </c>
      <c r="AA1616" s="183">
        <f t="shared" si="317"/>
        <v>0</v>
      </c>
      <c r="AB1616" s="183" t="str">
        <f t="shared" si="318"/>
        <v/>
      </c>
      <c r="AC1616" s="183" t="str">
        <f t="shared" si="319"/>
        <v/>
      </c>
      <c r="AD1616" s="183" t="str">
        <f t="shared" si="320"/>
        <v/>
      </c>
      <c r="AE1616" s="183" t="str">
        <f t="shared" si="321"/>
        <v/>
      </c>
    </row>
    <row r="1617" spans="1:31" ht="33.950000000000003" customHeight="1" x14ac:dyDescent="0.25">
      <c r="A1617" s="184" t="s">
        <v>4563</v>
      </c>
      <c r="B1617" s="185">
        <v>96</v>
      </c>
      <c r="C1617" s="184" t="s">
        <v>4498</v>
      </c>
      <c r="D1617" s="184" t="s">
        <v>4381</v>
      </c>
      <c r="E1617" s="184" t="s">
        <v>18</v>
      </c>
      <c r="F1617" s="185">
        <v>5</v>
      </c>
      <c r="G1617" s="185">
        <v>1</v>
      </c>
      <c r="H1617" s="185">
        <v>0</v>
      </c>
      <c r="I1617" s="184" t="s">
        <v>4564</v>
      </c>
      <c r="J1617" s="184"/>
      <c r="K1617" s="183" t="s">
        <v>4573</v>
      </c>
      <c r="L1617" s="183"/>
      <c r="M1617" s="183" t="s">
        <v>4564</v>
      </c>
      <c r="N1617" s="183"/>
      <c r="O1617" s="183"/>
      <c r="P1617" s="183" t="s">
        <v>4222</v>
      </c>
      <c r="Q1617" s="183" t="s">
        <v>4509</v>
      </c>
      <c r="R1617" s="183">
        <f t="shared" si="308"/>
        <v>0</v>
      </c>
      <c r="S1617" s="183">
        <f t="shared" si="309"/>
        <v>0</v>
      </c>
      <c r="T1617" s="183">
        <f t="shared" si="310"/>
        <v>0</v>
      </c>
      <c r="U1617" s="183">
        <f t="shared" si="311"/>
        <v>0</v>
      </c>
      <c r="V1617" s="183">
        <f t="shared" si="312"/>
        <v>0</v>
      </c>
      <c r="W1617" s="183">
        <f t="shared" si="313"/>
        <v>0</v>
      </c>
      <c r="X1617" s="183">
        <f t="shared" si="314"/>
        <v>0</v>
      </c>
      <c r="Y1617" s="183">
        <f t="shared" si="315"/>
        <v>0</v>
      </c>
      <c r="Z1617" s="183">
        <f t="shared" si="316"/>
        <v>0</v>
      </c>
      <c r="AA1617" s="183">
        <f t="shared" si="317"/>
        <v>0</v>
      </c>
      <c r="AB1617" s="183" t="str">
        <f t="shared" si="318"/>
        <v/>
      </c>
      <c r="AC1617" s="183" t="str">
        <f t="shared" si="319"/>
        <v/>
      </c>
      <c r="AD1617" s="183" t="str">
        <f t="shared" si="320"/>
        <v/>
      </c>
      <c r="AE1617" s="183" t="str">
        <f t="shared" si="321"/>
        <v/>
      </c>
    </row>
    <row r="1618" spans="1:31" ht="33.950000000000003" customHeight="1" x14ac:dyDescent="0.25">
      <c r="A1618" s="184" t="s">
        <v>4563</v>
      </c>
      <c r="B1618" s="185">
        <v>96</v>
      </c>
      <c r="C1618" s="184" t="s">
        <v>4498</v>
      </c>
      <c r="D1618" s="184" t="s">
        <v>4381</v>
      </c>
      <c r="E1618" s="184" t="s">
        <v>18</v>
      </c>
      <c r="F1618" s="185">
        <v>6</v>
      </c>
      <c r="G1618" s="185">
        <v>1</v>
      </c>
      <c r="H1618" s="185">
        <v>0</v>
      </c>
      <c r="I1618" s="184" t="s">
        <v>977</v>
      </c>
      <c r="J1618" s="184"/>
      <c r="K1618" s="183" t="s">
        <v>4572</v>
      </c>
      <c r="L1618" s="183"/>
      <c r="M1618" s="183" t="s">
        <v>977</v>
      </c>
      <c r="N1618" s="183" t="s">
        <v>977</v>
      </c>
      <c r="O1618" s="183"/>
      <c r="P1618" s="183" t="s">
        <v>4222</v>
      </c>
      <c r="Q1618" s="183" t="s">
        <v>4509</v>
      </c>
      <c r="R1618" s="183">
        <f t="shared" si="308"/>
        <v>0</v>
      </c>
      <c r="S1618" s="183">
        <f t="shared" si="309"/>
        <v>0</v>
      </c>
      <c r="T1618" s="183">
        <f t="shared" si="310"/>
        <v>0</v>
      </c>
      <c r="U1618" s="183">
        <f t="shared" si="311"/>
        <v>0</v>
      </c>
      <c r="V1618" s="183">
        <f t="shared" si="312"/>
        <v>0</v>
      </c>
      <c r="W1618" s="183">
        <f t="shared" si="313"/>
        <v>0</v>
      </c>
      <c r="X1618" s="183">
        <f t="shared" si="314"/>
        <v>0</v>
      </c>
      <c r="Y1618" s="183">
        <f t="shared" si="315"/>
        <v>0</v>
      </c>
      <c r="Z1618" s="183">
        <f t="shared" si="316"/>
        <v>0</v>
      </c>
      <c r="AA1618" s="183">
        <f t="shared" si="317"/>
        <v>0</v>
      </c>
      <c r="AB1618" s="183" t="str">
        <f t="shared" si="318"/>
        <v/>
      </c>
      <c r="AC1618" s="183" t="str">
        <f t="shared" si="319"/>
        <v/>
      </c>
      <c r="AD1618" s="183" t="str">
        <f t="shared" si="320"/>
        <v/>
      </c>
      <c r="AE1618" s="183" t="str">
        <f t="shared" si="321"/>
        <v/>
      </c>
    </row>
    <row r="1619" spans="1:31" ht="33.950000000000003" customHeight="1" x14ac:dyDescent="0.25">
      <c r="A1619" s="184" t="s">
        <v>4563</v>
      </c>
      <c r="B1619" s="185">
        <v>96</v>
      </c>
      <c r="C1619" s="184" t="s">
        <v>4498</v>
      </c>
      <c r="D1619" s="184" t="s">
        <v>4381</v>
      </c>
      <c r="E1619" s="184" t="s">
        <v>18</v>
      </c>
      <c r="F1619" s="185">
        <v>7</v>
      </c>
      <c r="G1619" s="185">
        <v>1</v>
      </c>
      <c r="H1619" s="185">
        <v>0</v>
      </c>
      <c r="I1619" s="184" t="s">
        <v>3102</v>
      </c>
      <c r="J1619" s="184"/>
      <c r="K1619" s="183" t="s">
        <v>4511</v>
      </c>
      <c r="L1619" s="183"/>
      <c r="M1619" s="183" t="s">
        <v>3102</v>
      </c>
      <c r="N1619" s="183" t="s">
        <v>3102</v>
      </c>
      <c r="O1619" s="183"/>
      <c r="P1619" s="183" t="s">
        <v>4222</v>
      </c>
      <c r="Q1619" s="183" t="s">
        <v>4509</v>
      </c>
      <c r="R1619" s="183">
        <f t="shared" si="308"/>
        <v>0</v>
      </c>
      <c r="S1619" s="183">
        <f t="shared" si="309"/>
        <v>0</v>
      </c>
      <c r="T1619" s="183">
        <f t="shared" si="310"/>
        <v>0</v>
      </c>
      <c r="U1619" s="183">
        <f t="shared" si="311"/>
        <v>0</v>
      </c>
      <c r="V1619" s="183">
        <f t="shared" si="312"/>
        <v>0</v>
      </c>
      <c r="W1619" s="183">
        <f t="shared" si="313"/>
        <v>0</v>
      </c>
      <c r="X1619" s="183">
        <f t="shared" si="314"/>
        <v>0</v>
      </c>
      <c r="Y1619" s="183">
        <f t="shared" si="315"/>
        <v>0</v>
      </c>
      <c r="Z1619" s="183">
        <f t="shared" si="316"/>
        <v>0</v>
      </c>
      <c r="AA1619" s="183">
        <f t="shared" si="317"/>
        <v>0</v>
      </c>
      <c r="AB1619" s="183" t="str">
        <f t="shared" si="318"/>
        <v/>
      </c>
      <c r="AC1619" s="183" t="str">
        <f t="shared" si="319"/>
        <v/>
      </c>
      <c r="AD1619" s="183" t="str">
        <f t="shared" si="320"/>
        <v/>
      </c>
      <c r="AE1619" s="183" t="str">
        <f t="shared" si="321"/>
        <v/>
      </c>
    </row>
    <row r="1620" spans="1:31" ht="33.950000000000003" customHeight="1" x14ac:dyDescent="0.25">
      <c r="A1620" s="184" t="s">
        <v>4563</v>
      </c>
      <c r="B1620" s="185">
        <v>96</v>
      </c>
      <c r="C1620" s="184" t="s">
        <v>4498</v>
      </c>
      <c r="D1620" s="184" t="s">
        <v>4381</v>
      </c>
      <c r="E1620" s="184" t="s">
        <v>18</v>
      </c>
      <c r="F1620" s="185">
        <v>8</v>
      </c>
      <c r="G1620" s="185">
        <v>1</v>
      </c>
      <c r="H1620" s="185">
        <v>0</v>
      </c>
      <c r="I1620" s="184" t="s">
        <v>3123</v>
      </c>
      <c r="J1620" s="184"/>
      <c r="K1620" s="183" t="s">
        <v>4510</v>
      </c>
      <c r="L1620" s="183"/>
      <c r="M1620" s="183" t="s">
        <v>3123</v>
      </c>
      <c r="N1620" s="183" t="s">
        <v>3123</v>
      </c>
      <c r="O1620" s="183"/>
      <c r="P1620" s="183" t="s">
        <v>4222</v>
      </c>
      <c r="Q1620" s="183" t="s">
        <v>4509</v>
      </c>
      <c r="R1620" s="183">
        <f t="shared" si="308"/>
        <v>0</v>
      </c>
      <c r="S1620" s="183">
        <f t="shared" si="309"/>
        <v>0</v>
      </c>
      <c r="T1620" s="183">
        <f t="shared" si="310"/>
        <v>0</v>
      </c>
      <c r="U1620" s="183">
        <f t="shared" si="311"/>
        <v>0</v>
      </c>
      <c r="V1620" s="183">
        <f t="shared" si="312"/>
        <v>0</v>
      </c>
      <c r="W1620" s="183">
        <f t="shared" si="313"/>
        <v>0</v>
      </c>
      <c r="X1620" s="183">
        <f t="shared" si="314"/>
        <v>0</v>
      </c>
      <c r="Y1620" s="183">
        <f t="shared" si="315"/>
        <v>0</v>
      </c>
      <c r="Z1620" s="183">
        <f t="shared" si="316"/>
        <v>0</v>
      </c>
      <c r="AA1620" s="183">
        <f t="shared" si="317"/>
        <v>0</v>
      </c>
      <c r="AB1620" s="183" t="str">
        <f t="shared" si="318"/>
        <v/>
      </c>
      <c r="AC1620" s="183" t="str">
        <f t="shared" si="319"/>
        <v/>
      </c>
      <c r="AD1620" s="183" t="str">
        <f t="shared" si="320"/>
        <v/>
      </c>
      <c r="AE1620" s="183" t="str">
        <f t="shared" si="321"/>
        <v/>
      </c>
    </row>
    <row r="1621" spans="1:31" ht="33.950000000000003" customHeight="1" x14ac:dyDescent="0.25">
      <c r="A1621" s="184" t="s">
        <v>4563</v>
      </c>
      <c r="B1621" s="185">
        <v>96</v>
      </c>
      <c r="C1621" s="184" t="s">
        <v>4498</v>
      </c>
      <c r="D1621" s="184" t="s">
        <v>4378</v>
      </c>
      <c r="E1621" s="184" t="s">
        <v>18</v>
      </c>
      <c r="F1621" s="185">
        <v>1</v>
      </c>
      <c r="G1621" s="185">
        <v>0</v>
      </c>
      <c r="H1621" s="185">
        <v>1</v>
      </c>
      <c r="I1621" s="184"/>
      <c r="J1621" s="184" t="s">
        <v>3332</v>
      </c>
      <c r="K1621" s="183"/>
      <c r="L1621" s="183" t="s">
        <v>4571</v>
      </c>
      <c r="M1621" s="183" t="s">
        <v>3332</v>
      </c>
      <c r="N1621" s="183" t="s">
        <v>3332</v>
      </c>
      <c r="O1621" s="183"/>
      <c r="P1621" s="183" t="s">
        <v>4222</v>
      </c>
      <c r="Q1621" s="183" t="s">
        <v>4495</v>
      </c>
      <c r="R1621" s="183">
        <f t="shared" si="308"/>
        <v>0</v>
      </c>
      <c r="S1621" s="183">
        <f t="shared" si="309"/>
        <v>0</v>
      </c>
      <c r="T1621" s="183">
        <f t="shared" si="310"/>
        <v>0</v>
      </c>
      <c r="U1621" s="183">
        <f t="shared" si="311"/>
        <v>0</v>
      </c>
      <c r="V1621" s="183">
        <f t="shared" si="312"/>
        <v>0</v>
      </c>
      <c r="W1621" s="183">
        <f t="shared" si="313"/>
        <v>0</v>
      </c>
      <c r="X1621" s="183">
        <f t="shared" si="314"/>
        <v>0</v>
      </c>
      <c r="Y1621" s="183">
        <f t="shared" si="315"/>
        <v>0</v>
      </c>
      <c r="Z1621" s="183">
        <f t="shared" si="316"/>
        <v>0</v>
      </c>
      <c r="AA1621" s="183">
        <f t="shared" si="317"/>
        <v>0</v>
      </c>
      <c r="AB1621" s="183" t="str">
        <f t="shared" si="318"/>
        <v/>
      </c>
      <c r="AC1621" s="183" t="str">
        <f t="shared" si="319"/>
        <v/>
      </c>
      <c r="AD1621" s="183" t="str">
        <f t="shared" si="320"/>
        <v/>
      </c>
      <c r="AE1621" s="183" t="str">
        <f t="shared" si="321"/>
        <v/>
      </c>
    </row>
    <row r="1622" spans="1:31" ht="33.950000000000003" customHeight="1" x14ac:dyDescent="0.25">
      <c r="A1622" s="184" t="s">
        <v>4563</v>
      </c>
      <c r="B1622" s="185">
        <v>96</v>
      </c>
      <c r="C1622" s="184" t="s">
        <v>4498</v>
      </c>
      <c r="D1622" s="184" t="s">
        <v>4378</v>
      </c>
      <c r="E1622" s="184" t="s">
        <v>18</v>
      </c>
      <c r="F1622" s="185">
        <v>2</v>
      </c>
      <c r="G1622" s="185">
        <v>0</v>
      </c>
      <c r="H1622" s="185">
        <v>1</v>
      </c>
      <c r="I1622" s="184"/>
      <c r="J1622" s="184" t="s">
        <v>4569</v>
      </c>
      <c r="K1622" s="183"/>
      <c r="L1622" s="183" t="s">
        <v>4570</v>
      </c>
      <c r="M1622" s="183" t="s">
        <v>4569</v>
      </c>
      <c r="N1622" s="183" t="s">
        <v>4568</v>
      </c>
      <c r="O1622" s="183"/>
      <c r="P1622" s="183" t="s">
        <v>4222</v>
      </c>
      <c r="Q1622" s="183" t="s">
        <v>4495</v>
      </c>
      <c r="R1622" s="183">
        <f t="shared" si="308"/>
        <v>0</v>
      </c>
      <c r="S1622" s="183">
        <f t="shared" si="309"/>
        <v>0</v>
      </c>
      <c r="T1622" s="183">
        <f t="shared" si="310"/>
        <v>0</v>
      </c>
      <c r="U1622" s="183">
        <f t="shared" si="311"/>
        <v>0</v>
      </c>
      <c r="V1622" s="183">
        <f t="shared" si="312"/>
        <v>0</v>
      </c>
      <c r="W1622" s="183">
        <f t="shared" si="313"/>
        <v>0</v>
      </c>
      <c r="X1622" s="183">
        <f t="shared" si="314"/>
        <v>0</v>
      </c>
      <c r="Y1622" s="183">
        <f t="shared" si="315"/>
        <v>0</v>
      </c>
      <c r="Z1622" s="183">
        <f t="shared" si="316"/>
        <v>0</v>
      </c>
      <c r="AA1622" s="183">
        <f t="shared" si="317"/>
        <v>0</v>
      </c>
      <c r="AB1622" s="183" t="str">
        <f t="shared" si="318"/>
        <v/>
      </c>
      <c r="AC1622" s="183" t="str">
        <f t="shared" si="319"/>
        <v/>
      </c>
      <c r="AD1622" s="183" t="str">
        <f t="shared" si="320"/>
        <v/>
      </c>
      <c r="AE1622" s="183" t="str">
        <f t="shared" si="321"/>
        <v/>
      </c>
    </row>
    <row r="1623" spans="1:31" ht="33.950000000000003" customHeight="1" x14ac:dyDescent="0.25">
      <c r="A1623" s="184" t="s">
        <v>4563</v>
      </c>
      <c r="B1623" s="185">
        <v>96</v>
      </c>
      <c r="C1623" s="184" t="s">
        <v>4498</v>
      </c>
      <c r="D1623" s="184" t="s">
        <v>4378</v>
      </c>
      <c r="E1623" s="184" t="s">
        <v>18</v>
      </c>
      <c r="F1623" s="185">
        <v>3</v>
      </c>
      <c r="G1623" s="185">
        <v>0</v>
      </c>
      <c r="H1623" s="185">
        <v>1</v>
      </c>
      <c r="I1623" s="184"/>
      <c r="J1623" s="184" t="s">
        <v>3328</v>
      </c>
      <c r="K1623" s="183"/>
      <c r="L1623" s="183" t="s">
        <v>4567</v>
      </c>
      <c r="M1623" s="183" t="s">
        <v>3328</v>
      </c>
      <c r="N1623" s="183" t="s">
        <v>3328</v>
      </c>
      <c r="O1623" s="183"/>
      <c r="P1623" s="183" t="s">
        <v>4222</v>
      </c>
      <c r="Q1623" s="183" t="s">
        <v>4495</v>
      </c>
      <c r="R1623" s="183">
        <f t="shared" si="308"/>
        <v>0</v>
      </c>
      <c r="S1623" s="183">
        <f t="shared" si="309"/>
        <v>0</v>
      </c>
      <c r="T1623" s="183">
        <f t="shared" si="310"/>
        <v>0</v>
      </c>
      <c r="U1623" s="183">
        <f t="shared" si="311"/>
        <v>0</v>
      </c>
      <c r="V1623" s="183">
        <f t="shared" si="312"/>
        <v>0</v>
      </c>
      <c r="W1623" s="183">
        <f t="shared" si="313"/>
        <v>0</v>
      </c>
      <c r="X1623" s="183">
        <f t="shared" si="314"/>
        <v>0</v>
      </c>
      <c r="Y1623" s="183">
        <f t="shared" si="315"/>
        <v>0</v>
      </c>
      <c r="Z1623" s="183">
        <f t="shared" si="316"/>
        <v>0</v>
      </c>
      <c r="AA1623" s="183">
        <f t="shared" si="317"/>
        <v>0</v>
      </c>
      <c r="AB1623" s="183" t="str">
        <f t="shared" si="318"/>
        <v/>
      </c>
      <c r="AC1623" s="183" t="str">
        <f t="shared" si="319"/>
        <v/>
      </c>
      <c r="AD1623" s="183" t="str">
        <f t="shared" si="320"/>
        <v/>
      </c>
      <c r="AE1623" s="183" t="str">
        <f t="shared" si="321"/>
        <v/>
      </c>
    </row>
    <row r="1624" spans="1:31" ht="33.950000000000003" customHeight="1" x14ac:dyDescent="0.25">
      <c r="A1624" s="184" t="s">
        <v>4563</v>
      </c>
      <c r="B1624" s="185">
        <v>96</v>
      </c>
      <c r="C1624" s="184" t="s">
        <v>4498</v>
      </c>
      <c r="D1624" s="184" t="s">
        <v>4378</v>
      </c>
      <c r="E1624" s="184" t="s">
        <v>18</v>
      </c>
      <c r="F1624" s="185">
        <v>4</v>
      </c>
      <c r="G1624" s="185">
        <v>0</v>
      </c>
      <c r="H1624" s="185">
        <v>1</v>
      </c>
      <c r="I1624" s="184"/>
      <c r="J1624" s="184" t="s">
        <v>3330</v>
      </c>
      <c r="K1624" s="183"/>
      <c r="L1624" s="183" t="s">
        <v>4566</v>
      </c>
      <c r="M1624" s="183" t="s">
        <v>3330</v>
      </c>
      <c r="N1624" s="183" t="s">
        <v>3330</v>
      </c>
      <c r="O1624" s="183"/>
      <c r="P1624" s="183" t="s">
        <v>4222</v>
      </c>
      <c r="Q1624" s="183" t="s">
        <v>4495</v>
      </c>
      <c r="R1624" s="183">
        <f t="shared" si="308"/>
        <v>0</v>
      </c>
      <c r="S1624" s="183">
        <f t="shared" si="309"/>
        <v>0</v>
      </c>
      <c r="T1624" s="183">
        <f t="shared" si="310"/>
        <v>0</v>
      </c>
      <c r="U1624" s="183">
        <f t="shared" si="311"/>
        <v>0</v>
      </c>
      <c r="V1624" s="183">
        <f t="shared" si="312"/>
        <v>0</v>
      </c>
      <c r="W1624" s="183">
        <f t="shared" si="313"/>
        <v>0</v>
      </c>
      <c r="X1624" s="183">
        <f t="shared" si="314"/>
        <v>0</v>
      </c>
      <c r="Y1624" s="183">
        <f t="shared" si="315"/>
        <v>0</v>
      </c>
      <c r="Z1624" s="183">
        <f t="shared" si="316"/>
        <v>0</v>
      </c>
      <c r="AA1624" s="183">
        <f t="shared" si="317"/>
        <v>0</v>
      </c>
      <c r="AB1624" s="183" t="str">
        <f t="shared" si="318"/>
        <v/>
      </c>
      <c r="AC1624" s="183" t="str">
        <f t="shared" si="319"/>
        <v/>
      </c>
      <c r="AD1624" s="183" t="str">
        <f t="shared" si="320"/>
        <v/>
      </c>
      <c r="AE1624" s="183" t="str">
        <f t="shared" si="321"/>
        <v/>
      </c>
    </row>
    <row r="1625" spans="1:31" ht="33.950000000000003" customHeight="1" x14ac:dyDescent="0.25">
      <c r="A1625" s="184" t="s">
        <v>4563</v>
      </c>
      <c r="B1625" s="185">
        <v>96</v>
      </c>
      <c r="C1625" s="184" t="s">
        <v>4498</v>
      </c>
      <c r="D1625" s="184" t="s">
        <v>4378</v>
      </c>
      <c r="E1625" s="184" t="s">
        <v>18</v>
      </c>
      <c r="F1625" s="185">
        <v>5</v>
      </c>
      <c r="G1625" s="185">
        <v>0</v>
      </c>
      <c r="H1625" s="185">
        <v>1</v>
      </c>
      <c r="I1625" s="184"/>
      <c r="J1625" s="184" t="s">
        <v>4564</v>
      </c>
      <c r="K1625" s="183"/>
      <c r="L1625" s="183" t="s">
        <v>4565</v>
      </c>
      <c r="M1625" s="183" t="s">
        <v>4564</v>
      </c>
      <c r="N1625" s="183"/>
      <c r="O1625" s="183"/>
      <c r="P1625" s="183" t="s">
        <v>4222</v>
      </c>
      <c r="Q1625" s="183" t="s">
        <v>4495</v>
      </c>
      <c r="R1625" s="183">
        <f t="shared" si="308"/>
        <v>0</v>
      </c>
      <c r="S1625" s="183">
        <f t="shared" si="309"/>
        <v>0</v>
      </c>
      <c r="T1625" s="183">
        <f t="shared" si="310"/>
        <v>0</v>
      </c>
      <c r="U1625" s="183">
        <f t="shared" si="311"/>
        <v>0</v>
      </c>
      <c r="V1625" s="183">
        <f t="shared" si="312"/>
        <v>0</v>
      </c>
      <c r="W1625" s="183">
        <f t="shared" si="313"/>
        <v>0</v>
      </c>
      <c r="X1625" s="183">
        <f t="shared" si="314"/>
        <v>0</v>
      </c>
      <c r="Y1625" s="183">
        <f t="shared" si="315"/>
        <v>0</v>
      </c>
      <c r="Z1625" s="183">
        <f t="shared" si="316"/>
        <v>0</v>
      </c>
      <c r="AA1625" s="183">
        <f t="shared" si="317"/>
        <v>0</v>
      </c>
      <c r="AB1625" s="183" t="str">
        <f t="shared" si="318"/>
        <v/>
      </c>
      <c r="AC1625" s="183" t="str">
        <f t="shared" si="319"/>
        <v/>
      </c>
      <c r="AD1625" s="183" t="str">
        <f t="shared" si="320"/>
        <v/>
      </c>
      <c r="AE1625" s="183" t="str">
        <f t="shared" si="321"/>
        <v/>
      </c>
    </row>
    <row r="1626" spans="1:31" ht="33.950000000000003" customHeight="1" x14ac:dyDescent="0.25">
      <c r="A1626" s="184" t="s">
        <v>4563</v>
      </c>
      <c r="B1626" s="185">
        <v>96</v>
      </c>
      <c r="C1626" s="184" t="s">
        <v>4498</v>
      </c>
      <c r="D1626" s="184" t="s">
        <v>4378</v>
      </c>
      <c r="E1626" s="184" t="s">
        <v>18</v>
      </c>
      <c r="F1626" s="185">
        <v>6</v>
      </c>
      <c r="G1626" s="185">
        <v>0</v>
      </c>
      <c r="H1626" s="185">
        <v>1</v>
      </c>
      <c r="I1626" s="184"/>
      <c r="J1626" s="184" t="s">
        <v>3587</v>
      </c>
      <c r="K1626" s="183"/>
      <c r="L1626" s="183" t="s">
        <v>4500</v>
      </c>
      <c r="M1626" s="183" t="s">
        <v>3587</v>
      </c>
      <c r="N1626" s="183" t="s">
        <v>3587</v>
      </c>
      <c r="O1626" s="183"/>
      <c r="P1626" s="183" t="s">
        <v>4222</v>
      </c>
      <c r="Q1626" s="183" t="s">
        <v>4495</v>
      </c>
      <c r="R1626" s="183">
        <f t="shared" si="308"/>
        <v>0</v>
      </c>
      <c r="S1626" s="183">
        <f t="shared" si="309"/>
        <v>0</v>
      </c>
      <c r="T1626" s="183">
        <f t="shared" si="310"/>
        <v>0</v>
      </c>
      <c r="U1626" s="183">
        <f t="shared" si="311"/>
        <v>0</v>
      </c>
      <c r="V1626" s="183">
        <f t="shared" si="312"/>
        <v>0</v>
      </c>
      <c r="W1626" s="183">
        <f t="shared" si="313"/>
        <v>0</v>
      </c>
      <c r="X1626" s="183">
        <f t="shared" si="314"/>
        <v>0</v>
      </c>
      <c r="Y1626" s="183">
        <f t="shared" si="315"/>
        <v>0</v>
      </c>
      <c r="Z1626" s="183">
        <f t="shared" si="316"/>
        <v>0</v>
      </c>
      <c r="AA1626" s="183">
        <f t="shared" si="317"/>
        <v>0</v>
      </c>
      <c r="AB1626" s="183" t="str">
        <f t="shared" si="318"/>
        <v/>
      </c>
      <c r="AC1626" s="183" t="str">
        <f t="shared" si="319"/>
        <v/>
      </c>
      <c r="AD1626" s="183" t="str">
        <f t="shared" si="320"/>
        <v/>
      </c>
      <c r="AE1626" s="183" t="str">
        <f t="shared" si="321"/>
        <v/>
      </c>
    </row>
    <row r="1627" spans="1:31" ht="33.950000000000003" customHeight="1" x14ac:dyDescent="0.25">
      <c r="A1627" s="184" t="s">
        <v>4563</v>
      </c>
      <c r="B1627" s="185">
        <v>96</v>
      </c>
      <c r="C1627" s="184" t="s">
        <v>4498</v>
      </c>
      <c r="D1627" s="184" t="s">
        <v>4378</v>
      </c>
      <c r="E1627" s="184" t="s">
        <v>18</v>
      </c>
      <c r="F1627" s="185">
        <v>7</v>
      </c>
      <c r="G1627" s="185">
        <v>0</v>
      </c>
      <c r="H1627" s="185">
        <v>1</v>
      </c>
      <c r="I1627" s="184"/>
      <c r="J1627" s="184" t="s">
        <v>4496</v>
      </c>
      <c r="K1627" s="183"/>
      <c r="L1627" s="183" t="s">
        <v>4497</v>
      </c>
      <c r="M1627" s="183" t="s">
        <v>4496</v>
      </c>
      <c r="N1627" s="183" t="s">
        <v>4496</v>
      </c>
      <c r="O1627" s="183"/>
      <c r="P1627" s="183" t="s">
        <v>4222</v>
      </c>
      <c r="Q1627" s="183" t="s">
        <v>4495</v>
      </c>
      <c r="R1627" s="183">
        <f t="shared" si="308"/>
        <v>0</v>
      </c>
      <c r="S1627" s="183">
        <f t="shared" si="309"/>
        <v>0</v>
      </c>
      <c r="T1627" s="183">
        <f t="shared" si="310"/>
        <v>0</v>
      </c>
      <c r="U1627" s="183">
        <f t="shared" si="311"/>
        <v>0</v>
      </c>
      <c r="V1627" s="183">
        <f t="shared" si="312"/>
        <v>0</v>
      </c>
      <c r="W1627" s="183">
        <f t="shared" si="313"/>
        <v>0</v>
      </c>
      <c r="X1627" s="183">
        <f t="shared" si="314"/>
        <v>0</v>
      </c>
      <c r="Y1627" s="183">
        <f t="shared" si="315"/>
        <v>0</v>
      </c>
      <c r="Z1627" s="183">
        <f t="shared" si="316"/>
        <v>0</v>
      </c>
      <c r="AA1627" s="183">
        <f t="shared" si="317"/>
        <v>0</v>
      </c>
      <c r="AB1627" s="183" t="str">
        <f t="shared" si="318"/>
        <v/>
      </c>
      <c r="AC1627" s="183" t="str">
        <f t="shared" si="319"/>
        <v/>
      </c>
      <c r="AD1627" s="183" t="str">
        <f t="shared" si="320"/>
        <v/>
      </c>
      <c r="AE1627" s="183" t="str">
        <f t="shared" si="321"/>
        <v/>
      </c>
    </row>
    <row r="1628" spans="1:31" ht="33.950000000000003" customHeight="1" x14ac:dyDescent="0.25">
      <c r="A1628" s="184" t="s">
        <v>4550</v>
      </c>
      <c r="B1628" s="185">
        <v>97</v>
      </c>
      <c r="C1628" s="184" t="s">
        <v>4498</v>
      </c>
      <c r="D1628" s="184" t="s">
        <v>4381</v>
      </c>
      <c r="E1628" s="184" t="s">
        <v>18</v>
      </c>
      <c r="F1628" s="185">
        <v>1</v>
      </c>
      <c r="G1628" s="185">
        <v>1</v>
      </c>
      <c r="H1628" s="185">
        <v>0</v>
      </c>
      <c r="I1628" s="184" t="s">
        <v>3148</v>
      </c>
      <c r="J1628" s="184"/>
      <c r="K1628" s="183" t="s">
        <v>4562</v>
      </c>
      <c r="L1628" s="183"/>
      <c r="M1628" s="183" t="s">
        <v>3148</v>
      </c>
      <c r="N1628" s="183" t="s">
        <v>3148</v>
      </c>
      <c r="O1628" s="183"/>
      <c r="P1628" s="183" t="s">
        <v>4222</v>
      </c>
      <c r="Q1628" s="183" t="s">
        <v>4509</v>
      </c>
      <c r="R1628" s="183">
        <f t="shared" si="308"/>
        <v>0</v>
      </c>
      <c r="S1628" s="183">
        <f t="shared" si="309"/>
        <v>0</v>
      </c>
      <c r="T1628" s="183">
        <f t="shared" si="310"/>
        <v>0</v>
      </c>
      <c r="U1628" s="183">
        <f t="shared" si="311"/>
        <v>0</v>
      </c>
      <c r="V1628" s="183">
        <f t="shared" si="312"/>
        <v>0</v>
      </c>
      <c r="W1628" s="183">
        <f t="shared" si="313"/>
        <v>0</v>
      </c>
      <c r="X1628" s="183">
        <f t="shared" si="314"/>
        <v>0</v>
      </c>
      <c r="Y1628" s="183">
        <f t="shared" si="315"/>
        <v>0</v>
      </c>
      <c r="Z1628" s="183">
        <f t="shared" si="316"/>
        <v>0</v>
      </c>
      <c r="AA1628" s="183">
        <f t="shared" si="317"/>
        <v>0</v>
      </c>
      <c r="AB1628" s="183" t="str">
        <f t="shared" si="318"/>
        <v/>
      </c>
      <c r="AC1628" s="183" t="str">
        <f t="shared" si="319"/>
        <v/>
      </c>
      <c r="AD1628" s="183" t="str">
        <f t="shared" si="320"/>
        <v/>
      </c>
      <c r="AE1628" s="183" t="str">
        <f t="shared" si="321"/>
        <v/>
      </c>
    </row>
    <row r="1629" spans="1:31" ht="33.950000000000003" customHeight="1" x14ac:dyDescent="0.25">
      <c r="A1629" s="184" t="s">
        <v>4550</v>
      </c>
      <c r="B1629" s="185">
        <v>97</v>
      </c>
      <c r="C1629" s="184" t="s">
        <v>4498</v>
      </c>
      <c r="D1629" s="184" t="s">
        <v>4381</v>
      </c>
      <c r="E1629" s="184" t="s">
        <v>18</v>
      </c>
      <c r="F1629" s="185">
        <v>2</v>
      </c>
      <c r="G1629" s="185">
        <v>1</v>
      </c>
      <c r="H1629" s="185">
        <v>0</v>
      </c>
      <c r="I1629" s="184" t="s">
        <v>2781</v>
      </c>
      <c r="J1629" s="184"/>
      <c r="K1629" s="183" t="s">
        <v>4561</v>
      </c>
      <c r="L1629" s="183"/>
      <c r="M1629" s="183" t="s">
        <v>2781</v>
      </c>
      <c r="N1629" s="183" t="s">
        <v>2781</v>
      </c>
      <c r="O1629" s="183"/>
      <c r="P1629" s="183" t="s">
        <v>4222</v>
      </c>
      <c r="Q1629" s="183" t="s">
        <v>4509</v>
      </c>
      <c r="R1629" s="183">
        <f t="shared" si="308"/>
        <v>0</v>
      </c>
      <c r="S1629" s="183">
        <f t="shared" si="309"/>
        <v>0</v>
      </c>
      <c r="T1629" s="183">
        <f t="shared" si="310"/>
        <v>0</v>
      </c>
      <c r="U1629" s="183">
        <f t="shared" si="311"/>
        <v>0</v>
      </c>
      <c r="V1629" s="183">
        <f t="shared" si="312"/>
        <v>0</v>
      </c>
      <c r="W1629" s="183">
        <f t="shared" si="313"/>
        <v>0</v>
      </c>
      <c r="X1629" s="183">
        <f t="shared" si="314"/>
        <v>0</v>
      </c>
      <c r="Y1629" s="183">
        <f t="shared" si="315"/>
        <v>0</v>
      </c>
      <c r="Z1629" s="183">
        <f t="shared" si="316"/>
        <v>0</v>
      </c>
      <c r="AA1629" s="183">
        <f t="shared" si="317"/>
        <v>0</v>
      </c>
      <c r="AB1629" s="183" t="str">
        <f t="shared" si="318"/>
        <v/>
      </c>
      <c r="AC1629" s="183" t="str">
        <f t="shared" si="319"/>
        <v/>
      </c>
      <c r="AD1629" s="183" t="str">
        <f t="shared" si="320"/>
        <v/>
      </c>
      <c r="AE1629" s="183" t="str">
        <f t="shared" si="321"/>
        <v/>
      </c>
    </row>
    <row r="1630" spans="1:31" ht="33.950000000000003" customHeight="1" x14ac:dyDescent="0.25">
      <c r="A1630" s="184" t="s">
        <v>4550</v>
      </c>
      <c r="B1630" s="185">
        <v>97</v>
      </c>
      <c r="C1630" s="184" t="s">
        <v>4498</v>
      </c>
      <c r="D1630" s="184" t="s">
        <v>4381</v>
      </c>
      <c r="E1630" s="184" t="s">
        <v>18</v>
      </c>
      <c r="F1630" s="185">
        <v>3</v>
      </c>
      <c r="G1630" s="185">
        <v>1</v>
      </c>
      <c r="H1630" s="185">
        <v>0</v>
      </c>
      <c r="I1630" s="184" t="s">
        <v>4553</v>
      </c>
      <c r="J1630" s="184"/>
      <c r="K1630" s="183" t="s">
        <v>4560</v>
      </c>
      <c r="L1630" s="183"/>
      <c r="M1630" s="183" t="s">
        <v>4553</v>
      </c>
      <c r="N1630" s="183" t="s">
        <v>4553</v>
      </c>
      <c r="O1630" s="183"/>
      <c r="P1630" s="183" t="s">
        <v>4222</v>
      </c>
      <c r="Q1630" s="183" t="s">
        <v>4509</v>
      </c>
      <c r="R1630" s="183">
        <f t="shared" si="308"/>
        <v>0</v>
      </c>
      <c r="S1630" s="183">
        <f t="shared" si="309"/>
        <v>0</v>
      </c>
      <c r="T1630" s="183">
        <f t="shared" si="310"/>
        <v>0</v>
      </c>
      <c r="U1630" s="183">
        <f t="shared" si="311"/>
        <v>0</v>
      </c>
      <c r="V1630" s="183">
        <f t="shared" si="312"/>
        <v>0</v>
      </c>
      <c r="W1630" s="183">
        <f t="shared" si="313"/>
        <v>0</v>
      </c>
      <c r="X1630" s="183">
        <f t="shared" si="314"/>
        <v>0</v>
      </c>
      <c r="Y1630" s="183">
        <f t="shared" si="315"/>
        <v>0</v>
      </c>
      <c r="Z1630" s="183">
        <f t="shared" si="316"/>
        <v>0</v>
      </c>
      <c r="AA1630" s="183">
        <f t="shared" si="317"/>
        <v>0</v>
      </c>
      <c r="AB1630" s="183" t="str">
        <f t="shared" si="318"/>
        <v/>
      </c>
      <c r="AC1630" s="183" t="str">
        <f t="shared" si="319"/>
        <v/>
      </c>
      <c r="AD1630" s="183" t="str">
        <f t="shared" si="320"/>
        <v/>
      </c>
      <c r="AE1630" s="183" t="str">
        <f t="shared" si="321"/>
        <v/>
      </c>
    </row>
    <row r="1631" spans="1:31" ht="33.950000000000003" customHeight="1" x14ac:dyDescent="0.25">
      <c r="A1631" s="184" t="s">
        <v>4550</v>
      </c>
      <c r="B1631" s="185">
        <v>97</v>
      </c>
      <c r="C1631" s="184" t="s">
        <v>4498</v>
      </c>
      <c r="D1631" s="184" t="s">
        <v>4381</v>
      </c>
      <c r="E1631" s="184" t="s">
        <v>18</v>
      </c>
      <c r="F1631" s="185">
        <v>4</v>
      </c>
      <c r="G1631" s="185">
        <v>1</v>
      </c>
      <c r="H1631" s="185">
        <v>0</v>
      </c>
      <c r="I1631" s="184" t="s">
        <v>3099</v>
      </c>
      <c r="J1631" s="184"/>
      <c r="K1631" s="183" t="s">
        <v>4559</v>
      </c>
      <c r="L1631" s="183"/>
      <c r="M1631" s="183" t="s">
        <v>3099</v>
      </c>
      <c r="N1631" s="183" t="s">
        <v>3099</v>
      </c>
      <c r="O1631" s="183"/>
      <c r="P1631" s="183" t="s">
        <v>4222</v>
      </c>
      <c r="Q1631" s="183" t="s">
        <v>4509</v>
      </c>
      <c r="R1631" s="183">
        <f t="shared" si="308"/>
        <v>0</v>
      </c>
      <c r="S1631" s="183">
        <f t="shared" si="309"/>
        <v>0</v>
      </c>
      <c r="T1631" s="183">
        <f t="shared" si="310"/>
        <v>0</v>
      </c>
      <c r="U1631" s="183">
        <f t="shared" si="311"/>
        <v>0</v>
      </c>
      <c r="V1631" s="183">
        <f t="shared" si="312"/>
        <v>0</v>
      </c>
      <c r="W1631" s="183">
        <f t="shared" si="313"/>
        <v>0</v>
      </c>
      <c r="X1631" s="183">
        <f t="shared" si="314"/>
        <v>0</v>
      </c>
      <c r="Y1631" s="183">
        <f t="shared" si="315"/>
        <v>0</v>
      </c>
      <c r="Z1631" s="183">
        <f t="shared" si="316"/>
        <v>0</v>
      </c>
      <c r="AA1631" s="183">
        <f t="shared" si="317"/>
        <v>0</v>
      </c>
      <c r="AB1631" s="183" t="str">
        <f t="shared" si="318"/>
        <v/>
      </c>
      <c r="AC1631" s="183" t="str">
        <f t="shared" si="319"/>
        <v/>
      </c>
      <c r="AD1631" s="183" t="str">
        <f t="shared" si="320"/>
        <v/>
      </c>
      <c r="AE1631" s="183" t="str">
        <f t="shared" si="321"/>
        <v/>
      </c>
    </row>
    <row r="1632" spans="1:31" ht="33.950000000000003" customHeight="1" x14ac:dyDescent="0.25">
      <c r="A1632" s="184" t="s">
        <v>4550</v>
      </c>
      <c r="B1632" s="185">
        <v>97</v>
      </c>
      <c r="C1632" s="184" t="s">
        <v>4498</v>
      </c>
      <c r="D1632" s="184" t="s">
        <v>4381</v>
      </c>
      <c r="E1632" s="184" t="s">
        <v>18</v>
      </c>
      <c r="F1632" s="185">
        <v>5</v>
      </c>
      <c r="G1632" s="185">
        <v>1</v>
      </c>
      <c r="H1632" s="185">
        <v>0</v>
      </c>
      <c r="I1632" s="184" t="s">
        <v>3554</v>
      </c>
      <c r="J1632" s="184"/>
      <c r="K1632" s="183" t="s">
        <v>4558</v>
      </c>
      <c r="L1632" s="183"/>
      <c r="M1632" s="183" t="s">
        <v>3554</v>
      </c>
      <c r="N1632" s="183"/>
      <c r="O1632" s="183"/>
      <c r="P1632" s="183" t="s">
        <v>4222</v>
      </c>
      <c r="Q1632" s="183" t="s">
        <v>4509</v>
      </c>
      <c r="R1632" s="183">
        <f t="shared" si="308"/>
        <v>0</v>
      </c>
      <c r="S1632" s="183">
        <f t="shared" si="309"/>
        <v>0</v>
      </c>
      <c r="T1632" s="183">
        <f t="shared" si="310"/>
        <v>0</v>
      </c>
      <c r="U1632" s="183">
        <f t="shared" si="311"/>
        <v>0</v>
      </c>
      <c r="V1632" s="183">
        <f t="shared" si="312"/>
        <v>0</v>
      </c>
      <c r="W1632" s="183">
        <f t="shared" si="313"/>
        <v>0</v>
      </c>
      <c r="X1632" s="183">
        <f t="shared" si="314"/>
        <v>0</v>
      </c>
      <c r="Y1632" s="183">
        <f t="shared" si="315"/>
        <v>0</v>
      </c>
      <c r="Z1632" s="183">
        <f t="shared" si="316"/>
        <v>0</v>
      </c>
      <c r="AA1632" s="183">
        <f t="shared" si="317"/>
        <v>0</v>
      </c>
      <c r="AB1632" s="183" t="str">
        <f t="shared" si="318"/>
        <v/>
      </c>
      <c r="AC1632" s="183" t="str">
        <f t="shared" si="319"/>
        <v/>
      </c>
      <c r="AD1632" s="183" t="str">
        <f t="shared" si="320"/>
        <v/>
      </c>
      <c r="AE1632" s="183" t="str">
        <f t="shared" si="321"/>
        <v/>
      </c>
    </row>
    <row r="1633" spans="1:31" ht="33.950000000000003" customHeight="1" x14ac:dyDescent="0.25">
      <c r="A1633" s="184" t="s">
        <v>4550</v>
      </c>
      <c r="B1633" s="185">
        <v>97</v>
      </c>
      <c r="C1633" s="184" t="s">
        <v>4498</v>
      </c>
      <c r="D1633" s="184" t="s">
        <v>4381</v>
      </c>
      <c r="E1633" s="184" t="s">
        <v>18</v>
      </c>
      <c r="F1633" s="185">
        <v>6</v>
      </c>
      <c r="G1633" s="185">
        <v>1</v>
      </c>
      <c r="H1633" s="185">
        <v>0</v>
      </c>
      <c r="I1633" s="184" t="s">
        <v>2766</v>
      </c>
      <c r="J1633" s="184"/>
      <c r="K1633" s="183" t="s">
        <v>4557</v>
      </c>
      <c r="L1633" s="183"/>
      <c r="M1633" s="183" t="s">
        <v>2766</v>
      </c>
      <c r="N1633" s="183" t="s">
        <v>2766</v>
      </c>
      <c r="O1633" s="183"/>
      <c r="P1633" s="183" t="s">
        <v>4222</v>
      </c>
      <c r="Q1633" s="183" t="s">
        <v>4509</v>
      </c>
      <c r="R1633" s="183">
        <f t="shared" si="308"/>
        <v>0</v>
      </c>
      <c r="S1633" s="183">
        <f t="shared" si="309"/>
        <v>0</v>
      </c>
      <c r="T1633" s="183">
        <f t="shared" si="310"/>
        <v>0</v>
      </c>
      <c r="U1633" s="183">
        <f t="shared" si="311"/>
        <v>0</v>
      </c>
      <c r="V1633" s="183">
        <f t="shared" si="312"/>
        <v>0</v>
      </c>
      <c r="W1633" s="183">
        <f t="shared" si="313"/>
        <v>0</v>
      </c>
      <c r="X1633" s="183">
        <f t="shared" si="314"/>
        <v>0</v>
      </c>
      <c r="Y1633" s="183">
        <f t="shared" si="315"/>
        <v>0</v>
      </c>
      <c r="Z1633" s="183">
        <f t="shared" si="316"/>
        <v>0</v>
      </c>
      <c r="AA1633" s="183">
        <f t="shared" si="317"/>
        <v>0</v>
      </c>
      <c r="AB1633" s="183" t="str">
        <f t="shared" si="318"/>
        <v/>
      </c>
      <c r="AC1633" s="183" t="str">
        <f t="shared" si="319"/>
        <v/>
      </c>
      <c r="AD1633" s="183" t="str">
        <f t="shared" si="320"/>
        <v/>
      </c>
      <c r="AE1633" s="183" t="str">
        <f t="shared" si="321"/>
        <v/>
      </c>
    </row>
    <row r="1634" spans="1:31" ht="33.950000000000003" customHeight="1" x14ac:dyDescent="0.25">
      <c r="A1634" s="184" t="s">
        <v>4550</v>
      </c>
      <c r="B1634" s="185">
        <v>97</v>
      </c>
      <c r="C1634" s="184" t="s">
        <v>4498</v>
      </c>
      <c r="D1634" s="184" t="s">
        <v>4381</v>
      </c>
      <c r="E1634" s="184" t="s">
        <v>18</v>
      </c>
      <c r="F1634" s="185">
        <v>7</v>
      </c>
      <c r="G1634" s="185">
        <v>1</v>
      </c>
      <c r="H1634" s="185">
        <v>0</v>
      </c>
      <c r="I1634" s="184" t="s">
        <v>3102</v>
      </c>
      <c r="J1634" s="184"/>
      <c r="K1634" s="183" t="s">
        <v>4511</v>
      </c>
      <c r="L1634" s="183"/>
      <c r="M1634" s="183" t="s">
        <v>3102</v>
      </c>
      <c r="N1634" s="183" t="s">
        <v>3102</v>
      </c>
      <c r="O1634" s="183"/>
      <c r="P1634" s="183" t="s">
        <v>4222</v>
      </c>
      <c r="Q1634" s="183" t="s">
        <v>4509</v>
      </c>
      <c r="R1634" s="183">
        <f t="shared" si="308"/>
        <v>0</v>
      </c>
      <c r="S1634" s="183">
        <f t="shared" si="309"/>
        <v>0</v>
      </c>
      <c r="T1634" s="183">
        <f t="shared" si="310"/>
        <v>0</v>
      </c>
      <c r="U1634" s="183">
        <f t="shared" si="311"/>
        <v>0</v>
      </c>
      <c r="V1634" s="183">
        <f t="shared" si="312"/>
        <v>0</v>
      </c>
      <c r="W1634" s="183">
        <f t="shared" si="313"/>
        <v>0</v>
      </c>
      <c r="X1634" s="183">
        <f t="shared" si="314"/>
        <v>0</v>
      </c>
      <c r="Y1634" s="183">
        <f t="shared" si="315"/>
        <v>0</v>
      </c>
      <c r="Z1634" s="183">
        <f t="shared" si="316"/>
        <v>0</v>
      </c>
      <c r="AA1634" s="183">
        <f t="shared" si="317"/>
        <v>0</v>
      </c>
      <c r="AB1634" s="183" t="str">
        <f t="shared" si="318"/>
        <v/>
      </c>
      <c r="AC1634" s="183" t="str">
        <f t="shared" si="319"/>
        <v/>
      </c>
      <c r="AD1634" s="183" t="str">
        <f t="shared" si="320"/>
        <v/>
      </c>
      <c r="AE1634" s="183" t="str">
        <f t="shared" si="321"/>
        <v/>
      </c>
    </row>
    <row r="1635" spans="1:31" ht="33.950000000000003" customHeight="1" x14ac:dyDescent="0.25">
      <c r="A1635" s="184" t="s">
        <v>4550</v>
      </c>
      <c r="B1635" s="185">
        <v>97</v>
      </c>
      <c r="C1635" s="184" t="s">
        <v>4498</v>
      </c>
      <c r="D1635" s="184" t="s">
        <v>4381</v>
      </c>
      <c r="E1635" s="184" t="s">
        <v>18</v>
      </c>
      <c r="F1635" s="185">
        <v>8</v>
      </c>
      <c r="G1635" s="185">
        <v>1</v>
      </c>
      <c r="H1635" s="185">
        <v>0</v>
      </c>
      <c r="I1635" s="184" t="s">
        <v>3123</v>
      </c>
      <c r="J1635" s="184"/>
      <c r="K1635" s="183" t="s">
        <v>4510</v>
      </c>
      <c r="L1635" s="183"/>
      <c r="M1635" s="183" t="s">
        <v>3123</v>
      </c>
      <c r="N1635" s="183" t="s">
        <v>3123</v>
      </c>
      <c r="O1635" s="183"/>
      <c r="P1635" s="183" t="s">
        <v>4222</v>
      </c>
      <c r="Q1635" s="183" t="s">
        <v>4509</v>
      </c>
      <c r="R1635" s="183">
        <f t="shared" si="308"/>
        <v>0</v>
      </c>
      <c r="S1635" s="183">
        <f t="shared" si="309"/>
        <v>0</v>
      </c>
      <c r="T1635" s="183">
        <f t="shared" si="310"/>
        <v>0</v>
      </c>
      <c r="U1635" s="183">
        <f t="shared" si="311"/>
        <v>0</v>
      </c>
      <c r="V1635" s="183">
        <f t="shared" si="312"/>
        <v>0</v>
      </c>
      <c r="W1635" s="183">
        <f t="shared" si="313"/>
        <v>0</v>
      </c>
      <c r="X1635" s="183">
        <f t="shared" si="314"/>
        <v>0</v>
      </c>
      <c r="Y1635" s="183">
        <f t="shared" si="315"/>
        <v>0</v>
      </c>
      <c r="Z1635" s="183">
        <f t="shared" si="316"/>
        <v>0</v>
      </c>
      <c r="AA1635" s="183">
        <f t="shared" si="317"/>
        <v>0</v>
      </c>
      <c r="AB1635" s="183" t="str">
        <f t="shared" si="318"/>
        <v/>
      </c>
      <c r="AC1635" s="183" t="str">
        <f t="shared" si="319"/>
        <v/>
      </c>
      <c r="AD1635" s="183" t="str">
        <f t="shared" si="320"/>
        <v/>
      </c>
      <c r="AE1635" s="183" t="str">
        <f t="shared" si="321"/>
        <v/>
      </c>
    </row>
    <row r="1636" spans="1:31" ht="33.950000000000003" customHeight="1" x14ac:dyDescent="0.25">
      <c r="A1636" s="184" t="s">
        <v>4550</v>
      </c>
      <c r="B1636" s="185">
        <v>97</v>
      </c>
      <c r="C1636" s="184" t="s">
        <v>4498</v>
      </c>
      <c r="D1636" s="184" t="s">
        <v>4378</v>
      </c>
      <c r="E1636" s="184" t="s">
        <v>18</v>
      </c>
      <c r="F1636" s="185">
        <v>1</v>
      </c>
      <c r="G1636" s="185">
        <v>0</v>
      </c>
      <c r="H1636" s="185">
        <v>1</v>
      </c>
      <c r="I1636" s="184"/>
      <c r="J1636" s="184" t="s">
        <v>3148</v>
      </c>
      <c r="K1636" s="183"/>
      <c r="L1636" s="183" t="s">
        <v>4556</v>
      </c>
      <c r="M1636" s="183" t="s">
        <v>3148</v>
      </c>
      <c r="N1636" s="183" t="s">
        <v>3148</v>
      </c>
      <c r="O1636" s="183"/>
      <c r="P1636" s="183" t="s">
        <v>4222</v>
      </c>
      <c r="Q1636" s="183" t="s">
        <v>4495</v>
      </c>
      <c r="R1636" s="183">
        <f t="shared" si="308"/>
        <v>0</v>
      </c>
      <c r="S1636" s="183">
        <f t="shared" si="309"/>
        <v>0</v>
      </c>
      <c r="T1636" s="183">
        <f t="shared" si="310"/>
        <v>0</v>
      </c>
      <c r="U1636" s="183">
        <f t="shared" si="311"/>
        <v>0</v>
      </c>
      <c r="V1636" s="183">
        <f t="shared" si="312"/>
        <v>0</v>
      </c>
      <c r="W1636" s="183">
        <f t="shared" si="313"/>
        <v>0</v>
      </c>
      <c r="X1636" s="183">
        <f t="shared" si="314"/>
        <v>0</v>
      </c>
      <c r="Y1636" s="183">
        <f t="shared" si="315"/>
        <v>0</v>
      </c>
      <c r="Z1636" s="183">
        <f t="shared" si="316"/>
        <v>0</v>
      </c>
      <c r="AA1636" s="183">
        <f t="shared" si="317"/>
        <v>0</v>
      </c>
      <c r="AB1636" s="183" t="str">
        <f t="shared" si="318"/>
        <v/>
      </c>
      <c r="AC1636" s="183" t="str">
        <f t="shared" si="319"/>
        <v/>
      </c>
      <c r="AD1636" s="183" t="str">
        <f t="shared" si="320"/>
        <v/>
      </c>
      <c r="AE1636" s="183" t="str">
        <f t="shared" si="321"/>
        <v/>
      </c>
    </row>
    <row r="1637" spans="1:31" ht="33.950000000000003" customHeight="1" x14ac:dyDescent="0.25">
      <c r="A1637" s="184" t="s">
        <v>4550</v>
      </c>
      <c r="B1637" s="185">
        <v>97</v>
      </c>
      <c r="C1637" s="184" t="s">
        <v>4498</v>
      </c>
      <c r="D1637" s="184" t="s">
        <v>4378</v>
      </c>
      <c r="E1637" s="184" t="s">
        <v>18</v>
      </c>
      <c r="F1637" s="185">
        <v>2</v>
      </c>
      <c r="G1637" s="185">
        <v>0</v>
      </c>
      <c r="H1637" s="185">
        <v>1</v>
      </c>
      <c r="I1637" s="184"/>
      <c r="J1637" s="184" t="s">
        <v>2781</v>
      </c>
      <c r="K1637" s="183"/>
      <c r="L1637" s="183" t="s">
        <v>4555</v>
      </c>
      <c r="M1637" s="183" t="s">
        <v>2781</v>
      </c>
      <c r="N1637" s="183" t="s">
        <v>2781</v>
      </c>
      <c r="O1637" s="183"/>
      <c r="P1637" s="183" t="s">
        <v>4222</v>
      </c>
      <c r="Q1637" s="183" t="s">
        <v>4495</v>
      </c>
      <c r="R1637" s="183">
        <f t="shared" si="308"/>
        <v>0</v>
      </c>
      <c r="S1637" s="183">
        <f t="shared" si="309"/>
        <v>0</v>
      </c>
      <c r="T1637" s="183">
        <f t="shared" si="310"/>
        <v>0</v>
      </c>
      <c r="U1637" s="183">
        <f t="shared" si="311"/>
        <v>0</v>
      </c>
      <c r="V1637" s="183">
        <f t="shared" si="312"/>
        <v>0</v>
      </c>
      <c r="W1637" s="183">
        <f t="shared" si="313"/>
        <v>0</v>
      </c>
      <c r="X1637" s="183">
        <f t="shared" si="314"/>
        <v>0</v>
      </c>
      <c r="Y1637" s="183">
        <f t="shared" si="315"/>
        <v>0</v>
      </c>
      <c r="Z1637" s="183">
        <f t="shared" si="316"/>
        <v>0</v>
      </c>
      <c r="AA1637" s="183">
        <f t="shared" si="317"/>
        <v>0</v>
      </c>
      <c r="AB1637" s="183" t="str">
        <f t="shared" si="318"/>
        <v/>
      </c>
      <c r="AC1637" s="183" t="str">
        <f t="shared" si="319"/>
        <v/>
      </c>
      <c r="AD1637" s="183" t="str">
        <f t="shared" si="320"/>
        <v/>
      </c>
      <c r="AE1637" s="183" t="str">
        <f t="shared" si="321"/>
        <v/>
      </c>
    </row>
    <row r="1638" spans="1:31" ht="33.950000000000003" customHeight="1" x14ac:dyDescent="0.25">
      <c r="A1638" s="184" t="s">
        <v>4550</v>
      </c>
      <c r="B1638" s="185">
        <v>97</v>
      </c>
      <c r="C1638" s="184" t="s">
        <v>4498</v>
      </c>
      <c r="D1638" s="184" t="s">
        <v>4378</v>
      </c>
      <c r="E1638" s="184" t="s">
        <v>18</v>
      </c>
      <c r="F1638" s="185">
        <v>3</v>
      </c>
      <c r="G1638" s="185">
        <v>0</v>
      </c>
      <c r="H1638" s="185">
        <v>1</v>
      </c>
      <c r="I1638" s="184"/>
      <c r="J1638" s="184" t="s">
        <v>4553</v>
      </c>
      <c r="K1638" s="183"/>
      <c r="L1638" s="183" t="s">
        <v>4554</v>
      </c>
      <c r="M1638" s="183" t="s">
        <v>4553</v>
      </c>
      <c r="N1638" s="183" t="s">
        <v>4553</v>
      </c>
      <c r="O1638" s="183"/>
      <c r="P1638" s="183" t="s">
        <v>4222</v>
      </c>
      <c r="Q1638" s="183" t="s">
        <v>4495</v>
      </c>
      <c r="R1638" s="183">
        <f t="shared" si="308"/>
        <v>0</v>
      </c>
      <c r="S1638" s="183">
        <f t="shared" si="309"/>
        <v>0</v>
      </c>
      <c r="T1638" s="183">
        <f t="shared" si="310"/>
        <v>0</v>
      </c>
      <c r="U1638" s="183">
        <f t="shared" si="311"/>
        <v>0</v>
      </c>
      <c r="V1638" s="183">
        <f t="shared" si="312"/>
        <v>0</v>
      </c>
      <c r="W1638" s="183">
        <f t="shared" si="313"/>
        <v>0</v>
      </c>
      <c r="X1638" s="183">
        <f t="shared" si="314"/>
        <v>0</v>
      </c>
      <c r="Y1638" s="183">
        <f t="shared" si="315"/>
        <v>0</v>
      </c>
      <c r="Z1638" s="183">
        <f t="shared" si="316"/>
        <v>0</v>
      </c>
      <c r="AA1638" s="183">
        <f t="shared" si="317"/>
        <v>0</v>
      </c>
      <c r="AB1638" s="183" t="str">
        <f t="shared" si="318"/>
        <v/>
      </c>
      <c r="AC1638" s="183" t="str">
        <f t="shared" si="319"/>
        <v/>
      </c>
      <c r="AD1638" s="183" t="str">
        <f t="shared" si="320"/>
        <v/>
      </c>
      <c r="AE1638" s="183" t="str">
        <f t="shared" si="321"/>
        <v/>
      </c>
    </row>
    <row r="1639" spans="1:31" ht="33.950000000000003" customHeight="1" x14ac:dyDescent="0.25">
      <c r="A1639" s="184" t="s">
        <v>4550</v>
      </c>
      <c r="B1639" s="185">
        <v>97</v>
      </c>
      <c r="C1639" s="184" t="s">
        <v>4498</v>
      </c>
      <c r="D1639" s="184" t="s">
        <v>4378</v>
      </c>
      <c r="E1639" s="184" t="s">
        <v>18</v>
      </c>
      <c r="F1639" s="185">
        <v>4</v>
      </c>
      <c r="G1639" s="185">
        <v>0</v>
      </c>
      <c r="H1639" s="185">
        <v>1</v>
      </c>
      <c r="I1639" s="184"/>
      <c r="J1639" s="184" t="s">
        <v>3099</v>
      </c>
      <c r="K1639" s="183"/>
      <c r="L1639" s="183" t="s">
        <v>4552</v>
      </c>
      <c r="M1639" s="183" t="s">
        <v>3099</v>
      </c>
      <c r="N1639" s="183" t="s">
        <v>3099</v>
      </c>
      <c r="O1639" s="183"/>
      <c r="P1639" s="183" t="s">
        <v>4222</v>
      </c>
      <c r="Q1639" s="183" t="s">
        <v>4495</v>
      </c>
      <c r="R1639" s="183">
        <f t="shared" si="308"/>
        <v>0</v>
      </c>
      <c r="S1639" s="183">
        <f t="shared" si="309"/>
        <v>0</v>
      </c>
      <c r="T1639" s="183">
        <f t="shared" si="310"/>
        <v>0</v>
      </c>
      <c r="U1639" s="183">
        <f t="shared" si="311"/>
        <v>0</v>
      </c>
      <c r="V1639" s="183">
        <f t="shared" si="312"/>
        <v>0</v>
      </c>
      <c r="W1639" s="183">
        <f t="shared" si="313"/>
        <v>0</v>
      </c>
      <c r="X1639" s="183">
        <f t="shared" si="314"/>
        <v>0</v>
      </c>
      <c r="Y1639" s="183">
        <f t="shared" si="315"/>
        <v>0</v>
      </c>
      <c r="Z1639" s="183">
        <f t="shared" si="316"/>
        <v>0</v>
      </c>
      <c r="AA1639" s="183">
        <f t="shared" si="317"/>
        <v>0</v>
      </c>
      <c r="AB1639" s="183" t="str">
        <f t="shared" si="318"/>
        <v/>
      </c>
      <c r="AC1639" s="183" t="str">
        <f t="shared" si="319"/>
        <v/>
      </c>
      <c r="AD1639" s="183" t="str">
        <f t="shared" si="320"/>
        <v/>
      </c>
      <c r="AE1639" s="183" t="str">
        <f t="shared" si="321"/>
        <v/>
      </c>
    </row>
    <row r="1640" spans="1:31" ht="33.950000000000003" customHeight="1" x14ac:dyDescent="0.25">
      <c r="A1640" s="184" t="s">
        <v>4550</v>
      </c>
      <c r="B1640" s="185">
        <v>97</v>
      </c>
      <c r="C1640" s="184" t="s">
        <v>4498</v>
      </c>
      <c r="D1640" s="184" t="s">
        <v>4378</v>
      </c>
      <c r="E1640" s="184" t="s">
        <v>18</v>
      </c>
      <c r="F1640" s="185">
        <v>5</v>
      </c>
      <c r="G1640" s="185">
        <v>0</v>
      </c>
      <c r="H1640" s="185">
        <v>1</v>
      </c>
      <c r="I1640" s="184"/>
      <c r="J1640" s="184" t="s">
        <v>3554</v>
      </c>
      <c r="K1640" s="183"/>
      <c r="L1640" s="183" t="s">
        <v>4551</v>
      </c>
      <c r="M1640" s="183" t="s">
        <v>3554</v>
      </c>
      <c r="N1640" s="183"/>
      <c r="O1640" s="183"/>
      <c r="P1640" s="183" t="s">
        <v>4222</v>
      </c>
      <c r="Q1640" s="183" t="s">
        <v>4495</v>
      </c>
      <c r="R1640" s="183">
        <f t="shared" si="308"/>
        <v>0</v>
      </c>
      <c r="S1640" s="183">
        <f t="shared" si="309"/>
        <v>0</v>
      </c>
      <c r="T1640" s="183">
        <f t="shared" si="310"/>
        <v>0</v>
      </c>
      <c r="U1640" s="183">
        <f t="shared" si="311"/>
        <v>0</v>
      </c>
      <c r="V1640" s="183">
        <f t="shared" si="312"/>
        <v>0</v>
      </c>
      <c r="W1640" s="183">
        <f t="shared" si="313"/>
        <v>0</v>
      </c>
      <c r="X1640" s="183">
        <f t="shared" si="314"/>
        <v>0</v>
      </c>
      <c r="Y1640" s="183">
        <f t="shared" si="315"/>
        <v>0</v>
      </c>
      <c r="Z1640" s="183">
        <f t="shared" si="316"/>
        <v>0</v>
      </c>
      <c r="AA1640" s="183">
        <f t="shared" si="317"/>
        <v>0</v>
      </c>
      <c r="AB1640" s="183" t="str">
        <f t="shared" si="318"/>
        <v/>
      </c>
      <c r="AC1640" s="183" t="str">
        <f t="shared" si="319"/>
        <v/>
      </c>
      <c r="AD1640" s="183" t="str">
        <f t="shared" si="320"/>
        <v/>
      </c>
      <c r="AE1640" s="183" t="str">
        <f t="shared" si="321"/>
        <v/>
      </c>
    </row>
    <row r="1641" spans="1:31" ht="33.950000000000003" customHeight="1" x14ac:dyDescent="0.25">
      <c r="A1641" s="184" t="s">
        <v>4550</v>
      </c>
      <c r="B1641" s="185">
        <v>97</v>
      </c>
      <c r="C1641" s="184" t="s">
        <v>4498</v>
      </c>
      <c r="D1641" s="184" t="s">
        <v>4378</v>
      </c>
      <c r="E1641" s="184" t="s">
        <v>18</v>
      </c>
      <c r="F1641" s="185">
        <v>6</v>
      </c>
      <c r="G1641" s="185">
        <v>0</v>
      </c>
      <c r="H1641" s="185">
        <v>1</v>
      </c>
      <c r="I1641" s="184"/>
      <c r="J1641" s="184" t="s">
        <v>3587</v>
      </c>
      <c r="K1641" s="183"/>
      <c r="L1641" s="183" t="s">
        <v>4500</v>
      </c>
      <c r="M1641" s="183" t="s">
        <v>3587</v>
      </c>
      <c r="N1641" s="183" t="s">
        <v>3587</v>
      </c>
      <c r="O1641" s="183"/>
      <c r="P1641" s="183" t="s">
        <v>4222</v>
      </c>
      <c r="Q1641" s="183" t="s">
        <v>4495</v>
      </c>
      <c r="R1641" s="183">
        <f t="shared" si="308"/>
        <v>0</v>
      </c>
      <c r="S1641" s="183">
        <f t="shared" si="309"/>
        <v>0</v>
      </c>
      <c r="T1641" s="183">
        <f t="shared" si="310"/>
        <v>0</v>
      </c>
      <c r="U1641" s="183">
        <f t="shared" si="311"/>
        <v>0</v>
      </c>
      <c r="V1641" s="183">
        <f t="shared" si="312"/>
        <v>0</v>
      </c>
      <c r="W1641" s="183">
        <f t="shared" si="313"/>
        <v>0</v>
      </c>
      <c r="X1641" s="183">
        <f t="shared" si="314"/>
        <v>0</v>
      </c>
      <c r="Y1641" s="183">
        <f t="shared" si="315"/>
        <v>0</v>
      </c>
      <c r="Z1641" s="183">
        <f t="shared" si="316"/>
        <v>0</v>
      </c>
      <c r="AA1641" s="183">
        <f t="shared" si="317"/>
        <v>0</v>
      </c>
      <c r="AB1641" s="183" t="str">
        <f t="shared" si="318"/>
        <v/>
      </c>
      <c r="AC1641" s="183" t="str">
        <f t="shared" si="319"/>
        <v/>
      </c>
      <c r="AD1641" s="183" t="str">
        <f t="shared" si="320"/>
        <v/>
      </c>
      <c r="AE1641" s="183" t="str">
        <f t="shared" si="321"/>
        <v/>
      </c>
    </row>
    <row r="1642" spans="1:31" ht="33.950000000000003" customHeight="1" x14ac:dyDescent="0.25">
      <c r="A1642" s="184" t="s">
        <v>4550</v>
      </c>
      <c r="B1642" s="185">
        <v>97</v>
      </c>
      <c r="C1642" s="184" t="s">
        <v>4498</v>
      </c>
      <c r="D1642" s="184" t="s">
        <v>4378</v>
      </c>
      <c r="E1642" s="184" t="s">
        <v>18</v>
      </c>
      <c r="F1642" s="185">
        <v>7</v>
      </c>
      <c r="G1642" s="185">
        <v>0</v>
      </c>
      <c r="H1642" s="185">
        <v>1</v>
      </c>
      <c r="I1642" s="184"/>
      <c r="J1642" s="184" t="s">
        <v>4496</v>
      </c>
      <c r="K1642" s="183"/>
      <c r="L1642" s="183" t="s">
        <v>4497</v>
      </c>
      <c r="M1642" s="183" t="s">
        <v>4496</v>
      </c>
      <c r="N1642" s="183" t="s">
        <v>4496</v>
      </c>
      <c r="O1642" s="183"/>
      <c r="P1642" s="183" t="s">
        <v>4222</v>
      </c>
      <c r="Q1642" s="183" t="s">
        <v>4495</v>
      </c>
      <c r="R1642" s="183">
        <f t="shared" si="308"/>
        <v>0</v>
      </c>
      <c r="S1642" s="183">
        <f t="shared" si="309"/>
        <v>0</v>
      </c>
      <c r="T1642" s="183">
        <f t="shared" si="310"/>
        <v>0</v>
      </c>
      <c r="U1642" s="183">
        <f t="shared" si="311"/>
        <v>0</v>
      </c>
      <c r="V1642" s="183">
        <f t="shared" si="312"/>
        <v>0</v>
      </c>
      <c r="W1642" s="183">
        <f t="shared" si="313"/>
        <v>0</v>
      </c>
      <c r="X1642" s="183">
        <f t="shared" si="314"/>
        <v>0</v>
      </c>
      <c r="Y1642" s="183">
        <f t="shared" si="315"/>
        <v>0</v>
      </c>
      <c r="Z1642" s="183">
        <f t="shared" si="316"/>
        <v>0</v>
      </c>
      <c r="AA1642" s="183">
        <f t="shared" si="317"/>
        <v>0</v>
      </c>
      <c r="AB1642" s="183" t="str">
        <f t="shared" si="318"/>
        <v/>
      </c>
      <c r="AC1642" s="183" t="str">
        <f t="shared" si="319"/>
        <v/>
      </c>
      <c r="AD1642" s="183" t="str">
        <f t="shared" si="320"/>
        <v/>
      </c>
      <c r="AE1642" s="183" t="str">
        <f t="shared" si="321"/>
        <v/>
      </c>
    </row>
    <row r="1643" spans="1:31" ht="33.950000000000003" customHeight="1" x14ac:dyDescent="0.25">
      <c r="A1643" s="184" t="s">
        <v>4535</v>
      </c>
      <c r="B1643" s="185">
        <v>98</v>
      </c>
      <c r="C1643" s="184" t="s">
        <v>4498</v>
      </c>
      <c r="D1643" s="184" t="s">
        <v>4381</v>
      </c>
      <c r="E1643" s="184" t="s">
        <v>18</v>
      </c>
      <c r="F1643" s="185">
        <v>1</v>
      </c>
      <c r="G1643" s="185">
        <v>1</v>
      </c>
      <c r="H1643" s="185">
        <v>0</v>
      </c>
      <c r="I1643" s="184" t="s">
        <v>4542</v>
      </c>
      <c r="J1643" s="184"/>
      <c r="K1643" s="183" t="s">
        <v>4549</v>
      </c>
      <c r="L1643" s="183"/>
      <c r="M1643" s="183" t="s">
        <v>4542</v>
      </c>
      <c r="N1643" s="183" t="s">
        <v>4541</v>
      </c>
      <c r="O1643" s="183"/>
      <c r="P1643" s="183" t="s">
        <v>4222</v>
      </c>
      <c r="Q1643" s="183" t="s">
        <v>4509</v>
      </c>
      <c r="R1643" s="183">
        <f t="shared" si="308"/>
        <v>0</v>
      </c>
      <c r="S1643" s="183">
        <f t="shared" si="309"/>
        <v>0</v>
      </c>
      <c r="T1643" s="183">
        <f t="shared" si="310"/>
        <v>0</v>
      </c>
      <c r="U1643" s="183">
        <f t="shared" si="311"/>
        <v>0</v>
      </c>
      <c r="V1643" s="183">
        <f t="shared" si="312"/>
        <v>0</v>
      </c>
      <c r="W1643" s="183">
        <f t="shared" si="313"/>
        <v>0</v>
      </c>
      <c r="X1643" s="183">
        <f t="shared" si="314"/>
        <v>0</v>
      </c>
      <c r="Y1643" s="183">
        <f t="shared" si="315"/>
        <v>0</v>
      </c>
      <c r="Z1643" s="183">
        <f t="shared" si="316"/>
        <v>0</v>
      </c>
      <c r="AA1643" s="183">
        <f t="shared" si="317"/>
        <v>0</v>
      </c>
      <c r="AB1643" s="183" t="str">
        <f t="shared" si="318"/>
        <v/>
      </c>
      <c r="AC1643" s="183" t="str">
        <f t="shared" si="319"/>
        <v/>
      </c>
      <c r="AD1643" s="183" t="str">
        <f t="shared" si="320"/>
        <v/>
      </c>
      <c r="AE1643" s="183" t="str">
        <f t="shared" si="321"/>
        <v/>
      </c>
    </row>
    <row r="1644" spans="1:31" ht="33.950000000000003" customHeight="1" x14ac:dyDescent="0.25">
      <c r="A1644" s="184" t="s">
        <v>4535</v>
      </c>
      <c r="B1644" s="185">
        <v>98</v>
      </c>
      <c r="C1644" s="184" t="s">
        <v>4498</v>
      </c>
      <c r="D1644" s="184" t="s">
        <v>4381</v>
      </c>
      <c r="E1644" s="184" t="s">
        <v>18</v>
      </c>
      <c r="F1644" s="185">
        <v>2</v>
      </c>
      <c r="G1644" s="185">
        <v>1</v>
      </c>
      <c r="H1644" s="185">
        <v>0</v>
      </c>
      <c r="I1644" s="184" t="s">
        <v>4539</v>
      </c>
      <c r="J1644" s="184"/>
      <c r="K1644" s="183" t="s">
        <v>4548</v>
      </c>
      <c r="L1644" s="183"/>
      <c r="M1644" s="183" t="s">
        <v>4539</v>
      </c>
      <c r="N1644" s="183" t="s">
        <v>4539</v>
      </c>
      <c r="O1644" s="183"/>
      <c r="P1644" s="183" t="s">
        <v>4222</v>
      </c>
      <c r="Q1644" s="183" t="s">
        <v>4509</v>
      </c>
      <c r="R1644" s="183">
        <f t="shared" si="308"/>
        <v>0</v>
      </c>
      <c r="S1644" s="183">
        <f t="shared" si="309"/>
        <v>0</v>
      </c>
      <c r="T1644" s="183">
        <f t="shared" si="310"/>
        <v>0</v>
      </c>
      <c r="U1644" s="183">
        <f t="shared" si="311"/>
        <v>0</v>
      </c>
      <c r="V1644" s="183">
        <f t="shared" si="312"/>
        <v>0</v>
      </c>
      <c r="W1644" s="183">
        <f t="shared" si="313"/>
        <v>0</v>
      </c>
      <c r="X1644" s="183">
        <f t="shared" si="314"/>
        <v>0</v>
      </c>
      <c r="Y1644" s="183">
        <f t="shared" si="315"/>
        <v>0</v>
      </c>
      <c r="Z1644" s="183">
        <f t="shared" si="316"/>
        <v>0</v>
      </c>
      <c r="AA1644" s="183">
        <f t="shared" si="317"/>
        <v>0</v>
      </c>
      <c r="AB1644" s="183" t="str">
        <f t="shared" si="318"/>
        <v/>
      </c>
      <c r="AC1644" s="183" t="str">
        <f t="shared" si="319"/>
        <v/>
      </c>
      <c r="AD1644" s="183" t="str">
        <f t="shared" si="320"/>
        <v/>
      </c>
      <c r="AE1644" s="183" t="str">
        <f t="shared" si="321"/>
        <v/>
      </c>
    </row>
    <row r="1645" spans="1:31" ht="33.950000000000003" customHeight="1" x14ac:dyDescent="0.25">
      <c r="A1645" s="184" t="s">
        <v>4535</v>
      </c>
      <c r="B1645" s="185">
        <v>98</v>
      </c>
      <c r="C1645" s="184" t="s">
        <v>4498</v>
      </c>
      <c r="D1645" s="184" t="s">
        <v>4381</v>
      </c>
      <c r="E1645" s="184" t="s">
        <v>18</v>
      </c>
      <c r="F1645" s="185">
        <v>3</v>
      </c>
      <c r="G1645" s="185">
        <v>1</v>
      </c>
      <c r="H1645" s="185">
        <v>0</v>
      </c>
      <c r="I1645" s="184" t="s">
        <v>3199</v>
      </c>
      <c r="J1645" s="184"/>
      <c r="K1645" s="183" t="s">
        <v>4547</v>
      </c>
      <c r="L1645" s="183"/>
      <c r="M1645" s="183" t="s">
        <v>3199</v>
      </c>
      <c r="N1645" s="183" t="s">
        <v>3199</v>
      </c>
      <c r="O1645" s="183"/>
      <c r="P1645" s="183" t="s">
        <v>4222</v>
      </c>
      <c r="Q1645" s="183" t="s">
        <v>4509</v>
      </c>
      <c r="R1645" s="183">
        <f t="shared" si="308"/>
        <v>0</v>
      </c>
      <c r="S1645" s="183">
        <f t="shared" si="309"/>
        <v>0</v>
      </c>
      <c r="T1645" s="183">
        <f t="shared" si="310"/>
        <v>0</v>
      </c>
      <c r="U1645" s="183">
        <f t="shared" si="311"/>
        <v>0</v>
      </c>
      <c r="V1645" s="183">
        <f t="shared" si="312"/>
        <v>0</v>
      </c>
      <c r="W1645" s="183">
        <f t="shared" si="313"/>
        <v>0</v>
      </c>
      <c r="X1645" s="183">
        <f t="shared" si="314"/>
        <v>0</v>
      </c>
      <c r="Y1645" s="183">
        <f t="shared" si="315"/>
        <v>0</v>
      </c>
      <c r="Z1645" s="183">
        <f t="shared" si="316"/>
        <v>0</v>
      </c>
      <c r="AA1645" s="183">
        <f t="shared" si="317"/>
        <v>0</v>
      </c>
      <c r="AB1645" s="183" t="str">
        <f t="shared" si="318"/>
        <v/>
      </c>
      <c r="AC1645" s="183" t="str">
        <f t="shared" si="319"/>
        <v/>
      </c>
      <c r="AD1645" s="183" t="str">
        <f t="shared" si="320"/>
        <v/>
      </c>
      <c r="AE1645" s="183" t="str">
        <f t="shared" si="321"/>
        <v/>
      </c>
    </row>
    <row r="1646" spans="1:31" ht="33.950000000000003" customHeight="1" x14ac:dyDescent="0.25">
      <c r="A1646" s="184" t="s">
        <v>4535</v>
      </c>
      <c r="B1646" s="185">
        <v>98</v>
      </c>
      <c r="C1646" s="184" t="s">
        <v>4498</v>
      </c>
      <c r="D1646" s="184" t="s">
        <v>4381</v>
      </c>
      <c r="E1646" s="184" t="s">
        <v>18</v>
      </c>
      <c r="F1646" s="185">
        <v>4</v>
      </c>
      <c r="G1646" s="185">
        <v>1</v>
      </c>
      <c r="H1646" s="185">
        <v>0</v>
      </c>
      <c r="I1646" s="184" t="s">
        <v>3166</v>
      </c>
      <c r="J1646" s="184"/>
      <c r="K1646" s="183" t="s">
        <v>4546</v>
      </c>
      <c r="L1646" s="183"/>
      <c r="M1646" s="183" t="s">
        <v>3166</v>
      </c>
      <c r="N1646" s="183" t="s">
        <v>3166</v>
      </c>
      <c r="O1646" s="183"/>
      <c r="P1646" s="183" t="s">
        <v>4222</v>
      </c>
      <c r="Q1646" s="183" t="s">
        <v>4509</v>
      </c>
      <c r="R1646" s="183">
        <f t="shared" si="308"/>
        <v>0</v>
      </c>
      <c r="S1646" s="183">
        <f t="shared" si="309"/>
        <v>0</v>
      </c>
      <c r="T1646" s="183">
        <f t="shared" si="310"/>
        <v>0</v>
      </c>
      <c r="U1646" s="183">
        <f t="shared" si="311"/>
        <v>0</v>
      </c>
      <c r="V1646" s="183">
        <f t="shared" si="312"/>
        <v>0</v>
      </c>
      <c r="W1646" s="183">
        <f t="shared" si="313"/>
        <v>0</v>
      </c>
      <c r="X1646" s="183">
        <f t="shared" si="314"/>
        <v>0</v>
      </c>
      <c r="Y1646" s="183">
        <f t="shared" si="315"/>
        <v>0</v>
      </c>
      <c r="Z1646" s="183">
        <f t="shared" si="316"/>
        <v>0</v>
      </c>
      <c r="AA1646" s="183">
        <f t="shared" si="317"/>
        <v>0</v>
      </c>
      <c r="AB1646" s="183" t="str">
        <f t="shared" si="318"/>
        <v/>
      </c>
      <c r="AC1646" s="183" t="str">
        <f t="shared" si="319"/>
        <v/>
      </c>
      <c r="AD1646" s="183" t="str">
        <f t="shared" si="320"/>
        <v/>
      </c>
      <c r="AE1646" s="183" t="str">
        <f t="shared" si="321"/>
        <v/>
      </c>
    </row>
    <row r="1647" spans="1:31" ht="33.950000000000003" customHeight="1" x14ac:dyDescent="0.25">
      <c r="A1647" s="184" t="s">
        <v>4535</v>
      </c>
      <c r="B1647" s="185">
        <v>98</v>
      </c>
      <c r="C1647" s="184" t="s">
        <v>4498</v>
      </c>
      <c r="D1647" s="184" t="s">
        <v>4381</v>
      </c>
      <c r="E1647" s="184" t="s">
        <v>18</v>
      </c>
      <c r="F1647" s="185">
        <v>5</v>
      </c>
      <c r="G1647" s="185">
        <v>1</v>
      </c>
      <c r="H1647" s="185">
        <v>0</v>
      </c>
      <c r="I1647" s="184" t="s">
        <v>1805</v>
      </c>
      <c r="J1647" s="184"/>
      <c r="K1647" s="183" t="s">
        <v>4545</v>
      </c>
      <c r="L1647" s="183"/>
      <c r="M1647" s="183" t="s">
        <v>1805</v>
      </c>
      <c r="N1647" s="183" t="s">
        <v>3523</v>
      </c>
      <c r="O1647" s="183"/>
      <c r="P1647" s="183" t="s">
        <v>4222</v>
      </c>
      <c r="Q1647" s="183" t="s">
        <v>4509</v>
      </c>
      <c r="R1647" s="183">
        <f t="shared" si="308"/>
        <v>0</v>
      </c>
      <c r="S1647" s="183">
        <f t="shared" si="309"/>
        <v>0</v>
      </c>
      <c r="T1647" s="183">
        <f t="shared" si="310"/>
        <v>0</v>
      </c>
      <c r="U1647" s="183">
        <f t="shared" si="311"/>
        <v>0</v>
      </c>
      <c r="V1647" s="183">
        <f t="shared" si="312"/>
        <v>0</v>
      </c>
      <c r="W1647" s="183">
        <f t="shared" si="313"/>
        <v>0</v>
      </c>
      <c r="X1647" s="183">
        <f t="shared" si="314"/>
        <v>0</v>
      </c>
      <c r="Y1647" s="183">
        <f t="shared" si="315"/>
        <v>0</v>
      </c>
      <c r="Z1647" s="183">
        <f t="shared" si="316"/>
        <v>0</v>
      </c>
      <c r="AA1647" s="183">
        <f t="shared" si="317"/>
        <v>0</v>
      </c>
      <c r="AB1647" s="183" t="str">
        <f t="shared" si="318"/>
        <v/>
      </c>
      <c r="AC1647" s="183" t="str">
        <f t="shared" si="319"/>
        <v/>
      </c>
      <c r="AD1647" s="183" t="str">
        <f t="shared" si="320"/>
        <v/>
      </c>
      <c r="AE1647" s="183" t="str">
        <f t="shared" si="321"/>
        <v/>
      </c>
    </row>
    <row r="1648" spans="1:31" ht="33.950000000000003" customHeight="1" x14ac:dyDescent="0.25">
      <c r="A1648" s="184" t="s">
        <v>4535</v>
      </c>
      <c r="B1648" s="185">
        <v>98</v>
      </c>
      <c r="C1648" s="184" t="s">
        <v>4498</v>
      </c>
      <c r="D1648" s="184" t="s">
        <v>4381</v>
      </c>
      <c r="E1648" s="184" t="s">
        <v>18</v>
      </c>
      <c r="F1648" s="185">
        <v>6</v>
      </c>
      <c r="G1648" s="185">
        <v>1</v>
      </c>
      <c r="H1648" s="185">
        <v>0</v>
      </c>
      <c r="I1648" s="184" t="s">
        <v>3143</v>
      </c>
      <c r="J1648" s="184"/>
      <c r="K1648" s="183" t="s">
        <v>4544</v>
      </c>
      <c r="L1648" s="183"/>
      <c r="M1648" s="183" t="s">
        <v>3143</v>
      </c>
      <c r="N1648" s="183" t="s">
        <v>3143</v>
      </c>
      <c r="O1648" s="183"/>
      <c r="P1648" s="183" t="s">
        <v>4222</v>
      </c>
      <c r="Q1648" s="183" t="s">
        <v>4509</v>
      </c>
      <c r="R1648" s="183">
        <f t="shared" si="308"/>
        <v>0</v>
      </c>
      <c r="S1648" s="183">
        <f t="shared" si="309"/>
        <v>0</v>
      </c>
      <c r="T1648" s="183">
        <f t="shared" si="310"/>
        <v>0</v>
      </c>
      <c r="U1648" s="183">
        <f t="shared" si="311"/>
        <v>0</v>
      </c>
      <c r="V1648" s="183">
        <f t="shared" si="312"/>
        <v>0</v>
      </c>
      <c r="W1648" s="183">
        <f t="shared" si="313"/>
        <v>0</v>
      </c>
      <c r="X1648" s="183">
        <f t="shared" si="314"/>
        <v>0</v>
      </c>
      <c r="Y1648" s="183">
        <f t="shared" si="315"/>
        <v>0</v>
      </c>
      <c r="Z1648" s="183">
        <f t="shared" si="316"/>
        <v>0</v>
      </c>
      <c r="AA1648" s="183">
        <f t="shared" si="317"/>
        <v>0</v>
      </c>
      <c r="AB1648" s="183" t="str">
        <f t="shared" si="318"/>
        <v/>
      </c>
      <c r="AC1648" s="183" t="str">
        <f t="shared" si="319"/>
        <v/>
      </c>
      <c r="AD1648" s="183" t="str">
        <f t="shared" si="320"/>
        <v/>
      </c>
      <c r="AE1648" s="183" t="str">
        <f t="shared" si="321"/>
        <v/>
      </c>
    </row>
    <row r="1649" spans="1:31" ht="33.950000000000003" customHeight="1" x14ac:dyDescent="0.25">
      <c r="A1649" s="184" t="s">
        <v>4535</v>
      </c>
      <c r="B1649" s="185">
        <v>98</v>
      </c>
      <c r="C1649" s="184" t="s">
        <v>4498</v>
      </c>
      <c r="D1649" s="184" t="s">
        <v>4381</v>
      </c>
      <c r="E1649" s="184" t="s">
        <v>18</v>
      </c>
      <c r="F1649" s="185">
        <v>7</v>
      </c>
      <c r="G1649" s="185">
        <v>1</v>
      </c>
      <c r="H1649" s="185">
        <v>0</v>
      </c>
      <c r="I1649" s="184" t="s">
        <v>3102</v>
      </c>
      <c r="J1649" s="184"/>
      <c r="K1649" s="183" t="s">
        <v>4511</v>
      </c>
      <c r="L1649" s="183"/>
      <c r="M1649" s="183" t="s">
        <v>3102</v>
      </c>
      <c r="N1649" s="183" t="s">
        <v>3102</v>
      </c>
      <c r="O1649" s="183"/>
      <c r="P1649" s="183" t="s">
        <v>4222</v>
      </c>
      <c r="Q1649" s="183" t="s">
        <v>4509</v>
      </c>
      <c r="R1649" s="183">
        <f t="shared" si="308"/>
        <v>0</v>
      </c>
      <c r="S1649" s="183">
        <f t="shared" si="309"/>
        <v>0</v>
      </c>
      <c r="T1649" s="183">
        <f t="shared" si="310"/>
        <v>0</v>
      </c>
      <c r="U1649" s="183">
        <f t="shared" si="311"/>
        <v>0</v>
      </c>
      <c r="V1649" s="183">
        <f t="shared" si="312"/>
        <v>0</v>
      </c>
      <c r="W1649" s="183">
        <f t="shared" si="313"/>
        <v>0</v>
      </c>
      <c r="X1649" s="183">
        <f t="shared" si="314"/>
        <v>0</v>
      </c>
      <c r="Y1649" s="183">
        <f t="shared" si="315"/>
        <v>0</v>
      </c>
      <c r="Z1649" s="183">
        <f t="shared" si="316"/>
        <v>0</v>
      </c>
      <c r="AA1649" s="183">
        <f t="shared" si="317"/>
        <v>0</v>
      </c>
      <c r="AB1649" s="183" t="str">
        <f t="shared" si="318"/>
        <v/>
      </c>
      <c r="AC1649" s="183" t="str">
        <f t="shared" si="319"/>
        <v/>
      </c>
      <c r="AD1649" s="183" t="str">
        <f t="shared" si="320"/>
        <v/>
      </c>
      <c r="AE1649" s="183" t="str">
        <f t="shared" si="321"/>
        <v/>
      </c>
    </row>
    <row r="1650" spans="1:31" ht="33.950000000000003" customHeight="1" x14ac:dyDescent="0.25">
      <c r="A1650" s="184" t="s">
        <v>4535</v>
      </c>
      <c r="B1650" s="185">
        <v>98</v>
      </c>
      <c r="C1650" s="184" t="s">
        <v>4498</v>
      </c>
      <c r="D1650" s="184" t="s">
        <v>4381</v>
      </c>
      <c r="E1650" s="184" t="s">
        <v>18</v>
      </c>
      <c r="F1650" s="185">
        <v>8</v>
      </c>
      <c r="G1650" s="185">
        <v>1</v>
      </c>
      <c r="H1650" s="185">
        <v>0</v>
      </c>
      <c r="I1650" s="184" t="s">
        <v>3123</v>
      </c>
      <c r="J1650" s="184"/>
      <c r="K1650" s="183" t="s">
        <v>4510</v>
      </c>
      <c r="L1650" s="183"/>
      <c r="M1650" s="183" t="s">
        <v>3123</v>
      </c>
      <c r="N1650" s="183" t="s">
        <v>3123</v>
      </c>
      <c r="O1650" s="183"/>
      <c r="P1650" s="183" t="s">
        <v>4222</v>
      </c>
      <c r="Q1650" s="183" t="s">
        <v>4509</v>
      </c>
      <c r="R1650" s="183">
        <f t="shared" si="308"/>
        <v>0</v>
      </c>
      <c r="S1650" s="183">
        <f t="shared" si="309"/>
        <v>0</v>
      </c>
      <c r="T1650" s="183">
        <f t="shared" si="310"/>
        <v>0</v>
      </c>
      <c r="U1650" s="183">
        <f t="shared" si="311"/>
        <v>0</v>
      </c>
      <c r="V1650" s="183">
        <f t="shared" si="312"/>
        <v>0</v>
      </c>
      <c r="W1650" s="183">
        <f t="shared" si="313"/>
        <v>0</v>
      </c>
      <c r="X1650" s="183">
        <f t="shared" si="314"/>
        <v>0</v>
      </c>
      <c r="Y1650" s="183">
        <f t="shared" si="315"/>
        <v>0</v>
      </c>
      <c r="Z1650" s="183">
        <f t="shared" si="316"/>
        <v>0</v>
      </c>
      <c r="AA1650" s="183">
        <f t="shared" si="317"/>
        <v>0</v>
      </c>
      <c r="AB1650" s="183" t="str">
        <f t="shared" si="318"/>
        <v/>
      </c>
      <c r="AC1650" s="183" t="str">
        <f t="shared" si="319"/>
        <v/>
      </c>
      <c r="AD1650" s="183" t="str">
        <f t="shared" si="320"/>
        <v/>
      </c>
      <c r="AE1650" s="183" t="str">
        <f t="shared" si="321"/>
        <v/>
      </c>
    </row>
    <row r="1651" spans="1:31" ht="33.950000000000003" customHeight="1" x14ac:dyDescent="0.25">
      <c r="A1651" s="184" t="s">
        <v>4535</v>
      </c>
      <c r="B1651" s="185">
        <v>98</v>
      </c>
      <c r="C1651" s="184" t="s">
        <v>4498</v>
      </c>
      <c r="D1651" s="184" t="s">
        <v>4378</v>
      </c>
      <c r="E1651" s="184" t="s">
        <v>18</v>
      </c>
      <c r="F1651" s="185">
        <v>1</v>
      </c>
      <c r="G1651" s="185">
        <v>0</v>
      </c>
      <c r="H1651" s="185">
        <v>1</v>
      </c>
      <c r="I1651" s="184"/>
      <c r="J1651" s="184" t="s">
        <v>4542</v>
      </c>
      <c r="K1651" s="183"/>
      <c r="L1651" s="183" t="s">
        <v>4543</v>
      </c>
      <c r="M1651" s="183" t="s">
        <v>4542</v>
      </c>
      <c r="N1651" s="183" t="s">
        <v>4541</v>
      </c>
      <c r="O1651" s="183"/>
      <c r="P1651" s="183" t="s">
        <v>4222</v>
      </c>
      <c r="Q1651" s="183" t="s">
        <v>4495</v>
      </c>
      <c r="R1651" s="183">
        <f t="shared" si="308"/>
        <v>0</v>
      </c>
      <c r="S1651" s="183">
        <f t="shared" si="309"/>
        <v>0</v>
      </c>
      <c r="T1651" s="183">
        <f t="shared" si="310"/>
        <v>0</v>
      </c>
      <c r="U1651" s="183">
        <f t="shared" si="311"/>
        <v>0</v>
      </c>
      <c r="V1651" s="183">
        <f t="shared" si="312"/>
        <v>0</v>
      </c>
      <c r="W1651" s="183">
        <f t="shared" si="313"/>
        <v>0</v>
      </c>
      <c r="X1651" s="183">
        <f t="shared" si="314"/>
        <v>0</v>
      </c>
      <c r="Y1651" s="183">
        <f t="shared" si="315"/>
        <v>0</v>
      </c>
      <c r="Z1651" s="183">
        <f t="shared" si="316"/>
        <v>0</v>
      </c>
      <c r="AA1651" s="183">
        <f t="shared" si="317"/>
        <v>0</v>
      </c>
      <c r="AB1651" s="183" t="str">
        <f t="shared" si="318"/>
        <v/>
      </c>
      <c r="AC1651" s="183" t="str">
        <f t="shared" si="319"/>
        <v/>
      </c>
      <c r="AD1651" s="183" t="str">
        <f t="shared" si="320"/>
        <v/>
      </c>
      <c r="AE1651" s="183" t="str">
        <f t="shared" si="321"/>
        <v/>
      </c>
    </row>
    <row r="1652" spans="1:31" ht="33.950000000000003" customHeight="1" x14ac:dyDescent="0.25">
      <c r="A1652" s="184" t="s">
        <v>4535</v>
      </c>
      <c r="B1652" s="185">
        <v>98</v>
      </c>
      <c r="C1652" s="184" t="s">
        <v>4498</v>
      </c>
      <c r="D1652" s="184" t="s">
        <v>4378</v>
      </c>
      <c r="E1652" s="184" t="s">
        <v>18</v>
      </c>
      <c r="F1652" s="185">
        <v>2</v>
      </c>
      <c r="G1652" s="185">
        <v>0</v>
      </c>
      <c r="H1652" s="185">
        <v>1</v>
      </c>
      <c r="I1652" s="184"/>
      <c r="J1652" s="184" t="s">
        <v>4539</v>
      </c>
      <c r="K1652" s="183"/>
      <c r="L1652" s="183" t="s">
        <v>4540</v>
      </c>
      <c r="M1652" s="183" t="s">
        <v>4539</v>
      </c>
      <c r="N1652" s="183" t="s">
        <v>4539</v>
      </c>
      <c r="O1652" s="183"/>
      <c r="P1652" s="183" t="s">
        <v>4222</v>
      </c>
      <c r="Q1652" s="183" t="s">
        <v>4495</v>
      </c>
      <c r="R1652" s="183">
        <f t="shared" si="308"/>
        <v>0</v>
      </c>
      <c r="S1652" s="183">
        <f t="shared" si="309"/>
        <v>0</v>
      </c>
      <c r="T1652" s="183">
        <f t="shared" si="310"/>
        <v>0</v>
      </c>
      <c r="U1652" s="183">
        <f t="shared" si="311"/>
        <v>0</v>
      </c>
      <c r="V1652" s="183">
        <f t="shared" si="312"/>
        <v>0</v>
      </c>
      <c r="W1652" s="183">
        <f t="shared" si="313"/>
        <v>0</v>
      </c>
      <c r="X1652" s="183">
        <f t="shared" si="314"/>
        <v>0</v>
      </c>
      <c r="Y1652" s="183">
        <f t="shared" si="315"/>
        <v>0</v>
      </c>
      <c r="Z1652" s="183">
        <f t="shared" si="316"/>
        <v>0</v>
      </c>
      <c r="AA1652" s="183">
        <f t="shared" si="317"/>
        <v>0</v>
      </c>
      <c r="AB1652" s="183" t="str">
        <f t="shared" si="318"/>
        <v/>
      </c>
      <c r="AC1652" s="183" t="str">
        <f t="shared" si="319"/>
        <v/>
      </c>
      <c r="AD1652" s="183" t="str">
        <f t="shared" si="320"/>
        <v/>
      </c>
      <c r="AE1652" s="183" t="str">
        <f t="shared" si="321"/>
        <v/>
      </c>
    </row>
    <row r="1653" spans="1:31" ht="33.950000000000003" customHeight="1" x14ac:dyDescent="0.25">
      <c r="A1653" s="184" t="s">
        <v>4535</v>
      </c>
      <c r="B1653" s="185">
        <v>98</v>
      </c>
      <c r="C1653" s="184" t="s">
        <v>4498</v>
      </c>
      <c r="D1653" s="184" t="s">
        <v>4378</v>
      </c>
      <c r="E1653" s="184" t="s">
        <v>18</v>
      </c>
      <c r="F1653" s="185">
        <v>3</v>
      </c>
      <c r="G1653" s="185">
        <v>0</v>
      </c>
      <c r="H1653" s="185">
        <v>1</v>
      </c>
      <c r="I1653" s="184"/>
      <c r="J1653" s="184" t="s">
        <v>3199</v>
      </c>
      <c r="K1653" s="183"/>
      <c r="L1653" s="183" t="s">
        <v>4538</v>
      </c>
      <c r="M1653" s="183" t="s">
        <v>3199</v>
      </c>
      <c r="N1653" s="183" t="s">
        <v>3199</v>
      </c>
      <c r="O1653" s="183"/>
      <c r="P1653" s="183" t="s">
        <v>4222</v>
      </c>
      <c r="Q1653" s="183" t="s">
        <v>4495</v>
      </c>
      <c r="R1653" s="183">
        <f t="shared" si="308"/>
        <v>0</v>
      </c>
      <c r="S1653" s="183">
        <f t="shared" si="309"/>
        <v>0</v>
      </c>
      <c r="T1653" s="183">
        <f t="shared" si="310"/>
        <v>0</v>
      </c>
      <c r="U1653" s="183">
        <f t="shared" si="311"/>
        <v>0</v>
      </c>
      <c r="V1653" s="183">
        <f t="shared" si="312"/>
        <v>0</v>
      </c>
      <c r="W1653" s="183">
        <f t="shared" si="313"/>
        <v>0</v>
      </c>
      <c r="X1653" s="183">
        <f t="shared" si="314"/>
        <v>0</v>
      </c>
      <c r="Y1653" s="183">
        <f t="shared" si="315"/>
        <v>0</v>
      </c>
      <c r="Z1653" s="183">
        <f t="shared" si="316"/>
        <v>0</v>
      </c>
      <c r="AA1653" s="183">
        <f t="shared" si="317"/>
        <v>0</v>
      </c>
      <c r="AB1653" s="183" t="str">
        <f t="shared" si="318"/>
        <v/>
      </c>
      <c r="AC1653" s="183" t="str">
        <f t="shared" si="319"/>
        <v/>
      </c>
      <c r="AD1653" s="183" t="str">
        <f t="shared" si="320"/>
        <v/>
      </c>
      <c r="AE1653" s="183" t="str">
        <f t="shared" si="321"/>
        <v/>
      </c>
    </row>
    <row r="1654" spans="1:31" ht="33.950000000000003" customHeight="1" x14ac:dyDescent="0.25">
      <c r="A1654" s="184" t="s">
        <v>4535</v>
      </c>
      <c r="B1654" s="185">
        <v>98</v>
      </c>
      <c r="C1654" s="184" t="s">
        <v>4498</v>
      </c>
      <c r="D1654" s="184" t="s">
        <v>4378</v>
      </c>
      <c r="E1654" s="184" t="s">
        <v>18</v>
      </c>
      <c r="F1654" s="185">
        <v>4</v>
      </c>
      <c r="G1654" s="185">
        <v>0</v>
      </c>
      <c r="H1654" s="185">
        <v>1</v>
      </c>
      <c r="I1654" s="184"/>
      <c r="J1654" s="184" t="s">
        <v>3166</v>
      </c>
      <c r="K1654" s="183"/>
      <c r="L1654" s="183" t="s">
        <v>4537</v>
      </c>
      <c r="M1654" s="183" t="s">
        <v>3166</v>
      </c>
      <c r="N1654" s="183" t="s">
        <v>3166</v>
      </c>
      <c r="O1654" s="183"/>
      <c r="P1654" s="183" t="s">
        <v>4222</v>
      </c>
      <c r="Q1654" s="183" t="s">
        <v>4495</v>
      </c>
      <c r="R1654" s="183">
        <f t="shared" si="308"/>
        <v>0</v>
      </c>
      <c r="S1654" s="183">
        <f t="shared" si="309"/>
        <v>0</v>
      </c>
      <c r="T1654" s="183">
        <f t="shared" si="310"/>
        <v>0</v>
      </c>
      <c r="U1654" s="183">
        <f t="shared" si="311"/>
        <v>0</v>
      </c>
      <c r="V1654" s="183">
        <f t="shared" si="312"/>
        <v>0</v>
      </c>
      <c r="W1654" s="183">
        <f t="shared" si="313"/>
        <v>0</v>
      </c>
      <c r="X1654" s="183">
        <f t="shared" si="314"/>
        <v>0</v>
      </c>
      <c r="Y1654" s="183">
        <f t="shared" si="315"/>
        <v>0</v>
      </c>
      <c r="Z1654" s="183">
        <f t="shared" si="316"/>
        <v>0</v>
      </c>
      <c r="AA1654" s="183">
        <f t="shared" si="317"/>
        <v>0</v>
      </c>
      <c r="AB1654" s="183" t="str">
        <f t="shared" si="318"/>
        <v/>
      </c>
      <c r="AC1654" s="183" t="str">
        <f t="shared" si="319"/>
        <v/>
      </c>
      <c r="AD1654" s="183" t="str">
        <f t="shared" si="320"/>
        <v/>
      </c>
      <c r="AE1654" s="183" t="str">
        <f t="shared" si="321"/>
        <v/>
      </c>
    </row>
    <row r="1655" spans="1:31" ht="33.950000000000003" customHeight="1" x14ac:dyDescent="0.25">
      <c r="A1655" s="184" t="s">
        <v>4535</v>
      </c>
      <c r="B1655" s="185">
        <v>98</v>
      </c>
      <c r="C1655" s="184" t="s">
        <v>4498</v>
      </c>
      <c r="D1655" s="184" t="s">
        <v>4378</v>
      </c>
      <c r="E1655" s="184" t="s">
        <v>18</v>
      </c>
      <c r="F1655" s="185">
        <v>5</v>
      </c>
      <c r="G1655" s="185">
        <v>0</v>
      </c>
      <c r="H1655" s="185">
        <v>1</v>
      </c>
      <c r="I1655" s="184"/>
      <c r="J1655" s="184" t="s">
        <v>1805</v>
      </c>
      <c r="K1655" s="183"/>
      <c r="L1655" s="183" t="s">
        <v>4536</v>
      </c>
      <c r="M1655" s="183" t="s">
        <v>1805</v>
      </c>
      <c r="N1655" s="183" t="s">
        <v>3523</v>
      </c>
      <c r="O1655" s="183"/>
      <c r="P1655" s="183" t="s">
        <v>4222</v>
      </c>
      <c r="Q1655" s="183" t="s">
        <v>4495</v>
      </c>
      <c r="R1655" s="183">
        <f t="shared" si="308"/>
        <v>0</v>
      </c>
      <c r="S1655" s="183">
        <f t="shared" si="309"/>
        <v>0</v>
      </c>
      <c r="T1655" s="183">
        <f t="shared" si="310"/>
        <v>0</v>
      </c>
      <c r="U1655" s="183">
        <f t="shared" si="311"/>
        <v>0</v>
      </c>
      <c r="V1655" s="183">
        <f t="shared" si="312"/>
        <v>0</v>
      </c>
      <c r="W1655" s="183">
        <f t="shared" si="313"/>
        <v>0</v>
      </c>
      <c r="X1655" s="183">
        <f t="shared" si="314"/>
        <v>0</v>
      </c>
      <c r="Y1655" s="183">
        <f t="shared" si="315"/>
        <v>0</v>
      </c>
      <c r="Z1655" s="183">
        <f t="shared" si="316"/>
        <v>0</v>
      </c>
      <c r="AA1655" s="183">
        <f t="shared" si="317"/>
        <v>0</v>
      </c>
      <c r="AB1655" s="183" t="str">
        <f t="shared" si="318"/>
        <v/>
      </c>
      <c r="AC1655" s="183" t="str">
        <f t="shared" si="319"/>
        <v/>
      </c>
      <c r="AD1655" s="183" t="str">
        <f t="shared" si="320"/>
        <v/>
      </c>
      <c r="AE1655" s="183" t="str">
        <f t="shared" si="321"/>
        <v/>
      </c>
    </row>
    <row r="1656" spans="1:31" ht="33.950000000000003" customHeight="1" x14ac:dyDescent="0.25">
      <c r="A1656" s="184" t="s">
        <v>4535</v>
      </c>
      <c r="B1656" s="185">
        <v>98</v>
      </c>
      <c r="C1656" s="184" t="s">
        <v>4498</v>
      </c>
      <c r="D1656" s="184" t="s">
        <v>4378</v>
      </c>
      <c r="E1656" s="184" t="s">
        <v>18</v>
      </c>
      <c r="F1656" s="185">
        <v>6</v>
      </c>
      <c r="G1656" s="185">
        <v>0</v>
      </c>
      <c r="H1656" s="185">
        <v>1</v>
      </c>
      <c r="I1656" s="184"/>
      <c r="J1656" s="184" t="s">
        <v>3587</v>
      </c>
      <c r="K1656" s="183"/>
      <c r="L1656" s="183" t="s">
        <v>4500</v>
      </c>
      <c r="M1656" s="183" t="s">
        <v>3587</v>
      </c>
      <c r="N1656" s="183" t="s">
        <v>3587</v>
      </c>
      <c r="O1656" s="183"/>
      <c r="P1656" s="183" t="s">
        <v>4222</v>
      </c>
      <c r="Q1656" s="183" t="s">
        <v>4495</v>
      </c>
      <c r="R1656" s="183">
        <f t="shared" si="308"/>
        <v>0</v>
      </c>
      <c r="S1656" s="183">
        <f t="shared" si="309"/>
        <v>0</v>
      </c>
      <c r="T1656" s="183">
        <f t="shared" si="310"/>
        <v>0</v>
      </c>
      <c r="U1656" s="183">
        <f t="shared" si="311"/>
        <v>0</v>
      </c>
      <c r="V1656" s="183">
        <f t="shared" si="312"/>
        <v>0</v>
      </c>
      <c r="W1656" s="183">
        <f t="shared" si="313"/>
        <v>0</v>
      </c>
      <c r="X1656" s="183">
        <f t="shared" si="314"/>
        <v>0</v>
      </c>
      <c r="Y1656" s="183">
        <f t="shared" si="315"/>
        <v>0</v>
      </c>
      <c r="Z1656" s="183">
        <f t="shared" si="316"/>
        <v>0</v>
      </c>
      <c r="AA1656" s="183">
        <f t="shared" si="317"/>
        <v>0</v>
      </c>
      <c r="AB1656" s="183" t="str">
        <f t="shared" si="318"/>
        <v/>
      </c>
      <c r="AC1656" s="183" t="str">
        <f t="shared" si="319"/>
        <v/>
      </c>
      <c r="AD1656" s="183" t="str">
        <f t="shared" si="320"/>
        <v/>
      </c>
      <c r="AE1656" s="183" t="str">
        <f t="shared" si="321"/>
        <v/>
      </c>
    </row>
    <row r="1657" spans="1:31" ht="33.950000000000003" customHeight="1" x14ac:dyDescent="0.25">
      <c r="A1657" s="184" t="s">
        <v>4535</v>
      </c>
      <c r="B1657" s="185">
        <v>98</v>
      </c>
      <c r="C1657" s="184" t="s">
        <v>4498</v>
      </c>
      <c r="D1657" s="184" t="s">
        <v>4378</v>
      </c>
      <c r="E1657" s="184" t="s">
        <v>18</v>
      </c>
      <c r="F1657" s="185">
        <v>7</v>
      </c>
      <c r="G1657" s="185">
        <v>0</v>
      </c>
      <c r="H1657" s="185">
        <v>1</v>
      </c>
      <c r="I1657" s="184"/>
      <c r="J1657" s="184" t="s">
        <v>4496</v>
      </c>
      <c r="K1657" s="183"/>
      <c r="L1657" s="183" t="s">
        <v>4497</v>
      </c>
      <c r="M1657" s="183" t="s">
        <v>4496</v>
      </c>
      <c r="N1657" s="183" t="s">
        <v>4496</v>
      </c>
      <c r="O1657" s="183"/>
      <c r="P1657" s="183" t="s">
        <v>4222</v>
      </c>
      <c r="Q1657" s="183" t="s">
        <v>4495</v>
      </c>
      <c r="R1657" s="183">
        <f t="shared" si="308"/>
        <v>0</v>
      </c>
      <c r="S1657" s="183">
        <f t="shared" si="309"/>
        <v>0</v>
      </c>
      <c r="T1657" s="183">
        <f t="shared" si="310"/>
        <v>0</v>
      </c>
      <c r="U1657" s="183">
        <f t="shared" si="311"/>
        <v>0</v>
      </c>
      <c r="V1657" s="183">
        <f t="shared" si="312"/>
        <v>0</v>
      </c>
      <c r="W1657" s="183">
        <f t="shared" si="313"/>
        <v>0</v>
      </c>
      <c r="X1657" s="183">
        <f t="shared" si="314"/>
        <v>0</v>
      </c>
      <c r="Y1657" s="183">
        <f t="shared" si="315"/>
        <v>0</v>
      </c>
      <c r="Z1657" s="183">
        <f t="shared" si="316"/>
        <v>0</v>
      </c>
      <c r="AA1657" s="183">
        <f t="shared" si="317"/>
        <v>0</v>
      </c>
      <c r="AB1657" s="183" t="str">
        <f t="shared" si="318"/>
        <v/>
      </c>
      <c r="AC1657" s="183" t="str">
        <f t="shared" si="319"/>
        <v/>
      </c>
      <c r="AD1657" s="183" t="str">
        <f t="shared" si="320"/>
        <v/>
      </c>
      <c r="AE1657" s="183" t="str">
        <f t="shared" si="321"/>
        <v/>
      </c>
    </row>
    <row r="1658" spans="1:31" ht="33.950000000000003" customHeight="1" x14ac:dyDescent="0.25">
      <c r="A1658" s="184" t="s">
        <v>4518</v>
      </c>
      <c r="B1658" s="185">
        <v>99</v>
      </c>
      <c r="C1658" s="184" t="s">
        <v>4498</v>
      </c>
      <c r="D1658" s="184" t="s">
        <v>4381</v>
      </c>
      <c r="E1658" s="184" t="s">
        <v>18</v>
      </c>
      <c r="F1658" s="185">
        <v>1</v>
      </c>
      <c r="G1658" s="185">
        <v>1</v>
      </c>
      <c r="H1658" s="185">
        <v>0</v>
      </c>
      <c r="I1658" s="184" t="s">
        <v>4526</v>
      </c>
      <c r="J1658" s="184"/>
      <c r="K1658" s="183" t="s">
        <v>4534</v>
      </c>
      <c r="L1658" s="183"/>
      <c r="M1658" s="183" t="s">
        <v>4526</v>
      </c>
      <c r="N1658" s="183" t="s">
        <v>4525</v>
      </c>
      <c r="O1658" s="183"/>
      <c r="P1658" s="183" t="s">
        <v>4222</v>
      </c>
      <c r="Q1658" s="183" t="s">
        <v>4509</v>
      </c>
      <c r="R1658" s="183">
        <f t="shared" si="308"/>
        <v>0</v>
      </c>
      <c r="S1658" s="183">
        <f t="shared" si="309"/>
        <v>0</v>
      </c>
      <c r="T1658" s="183">
        <f t="shared" si="310"/>
        <v>0</v>
      </c>
      <c r="U1658" s="183">
        <f t="shared" si="311"/>
        <v>0</v>
      </c>
      <c r="V1658" s="183">
        <f t="shared" si="312"/>
        <v>0</v>
      </c>
      <c r="W1658" s="183">
        <f t="shared" si="313"/>
        <v>0</v>
      </c>
      <c r="X1658" s="183">
        <f t="shared" si="314"/>
        <v>0</v>
      </c>
      <c r="Y1658" s="183">
        <f t="shared" si="315"/>
        <v>0</v>
      </c>
      <c r="Z1658" s="183">
        <f t="shared" si="316"/>
        <v>0</v>
      </c>
      <c r="AA1658" s="183">
        <f t="shared" si="317"/>
        <v>0</v>
      </c>
      <c r="AB1658" s="183" t="str">
        <f t="shared" si="318"/>
        <v/>
      </c>
      <c r="AC1658" s="183" t="str">
        <f t="shared" si="319"/>
        <v/>
      </c>
      <c r="AD1658" s="183" t="str">
        <f t="shared" si="320"/>
        <v/>
      </c>
      <c r="AE1658" s="183" t="str">
        <f t="shared" si="321"/>
        <v/>
      </c>
    </row>
    <row r="1659" spans="1:31" ht="33.950000000000003" customHeight="1" x14ac:dyDescent="0.25">
      <c r="A1659" s="184" t="s">
        <v>4518</v>
      </c>
      <c r="B1659" s="185">
        <v>99</v>
      </c>
      <c r="C1659" s="184" t="s">
        <v>4498</v>
      </c>
      <c r="D1659" s="184" t="s">
        <v>4381</v>
      </c>
      <c r="E1659" s="184" t="s">
        <v>18</v>
      </c>
      <c r="F1659" s="185">
        <v>2</v>
      </c>
      <c r="G1659" s="185">
        <v>1</v>
      </c>
      <c r="H1659" s="185">
        <v>0</v>
      </c>
      <c r="I1659" s="184" t="s">
        <v>3157</v>
      </c>
      <c r="J1659" s="184"/>
      <c r="K1659" s="183" t="s">
        <v>4533</v>
      </c>
      <c r="L1659" s="183"/>
      <c r="M1659" s="183" t="s">
        <v>3157</v>
      </c>
      <c r="N1659" s="183" t="s">
        <v>3157</v>
      </c>
      <c r="O1659" s="183"/>
      <c r="P1659" s="183" t="s">
        <v>4222</v>
      </c>
      <c r="Q1659" s="183" t="s">
        <v>4509</v>
      </c>
      <c r="R1659" s="183">
        <f t="shared" si="308"/>
        <v>0</v>
      </c>
      <c r="S1659" s="183">
        <f t="shared" si="309"/>
        <v>0</v>
      </c>
      <c r="T1659" s="183">
        <f t="shared" si="310"/>
        <v>0</v>
      </c>
      <c r="U1659" s="183">
        <f t="shared" si="311"/>
        <v>0</v>
      </c>
      <c r="V1659" s="183">
        <f t="shared" si="312"/>
        <v>0</v>
      </c>
      <c r="W1659" s="183">
        <f t="shared" si="313"/>
        <v>0</v>
      </c>
      <c r="X1659" s="183">
        <f t="shared" si="314"/>
        <v>0</v>
      </c>
      <c r="Y1659" s="183">
        <f t="shared" si="315"/>
        <v>0</v>
      </c>
      <c r="Z1659" s="183">
        <f t="shared" si="316"/>
        <v>0</v>
      </c>
      <c r="AA1659" s="183">
        <f t="shared" si="317"/>
        <v>0</v>
      </c>
      <c r="AB1659" s="183" t="str">
        <f t="shared" si="318"/>
        <v/>
      </c>
      <c r="AC1659" s="183" t="str">
        <f t="shared" si="319"/>
        <v/>
      </c>
      <c r="AD1659" s="183" t="str">
        <f t="shared" si="320"/>
        <v/>
      </c>
      <c r="AE1659" s="183" t="str">
        <f t="shared" si="321"/>
        <v/>
      </c>
    </row>
    <row r="1660" spans="1:31" ht="33.950000000000003" customHeight="1" x14ac:dyDescent="0.25">
      <c r="A1660" s="184" t="s">
        <v>4518</v>
      </c>
      <c r="B1660" s="185">
        <v>99</v>
      </c>
      <c r="C1660" s="184" t="s">
        <v>4498</v>
      </c>
      <c r="D1660" s="184" t="s">
        <v>4381</v>
      </c>
      <c r="E1660" s="184" t="s">
        <v>18</v>
      </c>
      <c r="F1660" s="185">
        <v>3</v>
      </c>
      <c r="G1660" s="185">
        <v>1</v>
      </c>
      <c r="H1660" s="185">
        <v>0</v>
      </c>
      <c r="I1660" s="184" t="s">
        <v>4522</v>
      </c>
      <c r="J1660" s="184"/>
      <c r="K1660" s="183" t="s">
        <v>4532</v>
      </c>
      <c r="L1660" s="183"/>
      <c r="M1660" s="183" t="s">
        <v>4522</v>
      </c>
      <c r="N1660" s="183" t="s">
        <v>4522</v>
      </c>
      <c r="O1660" s="183"/>
      <c r="P1660" s="183" t="s">
        <v>4222</v>
      </c>
      <c r="Q1660" s="183" t="s">
        <v>4509</v>
      </c>
      <c r="R1660" s="183">
        <f t="shared" ref="R1660:R1687" si="322">IF(AND($A1660=$B$20,$D1660="PRO",$E1660="POS"),1,0)</f>
        <v>0</v>
      </c>
      <c r="S1660" s="183">
        <f t="shared" ref="S1660:S1687" si="323">IF(AND($A1660=$B$20,$D1660="CFA",$E1660="POS"),1,0)</f>
        <v>0</v>
      </c>
      <c r="T1660" s="183">
        <f t="shared" ref="T1660:T1687" si="324">IF($R1660=0,0,IF(OR(AND($M1660&lt;&gt;"",ISNUMBER(SEARCH($M1660,$B$5))),AND($N1660&lt;&gt;"",ISNUMBER(SEARCH($N1660,$B$5))),AND($O1660&lt;&gt;"",ISNUMBER(SEARCH($O1660,$B$5)))),1,0))</f>
        <v>0</v>
      </c>
      <c r="U1660" s="183">
        <f t="shared" ref="U1660:U1687" si="325">IF($R1660=0,0,IF(OR(AND($M1660&lt;&gt;"",ISNUMBER(SEARCH($M1660,$B$5&amp;" "&amp;$B$10))),AND($N1660&lt;&gt;"",ISNUMBER(SEARCH($N1660,$B$5&amp;" "&amp;$B$10))),AND($O1660&lt;&gt;"",ISNUMBER(SEARCH($O1660,$B$5&amp;" "&amp;$B$10)))),1,0))</f>
        <v>0</v>
      </c>
      <c r="V1660" s="183">
        <f t="shared" ref="V1660:V1687" si="326">IF($S1660=0,0,IF(OR(AND($M1660&lt;&gt;"",ISNUMBER(SEARCH($M1660,$D$5))),AND($N1660&lt;&gt;"",ISNUMBER(SEARCH($N1660,$D$5))),AND($O1660&lt;&gt;"",ISNUMBER(SEARCH($O1660,$D$5)))),1,0))</f>
        <v>0</v>
      </c>
      <c r="W1660" s="183">
        <f t="shared" ref="W1660:W1687" si="327">IF($S1660=0,0,IF(OR(AND($M1660&lt;&gt;"",ISNUMBER(SEARCH($M1660,$D$5&amp;" "&amp;$D$10))),AND($N1660&lt;&gt;"",ISNUMBER(SEARCH($N1660,$D$5&amp;" "&amp;$D$10))),AND($O1660&lt;&gt;"",ISNUMBER(SEARCH($O1660,$D$5&amp;" "&amp;$D$10)))),1,0))</f>
        <v>0</v>
      </c>
      <c r="X1660" s="183">
        <f t="shared" ref="X1660:X1687" si="328">IF($T1660=1,$G1660,0)</f>
        <v>0</v>
      </c>
      <c r="Y1660" s="183">
        <f t="shared" ref="Y1660:Y1687" si="329">IF($U1660=1,$G1660,0)</f>
        <v>0</v>
      </c>
      <c r="Z1660" s="183">
        <f t="shared" ref="Z1660:Z1687" si="330">IF($V1660=1,$H1660,0)</f>
        <v>0</v>
      </c>
      <c r="AA1660" s="183">
        <f t="shared" ref="AA1660:AA1687" si="331">IF($W1660=1,$H1660,0)</f>
        <v>0</v>
      </c>
      <c r="AB1660" s="183" t="str">
        <f t="shared" ref="AB1660:AB1687" si="332">IF(AND($R1660=1,$T1660=0),$F1660+ROW()/100000,"")</f>
        <v/>
      </c>
      <c r="AC1660" s="183" t="str">
        <f t="shared" ref="AC1660:AC1687" si="333">IF(AND($R1660=1,$U1660=0),$F1660+ROW()/100000,"")</f>
        <v/>
      </c>
      <c r="AD1660" s="183" t="str">
        <f t="shared" ref="AD1660:AD1687" si="334">IF(AND($S1660=1,$V1660=0),$F1660+ROW()/100000,"")</f>
        <v/>
      </c>
      <c r="AE1660" s="183" t="str">
        <f t="shared" ref="AE1660:AE1687" si="335">IF(AND($S1660=1,$W1660=0),$F1660+ROW()/100000,"")</f>
        <v/>
      </c>
    </row>
    <row r="1661" spans="1:31" ht="33.950000000000003" customHeight="1" x14ac:dyDescent="0.25">
      <c r="A1661" s="184" t="s">
        <v>4518</v>
      </c>
      <c r="B1661" s="185">
        <v>99</v>
      </c>
      <c r="C1661" s="184" t="s">
        <v>4498</v>
      </c>
      <c r="D1661" s="184" t="s">
        <v>4381</v>
      </c>
      <c r="E1661" s="184" t="s">
        <v>18</v>
      </c>
      <c r="F1661" s="185">
        <v>4</v>
      </c>
      <c r="G1661" s="185">
        <v>1</v>
      </c>
      <c r="H1661" s="185">
        <v>0</v>
      </c>
      <c r="I1661" s="184" t="s">
        <v>3209</v>
      </c>
      <c r="J1661" s="184"/>
      <c r="K1661" s="183" t="s">
        <v>4531</v>
      </c>
      <c r="L1661" s="183"/>
      <c r="M1661" s="183" t="s">
        <v>3209</v>
      </c>
      <c r="N1661" s="183" t="s">
        <v>3209</v>
      </c>
      <c r="O1661" s="183"/>
      <c r="P1661" s="183" t="s">
        <v>4222</v>
      </c>
      <c r="Q1661" s="183" t="s">
        <v>4509</v>
      </c>
      <c r="R1661" s="183">
        <f t="shared" si="322"/>
        <v>0</v>
      </c>
      <c r="S1661" s="183">
        <f t="shared" si="323"/>
        <v>0</v>
      </c>
      <c r="T1661" s="183">
        <f t="shared" si="324"/>
        <v>0</v>
      </c>
      <c r="U1661" s="183">
        <f t="shared" si="325"/>
        <v>0</v>
      </c>
      <c r="V1661" s="183">
        <f t="shared" si="326"/>
        <v>0</v>
      </c>
      <c r="W1661" s="183">
        <f t="shared" si="327"/>
        <v>0</v>
      </c>
      <c r="X1661" s="183">
        <f t="shared" si="328"/>
        <v>0</v>
      </c>
      <c r="Y1661" s="183">
        <f t="shared" si="329"/>
        <v>0</v>
      </c>
      <c r="Z1661" s="183">
        <f t="shared" si="330"/>
        <v>0</v>
      </c>
      <c r="AA1661" s="183">
        <f t="shared" si="331"/>
        <v>0</v>
      </c>
      <c r="AB1661" s="183" t="str">
        <f t="shared" si="332"/>
        <v/>
      </c>
      <c r="AC1661" s="183" t="str">
        <f t="shared" si="333"/>
        <v/>
      </c>
      <c r="AD1661" s="183" t="str">
        <f t="shared" si="334"/>
        <v/>
      </c>
      <c r="AE1661" s="183" t="str">
        <f t="shared" si="335"/>
        <v/>
      </c>
    </row>
    <row r="1662" spans="1:31" ht="33.950000000000003" customHeight="1" x14ac:dyDescent="0.25">
      <c r="A1662" s="184" t="s">
        <v>4518</v>
      </c>
      <c r="B1662" s="185">
        <v>99</v>
      </c>
      <c r="C1662" s="184" t="s">
        <v>4498</v>
      </c>
      <c r="D1662" s="184" t="s">
        <v>4381</v>
      </c>
      <c r="E1662" s="184" t="s">
        <v>18</v>
      </c>
      <c r="F1662" s="185">
        <v>5</v>
      </c>
      <c r="G1662" s="185">
        <v>1</v>
      </c>
      <c r="H1662" s="185">
        <v>0</v>
      </c>
      <c r="I1662" s="184" t="s">
        <v>4519</v>
      </c>
      <c r="J1662" s="184"/>
      <c r="K1662" s="183" t="s">
        <v>4530</v>
      </c>
      <c r="L1662" s="183"/>
      <c r="M1662" s="183" t="s">
        <v>4519</v>
      </c>
      <c r="N1662" s="183"/>
      <c r="O1662" s="183"/>
      <c r="P1662" s="183" t="s">
        <v>4222</v>
      </c>
      <c r="Q1662" s="183" t="s">
        <v>4509</v>
      </c>
      <c r="R1662" s="183">
        <f t="shared" si="322"/>
        <v>0</v>
      </c>
      <c r="S1662" s="183">
        <f t="shared" si="323"/>
        <v>0</v>
      </c>
      <c r="T1662" s="183">
        <f t="shared" si="324"/>
        <v>0</v>
      </c>
      <c r="U1662" s="183">
        <f t="shared" si="325"/>
        <v>0</v>
      </c>
      <c r="V1662" s="183">
        <f t="shared" si="326"/>
        <v>0</v>
      </c>
      <c r="W1662" s="183">
        <f t="shared" si="327"/>
        <v>0</v>
      </c>
      <c r="X1662" s="183">
        <f t="shared" si="328"/>
        <v>0</v>
      </c>
      <c r="Y1662" s="183">
        <f t="shared" si="329"/>
        <v>0</v>
      </c>
      <c r="Z1662" s="183">
        <f t="shared" si="330"/>
        <v>0</v>
      </c>
      <c r="AA1662" s="183">
        <f t="shared" si="331"/>
        <v>0</v>
      </c>
      <c r="AB1662" s="183" t="str">
        <f t="shared" si="332"/>
        <v/>
      </c>
      <c r="AC1662" s="183" t="str">
        <f t="shared" si="333"/>
        <v/>
      </c>
      <c r="AD1662" s="183" t="str">
        <f t="shared" si="334"/>
        <v/>
      </c>
      <c r="AE1662" s="183" t="str">
        <f t="shared" si="335"/>
        <v/>
      </c>
    </row>
    <row r="1663" spans="1:31" ht="33.950000000000003" customHeight="1" x14ac:dyDescent="0.25">
      <c r="A1663" s="184" t="s">
        <v>4518</v>
      </c>
      <c r="B1663" s="185">
        <v>99</v>
      </c>
      <c r="C1663" s="184" t="s">
        <v>4498</v>
      </c>
      <c r="D1663" s="184" t="s">
        <v>4381</v>
      </c>
      <c r="E1663" s="184" t="s">
        <v>18</v>
      </c>
      <c r="F1663" s="185">
        <v>6</v>
      </c>
      <c r="G1663" s="185">
        <v>1</v>
      </c>
      <c r="H1663" s="185">
        <v>0</v>
      </c>
      <c r="I1663" s="184" t="s">
        <v>4528</v>
      </c>
      <c r="J1663" s="184"/>
      <c r="K1663" s="183" t="s">
        <v>4529</v>
      </c>
      <c r="L1663" s="183"/>
      <c r="M1663" s="183" t="s">
        <v>4528</v>
      </c>
      <c r="N1663" s="183" t="s">
        <v>4528</v>
      </c>
      <c r="O1663" s="183"/>
      <c r="P1663" s="183" t="s">
        <v>4222</v>
      </c>
      <c r="Q1663" s="183" t="s">
        <v>4509</v>
      </c>
      <c r="R1663" s="183">
        <f t="shared" si="322"/>
        <v>0</v>
      </c>
      <c r="S1663" s="183">
        <f t="shared" si="323"/>
        <v>0</v>
      </c>
      <c r="T1663" s="183">
        <f t="shared" si="324"/>
        <v>0</v>
      </c>
      <c r="U1663" s="183">
        <f t="shared" si="325"/>
        <v>0</v>
      </c>
      <c r="V1663" s="183">
        <f t="shared" si="326"/>
        <v>0</v>
      </c>
      <c r="W1663" s="183">
        <f t="shared" si="327"/>
        <v>0</v>
      </c>
      <c r="X1663" s="183">
        <f t="shared" si="328"/>
        <v>0</v>
      </c>
      <c r="Y1663" s="183">
        <f t="shared" si="329"/>
        <v>0</v>
      </c>
      <c r="Z1663" s="183">
        <f t="shared" si="330"/>
        <v>0</v>
      </c>
      <c r="AA1663" s="183">
        <f t="shared" si="331"/>
        <v>0</v>
      </c>
      <c r="AB1663" s="183" t="str">
        <f t="shared" si="332"/>
        <v/>
      </c>
      <c r="AC1663" s="183" t="str">
        <f t="shared" si="333"/>
        <v/>
      </c>
      <c r="AD1663" s="183" t="str">
        <f t="shared" si="334"/>
        <v/>
      </c>
      <c r="AE1663" s="183" t="str">
        <f t="shared" si="335"/>
        <v/>
      </c>
    </row>
    <row r="1664" spans="1:31" ht="33.950000000000003" customHeight="1" x14ac:dyDescent="0.25">
      <c r="A1664" s="184" t="s">
        <v>4518</v>
      </c>
      <c r="B1664" s="185">
        <v>99</v>
      </c>
      <c r="C1664" s="184" t="s">
        <v>4498</v>
      </c>
      <c r="D1664" s="184" t="s">
        <v>4381</v>
      </c>
      <c r="E1664" s="184" t="s">
        <v>18</v>
      </c>
      <c r="F1664" s="185">
        <v>7</v>
      </c>
      <c r="G1664" s="185">
        <v>1</v>
      </c>
      <c r="H1664" s="185">
        <v>0</v>
      </c>
      <c r="I1664" s="184" t="s">
        <v>3102</v>
      </c>
      <c r="J1664" s="184"/>
      <c r="K1664" s="183" t="s">
        <v>4511</v>
      </c>
      <c r="L1664" s="183"/>
      <c r="M1664" s="183" t="s">
        <v>3102</v>
      </c>
      <c r="N1664" s="183" t="s">
        <v>3102</v>
      </c>
      <c r="O1664" s="183"/>
      <c r="P1664" s="183" t="s">
        <v>4222</v>
      </c>
      <c r="Q1664" s="183" t="s">
        <v>4509</v>
      </c>
      <c r="R1664" s="183">
        <f t="shared" si="322"/>
        <v>0</v>
      </c>
      <c r="S1664" s="183">
        <f t="shared" si="323"/>
        <v>0</v>
      </c>
      <c r="T1664" s="183">
        <f t="shared" si="324"/>
        <v>0</v>
      </c>
      <c r="U1664" s="183">
        <f t="shared" si="325"/>
        <v>0</v>
      </c>
      <c r="V1664" s="183">
        <f t="shared" si="326"/>
        <v>0</v>
      </c>
      <c r="W1664" s="183">
        <f t="shared" si="327"/>
        <v>0</v>
      </c>
      <c r="X1664" s="183">
        <f t="shared" si="328"/>
        <v>0</v>
      </c>
      <c r="Y1664" s="183">
        <f t="shared" si="329"/>
        <v>0</v>
      </c>
      <c r="Z1664" s="183">
        <f t="shared" si="330"/>
        <v>0</v>
      </c>
      <c r="AA1664" s="183">
        <f t="shared" si="331"/>
        <v>0</v>
      </c>
      <c r="AB1664" s="183" t="str">
        <f t="shared" si="332"/>
        <v/>
      </c>
      <c r="AC1664" s="183" t="str">
        <f t="shared" si="333"/>
        <v/>
      </c>
      <c r="AD1664" s="183" t="str">
        <f t="shared" si="334"/>
        <v/>
      </c>
      <c r="AE1664" s="183" t="str">
        <f t="shared" si="335"/>
        <v/>
      </c>
    </row>
    <row r="1665" spans="1:31" ht="33.950000000000003" customHeight="1" x14ac:dyDescent="0.25">
      <c r="A1665" s="184" t="s">
        <v>4518</v>
      </c>
      <c r="B1665" s="185">
        <v>99</v>
      </c>
      <c r="C1665" s="184" t="s">
        <v>4498</v>
      </c>
      <c r="D1665" s="184" t="s">
        <v>4381</v>
      </c>
      <c r="E1665" s="184" t="s">
        <v>18</v>
      </c>
      <c r="F1665" s="185">
        <v>8</v>
      </c>
      <c r="G1665" s="185">
        <v>1</v>
      </c>
      <c r="H1665" s="185">
        <v>0</v>
      </c>
      <c r="I1665" s="184" t="s">
        <v>3123</v>
      </c>
      <c r="J1665" s="184"/>
      <c r="K1665" s="183" t="s">
        <v>4510</v>
      </c>
      <c r="L1665" s="183"/>
      <c r="M1665" s="183" t="s">
        <v>3123</v>
      </c>
      <c r="N1665" s="183" t="s">
        <v>3123</v>
      </c>
      <c r="O1665" s="183"/>
      <c r="P1665" s="183" t="s">
        <v>4222</v>
      </c>
      <c r="Q1665" s="183" t="s">
        <v>4509</v>
      </c>
      <c r="R1665" s="183">
        <f t="shared" si="322"/>
        <v>0</v>
      </c>
      <c r="S1665" s="183">
        <f t="shared" si="323"/>
        <v>0</v>
      </c>
      <c r="T1665" s="183">
        <f t="shared" si="324"/>
        <v>0</v>
      </c>
      <c r="U1665" s="183">
        <f t="shared" si="325"/>
        <v>0</v>
      </c>
      <c r="V1665" s="183">
        <f t="shared" si="326"/>
        <v>0</v>
      </c>
      <c r="W1665" s="183">
        <f t="shared" si="327"/>
        <v>0</v>
      </c>
      <c r="X1665" s="183">
        <f t="shared" si="328"/>
        <v>0</v>
      </c>
      <c r="Y1665" s="183">
        <f t="shared" si="329"/>
        <v>0</v>
      </c>
      <c r="Z1665" s="183">
        <f t="shared" si="330"/>
        <v>0</v>
      </c>
      <c r="AA1665" s="183">
        <f t="shared" si="331"/>
        <v>0</v>
      </c>
      <c r="AB1665" s="183" t="str">
        <f t="shared" si="332"/>
        <v/>
      </c>
      <c r="AC1665" s="183" t="str">
        <f t="shared" si="333"/>
        <v/>
      </c>
      <c r="AD1665" s="183" t="str">
        <f t="shared" si="334"/>
        <v/>
      </c>
      <c r="AE1665" s="183" t="str">
        <f t="shared" si="335"/>
        <v/>
      </c>
    </row>
    <row r="1666" spans="1:31" ht="33.950000000000003" customHeight="1" x14ac:dyDescent="0.25">
      <c r="A1666" s="184" t="s">
        <v>4518</v>
      </c>
      <c r="B1666" s="185">
        <v>99</v>
      </c>
      <c r="C1666" s="184" t="s">
        <v>4498</v>
      </c>
      <c r="D1666" s="184" t="s">
        <v>4378</v>
      </c>
      <c r="E1666" s="184" t="s">
        <v>18</v>
      </c>
      <c r="F1666" s="185">
        <v>1</v>
      </c>
      <c r="G1666" s="185">
        <v>0</v>
      </c>
      <c r="H1666" s="185">
        <v>1</v>
      </c>
      <c r="I1666" s="184"/>
      <c r="J1666" s="184" t="s">
        <v>4526</v>
      </c>
      <c r="K1666" s="183"/>
      <c r="L1666" s="183" t="s">
        <v>4527</v>
      </c>
      <c r="M1666" s="183" t="s">
        <v>4526</v>
      </c>
      <c r="N1666" s="183" t="s">
        <v>4525</v>
      </c>
      <c r="O1666" s="183"/>
      <c r="P1666" s="183" t="s">
        <v>4222</v>
      </c>
      <c r="Q1666" s="183" t="s">
        <v>4495</v>
      </c>
      <c r="R1666" s="183">
        <f t="shared" si="322"/>
        <v>0</v>
      </c>
      <c r="S1666" s="183">
        <f t="shared" si="323"/>
        <v>0</v>
      </c>
      <c r="T1666" s="183">
        <f t="shared" si="324"/>
        <v>0</v>
      </c>
      <c r="U1666" s="183">
        <f t="shared" si="325"/>
        <v>0</v>
      </c>
      <c r="V1666" s="183">
        <f t="shared" si="326"/>
        <v>0</v>
      </c>
      <c r="W1666" s="183">
        <f t="shared" si="327"/>
        <v>0</v>
      </c>
      <c r="X1666" s="183">
        <f t="shared" si="328"/>
        <v>0</v>
      </c>
      <c r="Y1666" s="183">
        <f t="shared" si="329"/>
        <v>0</v>
      </c>
      <c r="Z1666" s="183">
        <f t="shared" si="330"/>
        <v>0</v>
      </c>
      <c r="AA1666" s="183">
        <f t="shared" si="331"/>
        <v>0</v>
      </c>
      <c r="AB1666" s="183" t="str">
        <f t="shared" si="332"/>
        <v/>
      </c>
      <c r="AC1666" s="183" t="str">
        <f t="shared" si="333"/>
        <v/>
      </c>
      <c r="AD1666" s="183" t="str">
        <f t="shared" si="334"/>
        <v/>
      </c>
      <c r="AE1666" s="183" t="str">
        <f t="shared" si="335"/>
        <v/>
      </c>
    </row>
    <row r="1667" spans="1:31" ht="33.950000000000003" customHeight="1" x14ac:dyDescent="0.25">
      <c r="A1667" s="184" t="s">
        <v>4518</v>
      </c>
      <c r="B1667" s="185">
        <v>99</v>
      </c>
      <c r="C1667" s="184" t="s">
        <v>4498</v>
      </c>
      <c r="D1667" s="184" t="s">
        <v>4378</v>
      </c>
      <c r="E1667" s="184" t="s">
        <v>18</v>
      </c>
      <c r="F1667" s="185">
        <v>2</v>
      </c>
      <c r="G1667" s="185">
        <v>0</v>
      </c>
      <c r="H1667" s="185">
        <v>1</v>
      </c>
      <c r="I1667" s="184"/>
      <c r="J1667" s="184" t="s">
        <v>3157</v>
      </c>
      <c r="K1667" s="183"/>
      <c r="L1667" s="183" t="s">
        <v>4524</v>
      </c>
      <c r="M1667" s="183" t="s">
        <v>3157</v>
      </c>
      <c r="N1667" s="183" t="s">
        <v>3157</v>
      </c>
      <c r="O1667" s="183"/>
      <c r="P1667" s="183" t="s">
        <v>4222</v>
      </c>
      <c r="Q1667" s="183" t="s">
        <v>4495</v>
      </c>
      <c r="R1667" s="183">
        <f t="shared" si="322"/>
        <v>0</v>
      </c>
      <c r="S1667" s="183">
        <f t="shared" si="323"/>
        <v>0</v>
      </c>
      <c r="T1667" s="183">
        <f t="shared" si="324"/>
        <v>0</v>
      </c>
      <c r="U1667" s="183">
        <f t="shared" si="325"/>
        <v>0</v>
      </c>
      <c r="V1667" s="183">
        <f t="shared" si="326"/>
        <v>0</v>
      </c>
      <c r="W1667" s="183">
        <f t="shared" si="327"/>
        <v>0</v>
      </c>
      <c r="X1667" s="183">
        <f t="shared" si="328"/>
        <v>0</v>
      </c>
      <c r="Y1667" s="183">
        <f t="shared" si="329"/>
        <v>0</v>
      </c>
      <c r="Z1667" s="183">
        <f t="shared" si="330"/>
        <v>0</v>
      </c>
      <c r="AA1667" s="183">
        <f t="shared" si="331"/>
        <v>0</v>
      </c>
      <c r="AB1667" s="183" t="str">
        <f t="shared" si="332"/>
        <v/>
      </c>
      <c r="AC1667" s="183" t="str">
        <f t="shared" si="333"/>
        <v/>
      </c>
      <c r="AD1667" s="183" t="str">
        <f t="shared" si="334"/>
        <v/>
      </c>
      <c r="AE1667" s="183" t="str">
        <f t="shared" si="335"/>
        <v/>
      </c>
    </row>
    <row r="1668" spans="1:31" ht="33.950000000000003" customHeight="1" x14ac:dyDescent="0.25">
      <c r="A1668" s="184" t="s">
        <v>4518</v>
      </c>
      <c r="B1668" s="185">
        <v>99</v>
      </c>
      <c r="C1668" s="184" t="s">
        <v>4498</v>
      </c>
      <c r="D1668" s="184" t="s">
        <v>4378</v>
      </c>
      <c r="E1668" s="184" t="s">
        <v>18</v>
      </c>
      <c r="F1668" s="185">
        <v>3</v>
      </c>
      <c r="G1668" s="185">
        <v>0</v>
      </c>
      <c r="H1668" s="185">
        <v>1</v>
      </c>
      <c r="I1668" s="184"/>
      <c r="J1668" s="184" t="s">
        <v>4522</v>
      </c>
      <c r="K1668" s="183"/>
      <c r="L1668" s="183" t="s">
        <v>4523</v>
      </c>
      <c r="M1668" s="183" t="s">
        <v>4522</v>
      </c>
      <c r="N1668" s="183" t="s">
        <v>4522</v>
      </c>
      <c r="O1668" s="183"/>
      <c r="P1668" s="183" t="s">
        <v>4222</v>
      </c>
      <c r="Q1668" s="183" t="s">
        <v>4495</v>
      </c>
      <c r="R1668" s="183">
        <f t="shared" si="322"/>
        <v>0</v>
      </c>
      <c r="S1668" s="183">
        <f t="shared" si="323"/>
        <v>0</v>
      </c>
      <c r="T1668" s="183">
        <f t="shared" si="324"/>
        <v>0</v>
      </c>
      <c r="U1668" s="183">
        <f t="shared" si="325"/>
        <v>0</v>
      </c>
      <c r="V1668" s="183">
        <f t="shared" si="326"/>
        <v>0</v>
      </c>
      <c r="W1668" s="183">
        <f t="shared" si="327"/>
        <v>0</v>
      </c>
      <c r="X1668" s="183">
        <f t="shared" si="328"/>
        <v>0</v>
      </c>
      <c r="Y1668" s="183">
        <f t="shared" si="329"/>
        <v>0</v>
      </c>
      <c r="Z1668" s="183">
        <f t="shared" si="330"/>
        <v>0</v>
      </c>
      <c r="AA1668" s="183">
        <f t="shared" si="331"/>
        <v>0</v>
      </c>
      <c r="AB1668" s="183" t="str">
        <f t="shared" si="332"/>
        <v/>
      </c>
      <c r="AC1668" s="183" t="str">
        <f t="shared" si="333"/>
        <v/>
      </c>
      <c r="AD1668" s="183" t="str">
        <f t="shared" si="334"/>
        <v/>
      </c>
      <c r="AE1668" s="183" t="str">
        <f t="shared" si="335"/>
        <v/>
      </c>
    </row>
    <row r="1669" spans="1:31" ht="33.950000000000003" customHeight="1" x14ac:dyDescent="0.25">
      <c r="A1669" s="184" t="s">
        <v>4518</v>
      </c>
      <c r="B1669" s="185">
        <v>99</v>
      </c>
      <c r="C1669" s="184" t="s">
        <v>4498</v>
      </c>
      <c r="D1669" s="184" t="s">
        <v>4378</v>
      </c>
      <c r="E1669" s="184" t="s">
        <v>18</v>
      </c>
      <c r="F1669" s="185">
        <v>4</v>
      </c>
      <c r="G1669" s="185">
        <v>0</v>
      </c>
      <c r="H1669" s="185">
        <v>1</v>
      </c>
      <c r="I1669" s="184"/>
      <c r="J1669" s="184" t="s">
        <v>3209</v>
      </c>
      <c r="K1669" s="183"/>
      <c r="L1669" s="183" t="s">
        <v>4521</v>
      </c>
      <c r="M1669" s="183" t="s">
        <v>3209</v>
      </c>
      <c r="N1669" s="183" t="s">
        <v>3209</v>
      </c>
      <c r="O1669" s="183"/>
      <c r="P1669" s="183" t="s">
        <v>4222</v>
      </c>
      <c r="Q1669" s="183" t="s">
        <v>4495</v>
      </c>
      <c r="R1669" s="183">
        <f t="shared" si="322"/>
        <v>0</v>
      </c>
      <c r="S1669" s="183">
        <f t="shared" si="323"/>
        <v>0</v>
      </c>
      <c r="T1669" s="183">
        <f t="shared" si="324"/>
        <v>0</v>
      </c>
      <c r="U1669" s="183">
        <f t="shared" si="325"/>
        <v>0</v>
      </c>
      <c r="V1669" s="183">
        <f t="shared" si="326"/>
        <v>0</v>
      </c>
      <c r="W1669" s="183">
        <f t="shared" si="327"/>
        <v>0</v>
      </c>
      <c r="X1669" s="183">
        <f t="shared" si="328"/>
        <v>0</v>
      </c>
      <c r="Y1669" s="183">
        <f t="shared" si="329"/>
        <v>0</v>
      </c>
      <c r="Z1669" s="183">
        <f t="shared" si="330"/>
        <v>0</v>
      </c>
      <c r="AA1669" s="183">
        <f t="shared" si="331"/>
        <v>0</v>
      </c>
      <c r="AB1669" s="183" t="str">
        <f t="shared" si="332"/>
        <v/>
      </c>
      <c r="AC1669" s="183" t="str">
        <f t="shared" si="333"/>
        <v/>
      </c>
      <c r="AD1669" s="183" t="str">
        <f t="shared" si="334"/>
        <v/>
      </c>
      <c r="AE1669" s="183" t="str">
        <f t="shared" si="335"/>
        <v/>
      </c>
    </row>
    <row r="1670" spans="1:31" ht="33.950000000000003" customHeight="1" x14ac:dyDescent="0.25">
      <c r="A1670" s="184" t="s">
        <v>4518</v>
      </c>
      <c r="B1670" s="185">
        <v>99</v>
      </c>
      <c r="C1670" s="184" t="s">
        <v>4498</v>
      </c>
      <c r="D1670" s="184" t="s">
        <v>4378</v>
      </c>
      <c r="E1670" s="184" t="s">
        <v>18</v>
      </c>
      <c r="F1670" s="185">
        <v>5</v>
      </c>
      <c r="G1670" s="185">
        <v>0</v>
      </c>
      <c r="H1670" s="185">
        <v>1</v>
      </c>
      <c r="I1670" s="184"/>
      <c r="J1670" s="184" t="s">
        <v>4519</v>
      </c>
      <c r="K1670" s="183"/>
      <c r="L1670" s="183" t="s">
        <v>4520</v>
      </c>
      <c r="M1670" s="183" t="s">
        <v>4519</v>
      </c>
      <c r="N1670" s="183"/>
      <c r="O1670" s="183"/>
      <c r="P1670" s="183" t="s">
        <v>4222</v>
      </c>
      <c r="Q1670" s="183" t="s">
        <v>4495</v>
      </c>
      <c r="R1670" s="183">
        <f t="shared" si="322"/>
        <v>0</v>
      </c>
      <c r="S1670" s="183">
        <f t="shared" si="323"/>
        <v>0</v>
      </c>
      <c r="T1670" s="183">
        <f t="shared" si="324"/>
        <v>0</v>
      </c>
      <c r="U1670" s="183">
        <f t="shared" si="325"/>
        <v>0</v>
      </c>
      <c r="V1670" s="183">
        <f t="shared" si="326"/>
        <v>0</v>
      </c>
      <c r="W1670" s="183">
        <f t="shared" si="327"/>
        <v>0</v>
      </c>
      <c r="X1670" s="183">
        <f t="shared" si="328"/>
        <v>0</v>
      </c>
      <c r="Y1670" s="183">
        <f t="shared" si="329"/>
        <v>0</v>
      </c>
      <c r="Z1670" s="183">
        <f t="shared" si="330"/>
        <v>0</v>
      </c>
      <c r="AA1670" s="183">
        <f t="shared" si="331"/>
        <v>0</v>
      </c>
      <c r="AB1670" s="183" t="str">
        <f t="shared" si="332"/>
        <v/>
      </c>
      <c r="AC1670" s="183" t="str">
        <f t="shared" si="333"/>
        <v/>
      </c>
      <c r="AD1670" s="183" t="str">
        <f t="shared" si="334"/>
        <v/>
      </c>
      <c r="AE1670" s="183" t="str">
        <f t="shared" si="335"/>
        <v/>
      </c>
    </row>
    <row r="1671" spans="1:31" ht="33.950000000000003" customHeight="1" x14ac:dyDescent="0.25">
      <c r="A1671" s="184" t="s">
        <v>4518</v>
      </c>
      <c r="B1671" s="185">
        <v>99</v>
      </c>
      <c r="C1671" s="184" t="s">
        <v>4498</v>
      </c>
      <c r="D1671" s="184" t="s">
        <v>4378</v>
      </c>
      <c r="E1671" s="184" t="s">
        <v>18</v>
      </c>
      <c r="F1671" s="185">
        <v>6</v>
      </c>
      <c r="G1671" s="185">
        <v>0</v>
      </c>
      <c r="H1671" s="185">
        <v>1</v>
      </c>
      <c r="I1671" s="184"/>
      <c r="J1671" s="184" t="s">
        <v>3587</v>
      </c>
      <c r="K1671" s="183"/>
      <c r="L1671" s="183" t="s">
        <v>4500</v>
      </c>
      <c r="M1671" s="183" t="s">
        <v>3587</v>
      </c>
      <c r="N1671" s="183" t="s">
        <v>3587</v>
      </c>
      <c r="O1671" s="183"/>
      <c r="P1671" s="183" t="s">
        <v>4222</v>
      </c>
      <c r="Q1671" s="183" t="s">
        <v>4495</v>
      </c>
      <c r="R1671" s="183">
        <f t="shared" si="322"/>
        <v>0</v>
      </c>
      <c r="S1671" s="183">
        <f t="shared" si="323"/>
        <v>0</v>
      </c>
      <c r="T1671" s="183">
        <f t="shared" si="324"/>
        <v>0</v>
      </c>
      <c r="U1671" s="183">
        <f t="shared" si="325"/>
        <v>0</v>
      </c>
      <c r="V1671" s="183">
        <f t="shared" si="326"/>
        <v>0</v>
      </c>
      <c r="W1671" s="183">
        <f t="shared" si="327"/>
        <v>0</v>
      </c>
      <c r="X1671" s="183">
        <f t="shared" si="328"/>
        <v>0</v>
      </c>
      <c r="Y1671" s="183">
        <f t="shared" si="329"/>
        <v>0</v>
      </c>
      <c r="Z1671" s="183">
        <f t="shared" si="330"/>
        <v>0</v>
      </c>
      <c r="AA1671" s="183">
        <f t="shared" si="331"/>
        <v>0</v>
      </c>
      <c r="AB1671" s="183" t="str">
        <f t="shared" si="332"/>
        <v/>
      </c>
      <c r="AC1671" s="183" t="str">
        <f t="shared" si="333"/>
        <v/>
      </c>
      <c r="AD1671" s="183" t="str">
        <f t="shared" si="334"/>
        <v/>
      </c>
      <c r="AE1671" s="183" t="str">
        <f t="shared" si="335"/>
        <v/>
      </c>
    </row>
    <row r="1672" spans="1:31" ht="33.950000000000003" customHeight="1" x14ac:dyDescent="0.25">
      <c r="A1672" s="184" t="s">
        <v>4518</v>
      </c>
      <c r="B1672" s="185">
        <v>99</v>
      </c>
      <c r="C1672" s="184" t="s">
        <v>4498</v>
      </c>
      <c r="D1672" s="184" t="s">
        <v>4378</v>
      </c>
      <c r="E1672" s="184" t="s">
        <v>18</v>
      </c>
      <c r="F1672" s="185">
        <v>7</v>
      </c>
      <c r="G1672" s="185">
        <v>0</v>
      </c>
      <c r="H1672" s="185">
        <v>1</v>
      </c>
      <c r="I1672" s="184"/>
      <c r="J1672" s="184" t="s">
        <v>4496</v>
      </c>
      <c r="K1672" s="183"/>
      <c r="L1672" s="183" t="s">
        <v>4497</v>
      </c>
      <c r="M1672" s="183" t="s">
        <v>4496</v>
      </c>
      <c r="N1672" s="183" t="s">
        <v>4496</v>
      </c>
      <c r="O1672" s="183"/>
      <c r="P1672" s="183" t="s">
        <v>4222</v>
      </c>
      <c r="Q1672" s="183" t="s">
        <v>4495</v>
      </c>
      <c r="R1672" s="183">
        <f t="shared" si="322"/>
        <v>0</v>
      </c>
      <c r="S1672" s="183">
        <f t="shared" si="323"/>
        <v>0</v>
      </c>
      <c r="T1672" s="183">
        <f t="shared" si="324"/>
        <v>0</v>
      </c>
      <c r="U1672" s="183">
        <f t="shared" si="325"/>
        <v>0</v>
      </c>
      <c r="V1672" s="183">
        <f t="shared" si="326"/>
        <v>0</v>
      </c>
      <c r="W1672" s="183">
        <f t="shared" si="327"/>
        <v>0</v>
      </c>
      <c r="X1672" s="183">
        <f t="shared" si="328"/>
        <v>0</v>
      </c>
      <c r="Y1672" s="183">
        <f t="shared" si="329"/>
        <v>0</v>
      </c>
      <c r="Z1672" s="183">
        <f t="shared" si="330"/>
        <v>0</v>
      </c>
      <c r="AA1672" s="183">
        <f t="shared" si="331"/>
        <v>0</v>
      </c>
      <c r="AB1672" s="183" t="str">
        <f t="shared" si="332"/>
        <v/>
      </c>
      <c r="AC1672" s="183" t="str">
        <f t="shared" si="333"/>
        <v/>
      </c>
      <c r="AD1672" s="183" t="str">
        <f t="shared" si="334"/>
        <v/>
      </c>
      <c r="AE1672" s="183" t="str">
        <f t="shared" si="335"/>
        <v/>
      </c>
    </row>
    <row r="1673" spans="1:31" ht="33.950000000000003" customHeight="1" x14ac:dyDescent="0.25">
      <c r="A1673" s="184" t="s">
        <v>4499</v>
      </c>
      <c r="B1673" s="185">
        <v>100</v>
      </c>
      <c r="C1673" s="184" t="s">
        <v>4498</v>
      </c>
      <c r="D1673" s="184" t="s">
        <v>4381</v>
      </c>
      <c r="E1673" s="184" t="s">
        <v>18</v>
      </c>
      <c r="F1673" s="185">
        <v>1</v>
      </c>
      <c r="G1673" s="185">
        <v>1</v>
      </c>
      <c r="H1673" s="185">
        <v>0</v>
      </c>
      <c r="I1673" s="184" t="s">
        <v>4507</v>
      </c>
      <c r="J1673" s="184"/>
      <c r="K1673" s="183" t="s">
        <v>4517</v>
      </c>
      <c r="L1673" s="183"/>
      <c r="M1673" s="183" t="s">
        <v>4507</v>
      </c>
      <c r="N1673" s="183" t="s">
        <v>3478</v>
      </c>
      <c r="O1673" s="183"/>
      <c r="P1673" s="183" t="s">
        <v>4222</v>
      </c>
      <c r="Q1673" s="183" t="s">
        <v>4509</v>
      </c>
      <c r="R1673" s="183">
        <f t="shared" si="322"/>
        <v>0</v>
      </c>
      <c r="S1673" s="183">
        <f t="shared" si="323"/>
        <v>0</v>
      </c>
      <c r="T1673" s="183">
        <f t="shared" si="324"/>
        <v>0</v>
      </c>
      <c r="U1673" s="183">
        <f t="shared" si="325"/>
        <v>0</v>
      </c>
      <c r="V1673" s="183">
        <f t="shared" si="326"/>
        <v>0</v>
      </c>
      <c r="W1673" s="183">
        <f t="shared" si="327"/>
        <v>0</v>
      </c>
      <c r="X1673" s="183">
        <f t="shared" si="328"/>
        <v>0</v>
      </c>
      <c r="Y1673" s="183">
        <f t="shared" si="329"/>
        <v>0</v>
      </c>
      <c r="Z1673" s="183">
        <f t="shared" si="330"/>
        <v>0</v>
      </c>
      <c r="AA1673" s="183">
        <f t="shared" si="331"/>
        <v>0</v>
      </c>
      <c r="AB1673" s="183" t="str">
        <f t="shared" si="332"/>
        <v/>
      </c>
      <c r="AC1673" s="183" t="str">
        <f t="shared" si="333"/>
        <v/>
      </c>
      <c r="AD1673" s="183" t="str">
        <f t="shared" si="334"/>
        <v/>
      </c>
      <c r="AE1673" s="183" t="str">
        <f t="shared" si="335"/>
        <v/>
      </c>
    </row>
    <row r="1674" spans="1:31" ht="33.950000000000003" customHeight="1" x14ac:dyDescent="0.25">
      <c r="A1674" s="184" t="s">
        <v>4499</v>
      </c>
      <c r="B1674" s="185">
        <v>100</v>
      </c>
      <c r="C1674" s="184" t="s">
        <v>4498</v>
      </c>
      <c r="D1674" s="184" t="s">
        <v>4381</v>
      </c>
      <c r="E1674" s="184" t="s">
        <v>18</v>
      </c>
      <c r="F1674" s="185">
        <v>2</v>
      </c>
      <c r="G1674" s="185">
        <v>1</v>
      </c>
      <c r="H1674" s="185">
        <v>0</v>
      </c>
      <c r="I1674" s="184" t="s">
        <v>4505</v>
      </c>
      <c r="J1674" s="184"/>
      <c r="K1674" s="183" t="s">
        <v>4516</v>
      </c>
      <c r="L1674" s="183"/>
      <c r="M1674" s="183" t="s">
        <v>4505</v>
      </c>
      <c r="N1674" s="183" t="s">
        <v>3157</v>
      </c>
      <c r="O1674" s="183"/>
      <c r="P1674" s="183" t="s">
        <v>4222</v>
      </c>
      <c r="Q1674" s="183" t="s">
        <v>4509</v>
      </c>
      <c r="R1674" s="183">
        <f t="shared" si="322"/>
        <v>0</v>
      </c>
      <c r="S1674" s="183">
        <f t="shared" si="323"/>
        <v>0</v>
      </c>
      <c r="T1674" s="183">
        <f t="shared" si="324"/>
        <v>0</v>
      </c>
      <c r="U1674" s="183">
        <f t="shared" si="325"/>
        <v>0</v>
      </c>
      <c r="V1674" s="183">
        <f t="shared" si="326"/>
        <v>0</v>
      </c>
      <c r="W1674" s="183">
        <f t="shared" si="327"/>
        <v>0</v>
      </c>
      <c r="X1674" s="183">
        <f t="shared" si="328"/>
        <v>0</v>
      </c>
      <c r="Y1674" s="183">
        <f t="shared" si="329"/>
        <v>0</v>
      </c>
      <c r="Z1674" s="183">
        <f t="shared" si="330"/>
        <v>0</v>
      </c>
      <c r="AA1674" s="183">
        <f t="shared" si="331"/>
        <v>0</v>
      </c>
      <c r="AB1674" s="183" t="str">
        <f t="shared" si="332"/>
        <v/>
      </c>
      <c r="AC1674" s="183" t="str">
        <f t="shared" si="333"/>
        <v/>
      </c>
      <c r="AD1674" s="183" t="str">
        <f t="shared" si="334"/>
        <v/>
      </c>
      <c r="AE1674" s="183" t="str">
        <f t="shared" si="335"/>
        <v/>
      </c>
    </row>
    <row r="1675" spans="1:31" ht="33.950000000000003" customHeight="1" x14ac:dyDescent="0.25">
      <c r="A1675" s="184" t="s">
        <v>4499</v>
      </c>
      <c r="B1675" s="185">
        <v>100</v>
      </c>
      <c r="C1675" s="184" t="s">
        <v>4498</v>
      </c>
      <c r="D1675" s="184" t="s">
        <v>4381</v>
      </c>
      <c r="E1675" s="184" t="s">
        <v>18</v>
      </c>
      <c r="F1675" s="185">
        <v>3</v>
      </c>
      <c r="G1675" s="185">
        <v>1</v>
      </c>
      <c r="H1675" s="185">
        <v>0</v>
      </c>
      <c r="I1675" s="184" t="s">
        <v>3522</v>
      </c>
      <c r="J1675" s="184"/>
      <c r="K1675" s="183" t="s">
        <v>4515</v>
      </c>
      <c r="L1675" s="183"/>
      <c r="M1675" s="183" t="s">
        <v>3522</v>
      </c>
      <c r="N1675" s="183" t="s">
        <v>3522</v>
      </c>
      <c r="O1675" s="183"/>
      <c r="P1675" s="183" t="s">
        <v>4222</v>
      </c>
      <c r="Q1675" s="183" t="s">
        <v>4509</v>
      </c>
      <c r="R1675" s="183">
        <f t="shared" si="322"/>
        <v>0</v>
      </c>
      <c r="S1675" s="183">
        <f t="shared" si="323"/>
        <v>0</v>
      </c>
      <c r="T1675" s="183">
        <f t="shared" si="324"/>
        <v>0</v>
      </c>
      <c r="U1675" s="183">
        <f t="shared" si="325"/>
        <v>0</v>
      </c>
      <c r="V1675" s="183">
        <f t="shared" si="326"/>
        <v>0</v>
      </c>
      <c r="W1675" s="183">
        <f t="shared" si="327"/>
        <v>0</v>
      </c>
      <c r="X1675" s="183">
        <f t="shared" si="328"/>
        <v>0</v>
      </c>
      <c r="Y1675" s="183">
        <f t="shared" si="329"/>
        <v>0</v>
      </c>
      <c r="Z1675" s="183">
        <f t="shared" si="330"/>
        <v>0</v>
      </c>
      <c r="AA1675" s="183">
        <f t="shared" si="331"/>
        <v>0</v>
      </c>
      <c r="AB1675" s="183" t="str">
        <f t="shared" si="332"/>
        <v/>
      </c>
      <c r="AC1675" s="183" t="str">
        <f t="shared" si="333"/>
        <v/>
      </c>
      <c r="AD1675" s="183" t="str">
        <f t="shared" si="334"/>
        <v/>
      </c>
      <c r="AE1675" s="183" t="str">
        <f t="shared" si="335"/>
        <v/>
      </c>
    </row>
    <row r="1676" spans="1:31" ht="33.950000000000003" customHeight="1" x14ac:dyDescent="0.25">
      <c r="A1676" s="184" t="s">
        <v>4499</v>
      </c>
      <c r="B1676" s="185">
        <v>100</v>
      </c>
      <c r="C1676" s="184" t="s">
        <v>4498</v>
      </c>
      <c r="D1676" s="184" t="s">
        <v>4381</v>
      </c>
      <c r="E1676" s="184" t="s">
        <v>18</v>
      </c>
      <c r="F1676" s="185">
        <v>4</v>
      </c>
      <c r="G1676" s="185">
        <v>1</v>
      </c>
      <c r="H1676" s="185">
        <v>0</v>
      </c>
      <c r="I1676" s="184" t="s">
        <v>3502</v>
      </c>
      <c r="J1676" s="184"/>
      <c r="K1676" s="183" t="s">
        <v>4514</v>
      </c>
      <c r="L1676" s="183"/>
      <c r="M1676" s="183" t="s">
        <v>3502</v>
      </c>
      <c r="N1676" s="183" t="s">
        <v>3502</v>
      </c>
      <c r="O1676" s="183"/>
      <c r="P1676" s="183" t="s">
        <v>4222</v>
      </c>
      <c r="Q1676" s="183" t="s">
        <v>4509</v>
      </c>
      <c r="R1676" s="183">
        <f t="shared" si="322"/>
        <v>0</v>
      </c>
      <c r="S1676" s="183">
        <f t="shared" si="323"/>
        <v>0</v>
      </c>
      <c r="T1676" s="183">
        <f t="shared" si="324"/>
        <v>0</v>
      </c>
      <c r="U1676" s="183">
        <f t="shared" si="325"/>
        <v>0</v>
      </c>
      <c r="V1676" s="183">
        <f t="shared" si="326"/>
        <v>0</v>
      </c>
      <c r="W1676" s="183">
        <f t="shared" si="327"/>
        <v>0</v>
      </c>
      <c r="X1676" s="183">
        <f t="shared" si="328"/>
        <v>0</v>
      </c>
      <c r="Y1676" s="183">
        <f t="shared" si="329"/>
        <v>0</v>
      </c>
      <c r="Z1676" s="183">
        <f t="shared" si="330"/>
        <v>0</v>
      </c>
      <c r="AA1676" s="183">
        <f t="shared" si="331"/>
        <v>0</v>
      </c>
      <c r="AB1676" s="183" t="str">
        <f t="shared" si="332"/>
        <v/>
      </c>
      <c r="AC1676" s="183" t="str">
        <f t="shared" si="333"/>
        <v/>
      </c>
      <c r="AD1676" s="183" t="str">
        <f t="shared" si="334"/>
        <v/>
      </c>
      <c r="AE1676" s="183" t="str">
        <f t="shared" si="335"/>
        <v/>
      </c>
    </row>
    <row r="1677" spans="1:31" ht="33.950000000000003" customHeight="1" x14ac:dyDescent="0.25">
      <c r="A1677" s="184" t="s">
        <v>4499</v>
      </c>
      <c r="B1677" s="185">
        <v>100</v>
      </c>
      <c r="C1677" s="184" t="s">
        <v>4498</v>
      </c>
      <c r="D1677" s="184" t="s">
        <v>4381</v>
      </c>
      <c r="E1677" s="184" t="s">
        <v>18</v>
      </c>
      <c r="F1677" s="185">
        <v>5</v>
      </c>
      <c r="G1677" s="185">
        <v>1</v>
      </c>
      <c r="H1677" s="185">
        <v>0</v>
      </c>
      <c r="I1677" s="184" t="s">
        <v>4501</v>
      </c>
      <c r="J1677" s="184"/>
      <c r="K1677" s="183" t="s">
        <v>4513</v>
      </c>
      <c r="L1677" s="183"/>
      <c r="M1677" s="183" t="s">
        <v>4501</v>
      </c>
      <c r="N1677" s="183" t="s">
        <v>4501</v>
      </c>
      <c r="O1677" s="183"/>
      <c r="P1677" s="183" t="s">
        <v>4222</v>
      </c>
      <c r="Q1677" s="183" t="s">
        <v>4509</v>
      </c>
      <c r="R1677" s="183">
        <f t="shared" si="322"/>
        <v>0</v>
      </c>
      <c r="S1677" s="183">
        <f t="shared" si="323"/>
        <v>0</v>
      </c>
      <c r="T1677" s="183">
        <f t="shared" si="324"/>
        <v>0</v>
      </c>
      <c r="U1677" s="183">
        <f t="shared" si="325"/>
        <v>0</v>
      </c>
      <c r="V1677" s="183">
        <f t="shared" si="326"/>
        <v>0</v>
      </c>
      <c r="W1677" s="183">
        <f t="shared" si="327"/>
        <v>0</v>
      </c>
      <c r="X1677" s="183">
        <f t="shared" si="328"/>
        <v>0</v>
      </c>
      <c r="Y1677" s="183">
        <f t="shared" si="329"/>
        <v>0</v>
      </c>
      <c r="Z1677" s="183">
        <f t="shared" si="330"/>
        <v>0</v>
      </c>
      <c r="AA1677" s="183">
        <f t="shared" si="331"/>
        <v>0</v>
      </c>
      <c r="AB1677" s="183" t="str">
        <f t="shared" si="332"/>
        <v/>
      </c>
      <c r="AC1677" s="183" t="str">
        <f t="shared" si="333"/>
        <v/>
      </c>
      <c r="AD1677" s="183" t="str">
        <f t="shared" si="334"/>
        <v/>
      </c>
      <c r="AE1677" s="183" t="str">
        <f t="shared" si="335"/>
        <v/>
      </c>
    </row>
    <row r="1678" spans="1:31" ht="33.950000000000003" customHeight="1" x14ac:dyDescent="0.25">
      <c r="A1678" s="184" t="s">
        <v>4499</v>
      </c>
      <c r="B1678" s="185">
        <v>100</v>
      </c>
      <c r="C1678" s="184" t="s">
        <v>4498</v>
      </c>
      <c r="D1678" s="184" t="s">
        <v>4381</v>
      </c>
      <c r="E1678" s="184" t="s">
        <v>18</v>
      </c>
      <c r="F1678" s="185">
        <v>6</v>
      </c>
      <c r="G1678" s="185">
        <v>1</v>
      </c>
      <c r="H1678" s="185">
        <v>0</v>
      </c>
      <c r="I1678" s="184" t="s">
        <v>3605</v>
      </c>
      <c r="J1678" s="184"/>
      <c r="K1678" s="183" t="s">
        <v>4512</v>
      </c>
      <c r="L1678" s="183"/>
      <c r="M1678" s="183" t="s">
        <v>3605</v>
      </c>
      <c r="N1678" s="183" t="s">
        <v>3605</v>
      </c>
      <c r="O1678" s="183"/>
      <c r="P1678" s="183" t="s">
        <v>4222</v>
      </c>
      <c r="Q1678" s="183" t="s">
        <v>4509</v>
      </c>
      <c r="R1678" s="183">
        <f t="shared" si="322"/>
        <v>0</v>
      </c>
      <c r="S1678" s="183">
        <f t="shared" si="323"/>
        <v>0</v>
      </c>
      <c r="T1678" s="183">
        <f t="shared" si="324"/>
        <v>0</v>
      </c>
      <c r="U1678" s="183">
        <f t="shared" si="325"/>
        <v>0</v>
      </c>
      <c r="V1678" s="183">
        <f t="shared" si="326"/>
        <v>0</v>
      </c>
      <c r="W1678" s="183">
        <f t="shared" si="327"/>
        <v>0</v>
      </c>
      <c r="X1678" s="183">
        <f t="shared" si="328"/>
        <v>0</v>
      </c>
      <c r="Y1678" s="183">
        <f t="shared" si="329"/>
        <v>0</v>
      </c>
      <c r="Z1678" s="183">
        <f t="shared" si="330"/>
        <v>0</v>
      </c>
      <c r="AA1678" s="183">
        <f t="shared" si="331"/>
        <v>0</v>
      </c>
      <c r="AB1678" s="183" t="str">
        <f t="shared" si="332"/>
        <v/>
      </c>
      <c r="AC1678" s="183" t="str">
        <f t="shared" si="333"/>
        <v/>
      </c>
      <c r="AD1678" s="183" t="str">
        <f t="shared" si="334"/>
        <v/>
      </c>
      <c r="AE1678" s="183" t="str">
        <f t="shared" si="335"/>
        <v/>
      </c>
    </row>
    <row r="1679" spans="1:31" ht="33.950000000000003" customHeight="1" x14ac:dyDescent="0.25">
      <c r="A1679" s="184" t="s">
        <v>4499</v>
      </c>
      <c r="B1679" s="185">
        <v>100</v>
      </c>
      <c r="C1679" s="184" t="s">
        <v>4498</v>
      </c>
      <c r="D1679" s="184" t="s">
        <v>4381</v>
      </c>
      <c r="E1679" s="184" t="s">
        <v>18</v>
      </c>
      <c r="F1679" s="185">
        <v>7</v>
      </c>
      <c r="G1679" s="185">
        <v>1</v>
      </c>
      <c r="H1679" s="185">
        <v>0</v>
      </c>
      <c r="I1679" s="184" t="s">
        <v>3102</v>
      </c>
      <c r="J1679" s="184"/>
      <c r="K1679" s="183" t="s">
        <v>4511</v>
      </c>
      <c r="L1679" s="183"/>
      <c r="M1679" s="183" t="s">
        <v>3102</v>
      </c>
      <c r="N1679" s="183" t="s">
        <v>3102</v>
      </c>
      <c r="O1679" s="183"/>
      <c r="P1679" s="183" t="s">
        <v>4222</v>
      </c>
      <c r="Q1679" s="183" t="s">
        <v>4509</v>
      </c>
      <c r="R1679" s="183">
        <f t="shared" si="322"/>
        <v>0</v>
      </c>
      <c r="S1679" s="183">
        <f t="shared" si="323"/>
        <v>0</v>
      </c>
      <c r="T1679" s="183">
        <f t="shared" si="324"/>
        <v>0</v>
      </c>
      <c r="U1679" s="183">
        <f t="shared" si="325"/>
        <v>0</v>
      </c>
      <c r="V1679" s="183">
        <f t="shared" si="326"/>
        <v>0</v>
      </c>
      <c r="W1679" s="183">
        <f t="shared" si="327"/>
        <v>0</v>
      </c>
      <c r="X1679" s="183">
        <f t="shared" si="328"/>
        <v>0</v>
      </c>
      <c r="Y1679" s="183">
        <f t="shared" si="329"/>
        <v>0</v>
      </c>
      <c r="Z1679" s="183">
        <f t="shared" si="330"/>
        <v>0</v>
      </c>
      <c r="AA1679" s="183">
        <f t="shared" si="331"/>
        <v>0</v>
      </c>
      <c r="AB1679" s="183" t="str">
        <f t="shared" si="332"/>
        <v/>
      </c>
      <c r="AC1679" s="183" t="str">
        <f t="shared" si="333"/>
        <v/>
      </c>
      <c r="AD1679" s="183" t="str">
        <f t="shared" si="334"/>
        <v/>
      </c>
      <c r="AE1679" s="183" t="str">
        <f t="shared" si="335"/>
        <v/>
      </c>
    </row>
    <row r="1680" spans="1:31" ht="33.950000000000003" customHeight="1" x14ac:dyDescent="0.25">
      <c r="A1680" s="184" t="s">
        <v>4499</v>
      </c>
      <c r="B1680" s="185">
        <v>100</v>
      </c>
      <c r="C1680" s="184" t="s">
        <v>4498</v>
      </c>
      <c r="D1680" s="184" t="s">
        <v>4381</v>
      </c>
      <c r="E1680" s="184" t="s">
        <v>18</v>
      </c>
      <c r="F1680" s="185">
        <v>8</v>
      </c>
      <c r="G1680" s="185">
        <v>1</v>
      </c>
      <c r="H1680" s="185">
        <v>0</v>
      </c>
      <c r="I1680" s="184" t="s">
        <v>3123</v>
      </c>
      <c r="J1680" s="184"/>
      <c r="K1680" s="183" t="s">
        <v>4510</v>
      </c>
      <c r="L1680" s="183"/>
      <c r="M1680" s="183" t="s">
        <v>3123</v>
      </c>
      <c r="N1680" s="183" t="s">
        <v>3123</v>
      </c>
      <c r="O1680" s="183"/>
      <c r="P1680" s="183" t="s">
        <v>4222</v>
      </c>
      <c r="Q1680" s="183" t="s">
        <v>4509</v>
      </c>
      <c r="R1680" s="183">
        <f t="shared" si="322"/>
        <v>0</v>
      </c>
      <c r="S1680" s="183">
        <f t="shared" si="323"/>
        <v>0</v>
      </c>
      <c r="T1680" s="183">
        <f t="shared" si="324"/>
        <v>0</v>
      </c>
      <c r="U1680" s="183">
        <f t="shared" si="325"/>
        <v>0</v>
      </c>
      <c r="V1680" s="183">
        <f t="shared" si="326"/>
        <v>0</v>
      </c>
      <c r="W1680" s="183">
        <f t="shared" si="327"/>
        <v>0</v>
      </c>
      <c r="X1680" s="183">
        <f t="shared" si="328"/>
        <v>0</v>
      </c>
      <c r="Y1680" s="183">
        <f t="shared" si="329"/>
        <v>0</v>
      </c>
      <c r="Z1680" s="183">
        <f t="shared" si="330"/>
        <v>0</v>
      </c>
      <c r="AA1680" s="183">
        <f t="shared" si="331"/>
        <v>0</v>
      </c>
      <c r="AB1680" s="183" t="str">
        <f t="shared" si="332"/>
        <v/>
      </c>
      <c r="AC1680" s="183" t="str">
        <f t="shared" si="333"/>
        <v/>
      </c>
      <c r="AD1680" s="183" t="str">
        <f t="shared" si="334"/>
        <v/>
      </c>
      <c r="AE1680" s="183" t="str">
        <f t="shared" si="335"/>
        <v/>
      </c>
    </row>
    <row r="1681" spans="1:31" ht="33.950000000000003" customHeight="1" x14ac:dyDescent="0.25">
      <c r="A1681" s="184" t="s">
        <v>4499</v>
      </c>
      <c r="B1681" s="185">
        <v>100</v>
      </c>
      <c r="C1681" s="184" t="s">
        <v>4498</v>
      </c>
      <c r="D1681" s="184" t="s">
        <v>4378</v>
      </c>
      <c r="E1681" s="184" t="s">
        <v>18</v>
      </c>
      <c r="F1681" s="185">
        <v>1</v>
      </c>
      <c r="G1681" s="185">
        <v>0</v>
      </c>
      <c r="H1681" s="185">
        <v>1</v>
      </c>
      <c r="I1681" s="184"/>
      <c r="J1681" s="184" t="s">
        <v>4507</v>
      </c>
      <c r="K1681" s="183"/>
      <c r="L1681" s="183" t="s">
        <v>4508</v>
      </c>
      <c r="M1681" s="183" t="s">
        <v>4507</v>
      </c>
      <c r="N1681" s="183" t="s">
        <v>3478</v>
      </c>
      <c r="O1681" s="183"/>
      <c r="P1681" s="183" t="s">
        <v>4222</v>
      </c>
      <c r="Q1681" s="183" t="s">
        <v>4495</v>
      </c>
      <c r="R1681" s="183">
        <f t="shared" si="322"/>
        <v>0</v>
      </c>
      <c r="S1681" s="183">
        <f t="shared" si="323"/>
        <v>0</v>
      </c>
      <c r="T1681" s="183">
        <f t="shared" si="324"/>
        <v>0</v>
      </c>
      <c r="U1681" s="183">
        <f t="shared" si="325"/>
        <v>0</v>
      </c>
      <c r="V1681" s="183">
        <f t="shared" si="326"/>
        <v>0</v>
      </c>
      <c r="W1681" s="183">
        <f t="shared" si="327"/>
        <v>0</v>
      </c>
      <c r="X1681" s="183">
        <f t="shared" si="328"/>
        <v>0</v>
      </c>
      <c r="Y1681" s="183">
        <f t="shared" si="329"/>
        <v>0</v>
      </c>
      <c r="Z1681" s="183">
        <f t="shared" si="330"/>
        <v>0</v>
      </c>
      <c r="AA1681" s="183">
        <f t="shared" si="331"/>
        <v>0</v>
      </c>
      <c r="AB1681" s="183" t="str">
        <f t="shared" si="332"/>
        <v/>
      </c>
      <c r="AC1681" s="183" t="str">
        <f t="shared" si="333"/>
        <v/>
      </c>
      <c r="AD1681" s="183" t="str">
        <f t="shared" si="334"/>
        <v/>
      </c>
      <c r="AE1681" s="183" t="str">
        <f t="shared" si="335"/>
        <v/>
      </c>
    </row>
    <row r="1682" spans="1:31" ht="33.950000000000003" customHeight="1" x14ac:dyDescent="0.25">
      <c r="A1682" s="184" t="s">
        <v>4499</v>
      </c>
      <c r="B1682" s="185">
        <v>100</v>
      </c>
      <c r="C1682" s="184" t="s">
        <v>4498</v>
      </c>
      <c r="D1682" s="184" t="s">
        <v>4378</v>
      </c>
      <c r="E1682" s="184" t="s">
        <v>18</v>
      </c>
      <c r="F1682" s="185">
        <v>2</v>
      </c>
      <c r="G1682" s="185">
        <v>0</v>
      </c>
      <c r="H1682" s="185">
        <v>1</v>
      </c>
      <c r="I1682" s="184"/>
      <c r="J1682" s="184" t="s">
        <v>4505</v>
      </c>
      <c r="K1682" s="183"/>
      <c r="L1682" s="183" t="s">
        <v>4506</v>
      </c>
      <c r="M1682" s="183" t="s">
        <v>4505</v>
      </c>
      <c r="N1682" s="183" t="s">
        <v>3157</v>
      </c>
      <c r="O1682" s="183"/>
      <c r="P1682" s="183" t="s">
        <v>4222</v>
      </c>
      <c r="Q1682" s="183" t="s">
        <v>4495</v>
      </c>
      <c r="R1682" s="183">
        <f t="shared" si="322"/>
        <v>0</v>
      </c>
      <c r="S1682" s="183">
        <f t="shared" si="323"/>
        <v>0</v>
      </c>
      <c r="T1682" s="183">
        <f t="shared" si="324"/>
        <v>0</v>
      </c>
      <c r="U1682" s="183">
        <f t="shared" si="325"/>
        <v>0</v>
      </c>
      <c r="V1682" s="183">
        <f t="shared" si="326"/>
        <v>0</v>
      </c>
      <c r="W1682" s="183">
        <f t="shared" si="327"/>
        <v>0</v>
      </c>
      <c r="X1682" s="183">
        <f t="shared" si="328"/>
        <v>0</v>
      </c>
      <c r="Y1682" s="183">
        <f t="shared" si="329"/>
        <v>0</v>
      </c>
      <c r="Z1682" s="183">
        <f t="shared" si="330"/>
        <v>0</v>
      </c>
      <c r="AA1682" s="183">
        <f t="shared" si="331"/>
        <v>0</v>
      </c>
      <c r="AB1682" s="183" t="str">
        <f t="shared" si="332"/>
        <v/>
      </c>
      <c r="AC1682" s="183" t="str">
        <f t="shared" si="333"/>
        <v/>
      </c>
      <c r="AD1682" s="183" t="str">
        <f t="shared" si="334"/>
        <v/>
      </c>
      <c r="AE1682" s="183" t="str">
        <f t="shared" si="335"/>
        <v/>
      </c>
    </row>
    <row r="1683" spans="1:31" ht="33.950000000000003" customHeight="1" x14ac:dyDescent="0.25">
      <c r="A1683" s="184" t="s">
        <v>4499</v>
      </c>
      <c r="B1683" s="185">
        <v>100</v>
      </c>
      <c r="C1683" s="184" t="s">
        <v>4498</v>
      </c>
      <c r="D1683" s="184" t="s">
        <v>4378</v>
      </c>
      <c r="E1683" s="184" t="s">
        <v>18</v>
      </c>
      <c r="F1683" s="185">
        <v>3</v>
      </c>
      <c r="G1683" s="185">
        <v>0</v>
      </c>
      <c r="H1683" s="185">
        <v>1</v>
      </c>
      <c r="I1683" s="184"/>
      <c r="J1683" s="184" t="s">
        <v>3522</v>
      </c>
      <c r="K1683" s="183"/>
      <c r="L1683" s="183" t="s">
        <v>4504</v>
      </c>
      <c r="M1683" s="183" t="s">
        <v>3522</v>
      </c>
      <c r="N1683" s="183" t="s">
        <v>3522</v>
      </c>
      <c r="O1683" s="183"/>
      <c r="P1683" s="183" t="s">
        <v>4222</v>
      </c>
      <c r="Q1683" s="183" t="s">
        <v>4495</v>
      </c>
      <c r="R1683" s="183">
        <f t="shared" si="322"/>
        <v>0</v>
      </c>
      <c r="S1683" s="183">
        <f t="shared" si="323"/>
        <v>0</v>
      </c>
      <c r="T1683" s="183">
        <f t="shared" si="324"/>
        <v>0</v>
      </c>
      <c r="U1683" s="183">
        <f t="shared" si="325"/>
        <v>0</v>
      </c>
      <c r="V1683" s="183">
        <f t="shared" si="326"/>
        <v>0</v>
      </c>
      <c r="W1683" s="183">
        <f t="shared" si="327"/>
        <v>0</v>
      </c>
      <c r="X1683" s="183">
        <f t="shared" si="328"/>
        <v>0</v>
      </c>
      <c r="Y1683" s="183">
        <f t="shared" si="329"/>
        <v>0</v>
      </c>
      <c r="Z1683" s="183">
        <f t="shared" si="330"/>
        <v>0</v>
      </c>
      <c r="AA1683" s="183">
        <f t="shared" si="331"/>
        <v>0</v>
      </c>
      <c r="AB1683" s="183" t="str">
        <f t="shared" si="332"/>
        <v/>
      </c>
      <c r="AC1683" s="183" t="str">
        <f t="shared" si="333"/>
        <v/>
      </c>
      <c r="AD1683" s="183" t="str">
        <f t="shared" si="334"/>
        <v/>
      </c>
      <c r="AE1683" s="183" t="str">
        <f t="shared" si="335"/>
        <v/>
      </c>
    </row>
    <row r="1684" spans="1:31" ht="33.950000000000003" customHeight="1" x14ac:dyDescent="0.25">
      <c r="A1684" s="184" t="s">
        <v>4499</v>
      </c>
      <c r="B1684" s="185">
        <v>100</v>
      </c>
      <c r="C1684" s="184" t="s">
        <v>4498</v>
      </c>
      <c r="D1684" s="184" t="s">
        <v>4378</v>
      </c>
      <c r="E1684" s="184" t="s">
        <v>18</v>
      </c>
      <c r="F1684" s="185">
        <v>4</v>
      </c>
      <c r="G1684" s="185">
        <v>0</v>
      </c>
      <c r="H1684" s="185">
        <v>1</v>
      </c>
      <c r="I1684" s="184"/>
      <c r="J1684" s="184" t="s">
        <v>3502</v>
      </c>
      <c r="K1684" s="183"/>
      <c r="L1684" s="183" t="s">
        <v>4503</v>
      </c>
      <c r="M1684" s="183" t="s">
        <v>3502</v>
      </c>
      <c r="N1684" s="183" t="s">
        <v>3502</v>
      </c>
      <c r="O1684" s="183"/>
      <c r="P1684" s="183" t="s">
        <v>4222</v>
      </c>
      <c r="Q1684" s="183" t="s">
        <v>4495</v>
      </c>
      <c r="R1684" s="183">
        <f t="shared" si="322"/>
        <v>0</v>
      </c>
      <c r="S1684" s="183">
        <f t="shared" si="323"/>
        <v>0</v>
      </c>
      <c r="T1684" s="183">
        <f t="shared" si="324"/>
        <v>0</v>
      </c>
      <c r="U1684" s="183">
        <f t="shared" si="325"/>
        <v>0</v>
      </c>
      <c r="V1684" s="183">
        <f t="shared" si="326"/>
        <v>0</v>
      </c>
      <c r="W1684" s="183">
        <f t="shared" si="327"/>
        <v>0</v>
      </c>
      <c r="X1684" s="183">
        <f t="shared" si="328"/>
        <v>0</v>
      </c>
      <c r="Y1684" s="183">
        <f t="shared" si="329"/>
        <v>0</v>
      </c>
      <c r="Z1684" s="183">
        <f t="shared" si="330"/>
        <v>0</v>
      </c>
      <c r="AA1684" s="183">
        <f t="shared" si="331"/>
        <v>0</v>
      </c>
      <c r="AB1684" s="183" t="str">
        <f t="shared" si="332"/>
        <v/>
      </c>
      <c r="AC1684" s="183" t="str">
        <f t="shared" si="333"/>
        <v/>
      </c>
      <c r="AD1684" s="183" t="str">
        <f t="shared" si="334"/>
        <v/>
      </c>
      <c r="AE1684" s="183" t="str">
        <f t="shared" si="335"/>
        <v/>
      </c>
    </row>
    <row r="1685" spans="1:31" ht="33.950000000000003" customHeight="1" x14ac:dyDescent="0.25">
      <c r="A1685" s="184" t="s">
        <v>4499</v>
      </c>
      <c r="B1685" s="185">
        <v>100</v>
      </c>
      <c r="C1685" s="184" t="s">
        <v>4498</v>
      </c>
      <c r="D1685" s="184" t="s">
        <v>4378</v>
      </c>
      <c r="E1685" s="184" t="s">
        <v>18</v>
      </c>
      <c r="F1685" s="185">
        <v>5</v>
      </c>
      <c r="G1685" s="185">
        <v>0</v>
      </c>
      <c r="H1685" s="185">
        <v>1</v>
      </c>
      <c r="I1685" s="184"/>
      <c r="J1685" s="184" t="s">
        <v>4501</v>
      </c>
      <c r="K1685" s="183"/>
      <c r="L1685" s="183" t="s">
        <v>4502</v>
      </c>
      <c r="M1685" s="183" t="s">
        <v>4501</v>
      </c>
      <c r="N1685" s="183" t="s">
        <v>4501</v>
      </c>
      <c r="O1685" s="183"/>
      <c r="P1685" s="183" t="s">
        <v>4222</v>
      </c>
      <c r="Q1685" s="183" t="s">
        <v>4495</v>
      </c>
      <c r="R1685" s="183">
        <f t="shared" si="322"/>
        <v>0</v>
      </c>
      <c r="S1685" s="183">
        <f t="shared" si="323"/>
        <v>0</v>
      </c>
      <c r="T1685" s="183">
        <f t="shared" si="324"/>
        <v>0</v>
      </c>
      <c r="U1685" s="183">
        <f t="shared" si="325"/>
        <v>0</v>
      </c>
      <c r="V1685" s="183">
        <f t="shared" si="326"/>
        <v>0</v>
      </c>
      <c r="W1685" s="183">
        <f t="shared" si="327"/>
        <v>0</v>
      </c>
      <c r="X1685" s="183">
        <f t="shared" si="328"/>
        <v>0</v>
      </c>
      <c r="Y1685" s="183">
        <f t="shared" si="329"/>
        <v>0</v>
      </c>
      <c r="Z1685" s="183">
        <f t="shared" si="330"/>
        <v>0</v>
      </c>
      <c r="AA1685" s="183">
        <f t="shared" si="331"/>
        <v>0</v>
      </c>
      <c r="AB1685" s="183" t="str">
        <f t="shared" si="332"/>
        <v/>
      </c>
      <c r="AC1685" s="183" t="str">
        <f t="shared" si="333"/>
        <v/>
      </c>
      <c r="AD1685" s="183" t="str">
        <f t="shared" si="334"/>
        <v/>
      </c>
      <c r="AE1685" s="183" t="str">
        <f t="shared" si="335"/>
        <v/>
      </c>
    </row>
    <row r="1686" spans="1:31" ht="33.950000000000003" customHeight="1" x14ac:dyDescent="0.25">
      <c r="A1686" s="184" t="s">
        <v>4499</v>
      </c>
      <c r="B1686" s="185">
        <v>100</v>
      </c>
      <c r="C1686" s="184" t="s">
        <v>4498</v>
      </c>
      <c r="D1686" s="184" t="s">
        <v>4378</v>
      </c>
      <c r="E1686" s="184" t="s">
        <v>18</v>
      </c>
      <c r="F1686" s="185">
        <v>6</v>
      </c>
      <c r="G1686" s="185">
        <v>0</v>
      </c>
      <c r="H1686" s="185">
        <v>1</v>
      </c>
      <c r="I1686" s="184"/>
      <c r="J1686" s="184" t="s">
        <v>3587</v>
      </c>
      <c r="K1686" s="183"/>
      <c r="L1686" s="183" t="s">
        <v>4500</v>
      </c>
      <c r="M1686" s="183" t="s">
        <v>3587</v>
      </c>
      <c r="N1686" s="183" t="s">
        <v>3587</v>
      </c>
      <c r="O1686" s="183"/>
      <c r="P1686" s="183" t="s">
        <v>4222</v>
      </c>
      <c r="Q1686" s="183" t="s">
        <v>4495</v>
      </c>
      <c r="R1686" s="183">
        <f t="shared" si="322"/>
        <v>0</v>
      </c>
      <c r="S1686" s="183">
        <f t="shared" si="323"/>
        <v>0</v>
      </c>
      <c r="T1686" s="183">
        <f t="shared" si="324"/>
        <v>0</v>
      </c>
      <c r="U1686" s="183">
        <f t="shared" si="325"/>
        <v>0</v>
      </c>
      <c r="V1686" s="183">
        <f t="shared" si="326"/>
        <v>0</v>
      </c>
      <c r="W1686" s="183">
        <f t="shared" si="327"/>
        <v>0</v>
      </c>
      <c r="X1686" s="183">
        <f t="shared" si="328"/>
        <v>0</v>
      </c>
      <c r="Y1686" s="183">
        <f t="shared" si="329"/>
        <v>0</v>
      </c>
      <c r="Z1686" s="183">
        <f t="shared" si="330"/>
        <v>0</v>
      </c>
      <c r="AA1686" s="183">
        <f t="shared" si="331"/>
        <v>0</v>
      </c>
      <c r="AB1686" s="183" t="str">
        <f t="shared" si="332"/>
        <v/>
      </c>
      <c r="AC1686" s="183" t="str">
        <f t="shared" si="333"/>
        <v/>
      </c>
      <c r="AD1686" s="183" t="str">
        <f t="shared" si="334"/>
        <v/>
      </c>
      <c r="AE1686" s="183" t="str">
        <f t="shared" si="335"/>
        <v/>
      </c>
    </row>
    <row r="1687" spans="1:31" ht="33.950000000000003" customHeight="1" x14ac:dyDescent="0.25">
      <c r="A1687" s="184" t="s">
        <v>4499</v>
      </c>
      <c r="B1687" s="185">
        <v>100</v>
      </c>
      <c r="C1687" s="184" t="s">
        <v>4498</v>
      </c>
      <c r="D1687" s="184" t="s">
        <v>4378</v>
      </c>
      <c r="E1687" s="184" t="s">
        <v>18</v>
      </c>
      <c r="F1687" s="185">
        <v>7</v>
      </c>
      <c r="G1687" s="185">
        <v>0</v>
      </c>
      <c r="H1687" s="185">
        <v>1</v>
      </c>
      <c r="I1687" s="184"/>
      <c r="J1687" s="184" t="s">
        <v>4496</v>
      </c>
      <c r="K1687" s="183"/>
      <c r="L1687" s="183" t="s">
        <v>4497</v>
      </c>
      <c r="M1687" s="183" t="s">
        <v>4496</v>
      </c>
      <c r="N1687" s="183" t="s">
        <v>4496</v>
      </c>
      <c r="O1687" s="183"/>
      <c r="P1687" s="183" t="s">
        <v>4222</v>
      </c>
      <c r="Q1687" s="183" t="s">
        <v>4495</v>
      </c>
      <c r="R1687" s="183">
        <f t="shared" si="322"/>
        <v>0</v>
      </c>
      <c r="S1687" s="183">
        <f t="shared" si="323"/>
        <v>0</v>
      </c>
      <c r="T1687" s="183">
        <f t="shared" si="324"/>
        <v>0</v>
      </c>
      <c r="U1687" s="183">
        <f t="shared" si="325"/>
        <v>0</v>
      </c>
      <c r="V1687" s="183">
        <f t="shared" si="326"/>
        <v>0</v>
      </c>
      <c r="W1687" s="183">
        <f t="shared" si="327"/>
        <v>0</v>
      </c>
      <c r="X1687" s="183">
        <f t="shared" si="328"/>
        <v>0</v>
      </c>
      <c r="Y1687" s="183">
        <f t="shared" si="329"/>
        <v>0</v>
      </c>
      <c r="Z1687" s="183">
        <f t="shared" si="330"/>
        <v>0</v>
      </c>
      <c r="AA1687" s="183">
        <f t="shared" si="331"/>
        <v>0</v>
      </c>
      <c r="AB1687" s="183" t="str">
        <f t="shared" si="332"/>
        <v/>
      </c>
      <c r="AC1687" s="183" t="str">
        <f t="shared" si="333"/>
        <v/>
      </c>
      <c r="AD1687" s="183" t="str">
        <f t="shared" si="334"/>
        <v/>
      </c>
      <c r="AE1687" s="183" t="str">
        <f t="shared" si="335"/>
        <v/>
      </c>
    </row>
  </sheetData>
  <mergeCells count="2">
    <mergeCell ref="E3:F3"/>
    <mergeCell ref="E8:F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6940-80D8-4AF6-92F7-20A0D3BED13D}">
  <dimension ref="A1:P106"/>
  <sheetViews>
    <sheetView workbookViewId="0">
      <selection activeCell="F12" sqref="F12"/>
    </sheetView>
  </sheetViews>
  <sheetFormatPr baseColWidth="10" defaultColWidth="23.5" defaultRowHeight="15.75" x14ac:dyDescent="0.25"/>
  <cols>
    <col min="1" max="1" width="6" style="234" customWidth="1"/>
    <col min="2" max="2" width="36.75" style="234" customWidth="1"/>
    <col min="3" max="3" width="23.5" style="234"/>
    <col min="4" max="4" width="12.125" style="236" customWidth="1"/>
    <col min="5" max="5" width="33.75" style="234" customWidth="1"/>
    <col min="6" max="6" width="100.625" style="234" customWidth="1"/>
    <col min="7" max="7" width="66.125" style="234" customWidth="1"/>
    <col min="8" max="8" width="76.5" style="234" customWidth="1"/>
    <col min="9" max="9" width="78.75" style="234" customWidth="1"/>
    <col min="10" max="10" width="112.25" style="234" customWidth="1"/>
    <col min="11" max="11" width="109.75" style="234" customWidth="1"/>
    <col min="12" max="12" width="44.5" style="234" customWidth="1"/>
    <col min="13" max="13" width="32" style="234" customWidth="1"/>
    <col min="14" max="14" width="46" style="234" customWidth="1"/>
    <col min="15" max="15" width="23.5" style="234"/>
    <col min="16" max="16" width="77" style="235" customWidth="1"/>
    <col min="17" max="16384" width="23.5" style="234"/>
  </cols>
  <sheetData>
    <row r="1" spans="1:16" s="181" customFormat="1" ht="21" x14ac:dyDescent="0.25">
      <c r="C1" s="253"/>
      <c r="D1" s="253"/>
      <c r="E1" s="254" t="s">
        <v>4233</v>
      </c>
      <c r="F1" s="253"/>
      <c r="P1" s="250"/>
    </row>
    <row r="2" spans="1:16" s="181" customFormat="1" ht="15" x14ac:dyDescent="0.25">
      <c r="C2" s="251"/>
      <c r="D2" s="253"/>
      <c r="E2" s="252" t="s">
        <v>6511</v>
      </c>
      <c r="F2" s="251"/>
      <c r="G2" s="251"/>
      <c r="H2" s="251"/>
      <c r="P2" s="250"/>
    </row>
    <row r="3" spans="1:16" s="181" customFormat="1" ht="36.75" customHeight="1" x14ac:dyDescent="0.25">
      <c r="A3" s="247"/>
      <c r="B3" s="247"/>
      <c r="C3" s="247"/>
      <c r="D3" s="247"/>
      <c r="E3" s="248" t="s">
        <v>6510</v>
      </c>
      <c r="F3" s="247"/>
      <c r="G3" s="249"/>
      <c r="H3" s="248"/>
      <c r="I3" s="248"/>
      <c r="J3" s="248"/>
      <c r="K3" s="248"/>
      <c r="L3" s="248"/>
      <c r="M3" s="248"/>
      <c r="N3" s="248"/>
      <c r="O3" s="248"/>
      <c r="P3" s="247"/>
    </row>
    <row r="4" spans="1:16" s="244" customFormat="1" ht="81" customHeight="1" x14ac:dyDescent="0.25">
      <c r="A4" s="355" t="s">
        <v>6494</v>
      </c>
      <c r="B4" s="355"/>
      <c r="C4" s="242">
        <v>34</v>
      </c>
      <c r="D4" s="236">
        <f t="shared" ref="D4:P4" si="0">IFERROR(INDEX(D$7:D$150,MATCH($C4,$A$7:$A$150,0)),"Question non trouvée")</f>
        <v>34</v>
      </c>
      <c r="E4" s="246" t="str">
        <f t="shared" si="0"/>
        <v>Diversification protéines / végétal</v>
      </c>
      <c r="F4" s="245" t="str">
        <f t="shared" si="0"/>
        <v>Diversification protéines / végétal — Dans une situation réelle de restauration collective, comment piloter « sécuriser l'apport protéique pour adolescents » sans se limiter à une intention générale ?</v>
      </c>
      <c r="G4" s="245" t="str">
        <f t="shared" si="0"/>
        <v>Sur le terrain, comment tu t'y prends pour « sécuriser l'apport protéique pour adolescents » et quelles preuves tu gardes ?</v>
      </c>
      <c r="H4" s="245" t="str">
        <f t="shared" si="0"/>
        <v>Consigne PRO — Traiter « sécuriser l'apport protéique pour adolescents » en responsable de restauration collective : sécuriser l'apport protéique selon l'âge, le grammage et le reste du repas. Réponse attendue structurée en 4 temps : diagnostic, action, preuve, correction.</v>
      </c>
      <c r="I4" s="245" t="str">
        <f t="shared" si="0"/>
        <v>Consigne CFA — Expliquer « sécuriser l'apport protéique pour adolescents » avec des gestes de terrain : vérifier que les adolescents ont une portion suffisante et un plat rassasiant. Donner au moins une preuve simple : facture, menu, fiche recette, pesée, photo, étiquette ou tableau de suivi.</v>
      </c>
      <c r="J4" s="245" t="str">
        <f t="shared" si="0"/>
        <v>Réponse PRO attendue : pour sécuriser l'apport protéique pour adolescents, je pars d'un diagnostic documenté, je vérifie apport protéique; adolescents; portion; qualité nutritionnelle; complémentarité. Je rattache l'action aux obligations ou objectifs applicables, je contrôle les factures, menus, fiches techniques ou pesées, je désigne un responsable, je conserve une preuve et je déclenche une correction si l'indicateur s'écarte de l'objectif. Le suivi doit être daté, exploitable et compréhensible par l'équipe.</v>
      </c>
      <c r="K4" s="245" t="str">
        <f t="shared" si="0"/>
        <v>Réponse CFA attendue : pour sécuriser l'apport protéique pour adolescents, je regarde d'abord apport protéique, adolescents, portion. Ensuite je fais le contrôle prévu, je note la preuve utile, j'alerte le responsable si quelque chose ne va pas et je garde une trace simple : menu, facture, pesée, fiche recette ou photo selon le cas.</v>
      </c>
      <c r="L4" s="246" t="str">
        <f t="shared" si="0"/>
        <v>DIAGNOSTIC→ÉQUILIBRE→TEST→SUIVI</v>
      </c>
      <c r="M4" s="246" t="str">
        <f t="shared" si="0"/>
        <v>Bon goût → bonne portion → restes suivis</v>
      </c>
      <c r="N4" s="245" t="str">
        <f t="shared" si="0"/>
        <v>https://france-pat.fr/outil/cadre-general-pour-la-diversification-des-sources-de-proteines-dans-la-restauration-collective/</v>
      </c>
      <c r="O4" s="246" t="str">
        <f t="shared" si="0"/>
        <v>À valider terrain</v>
      </c>
      <c r="P4" s="245" t="str">
        <f t="shared" si="0"/>
        <v>Commentaire formateur — Vérifier la prise en compte de l'âge et des besoins, surtout pour collège/lycée. Relancer avec une situation réelle de cuisine, self, achat ou livraison si la réponse reste théorique.</v>
      </c>
    </row>
    <row r="5" spans="1:16" x14ac:dyDescent="0.25">
      <c r="P5" s="236"/>
    </row>
    <row r="6" spans="1:16" s="237" customFormat="1" ht="36" customHeight="1" x14ac:dyDescent="0.25">
      <c r="A6" s="243"/>
      <c r="B6" s="243"/>
      <c r="C6" s="243" t="s">
        <v>4368</v>
      </c>
      <c r="D6" s="243" t="s">
        <v>4365</v>
      </c>
      <c r="E6" s="243" t="s">
        <v>4362</v>
      </c>
      <c r="F6" s="243" t="s">
        <v>4359</v>
      </c>
      <c r="G6" s="243" t="s">
        <v>4356</v>
      </c>
      <c r="H6" s="243" t="s">
        <v>4353</v>
      </c>
      <c r="I6" s="243" t="s">
        <v>4350</v>
      </c>
      <c r="J6" s="243" t="s">
        <v>4347</v>
      </c>
      <c r="K6" s="243" t="s">
        <v>4344</v>
      </c>
      <c r="L6" s="243" t="s">
        <v>4341</v>
      </c>
      <c r="M6" s="243" t="s">
        <v>4338</v>
      </c>
      <c r="N6" s="243" t="s">
        <v>4206</v>
      </c>
      <c r="O6" s="243" t="s">
        <v>4333</v>
      </c>
      <c r="P6" s="243" t="s">
        <v>4330</v>
      </c>
    </row>
    <row r="7" spans="1:16" s="237" customFormat="1" ht="30" customHeight="1" x14ac:dyDescent="0.25">
      <c r="A7" s="242">
        <v>1</v>
      </c>
      <c r="B7" s="241" t="s">
        <v>6509</v>
      </c>
      <c r="C7" s="239" t="s">
        <v>5527</v>
      </c>
      <c r="D7" s="240">
        <v>11</v>
      </c>
      <c r="E7" s="240" t="s">
        <v>5418</v>
      </c>
      <c r="F7" s="239" t="s">
        <v>6346</v>
      </c>
      <c r="G7" s="239" t="s">
        <v>6345</v>
      </c>
      <c r="H7" s="239" t="s">
        <v>6344</v>
      </c>
      <c r="I7" s="239" t="s">
        <v>6343</v>
      </c>
      <c r="J7" s="239" t="s">
        <v>6342</v>
      </c>
      <c r="K7" s="239" t="s">
        <v>6341</v>
      </c>
      <c r="L7" s="239" t="s">
        <v>6277</v>
      </c>
      <c r="M7" s="239" t="s">
        <v>6276</v>
      </c>
      <c r="N7" s="239" t="s">
        <v>5417</v>
      </c>
      <c r="O7" s="239" t="s">
        <v>5699</v>
      </c>
      <c r="P7" s="238" t="s">
        <v>6340</v>
      </c>
    </row>
    <row r="8" spans="1:16" s="237" customFormat="1" ht="30" customHeight="1" x14ac:dyDescent="0.25">
      <c r="A8" s="242">
        <v>2</v>
      </c>
      <c r="B8" s="241" t="s">
        <v>6509</v>
      </c>
      <c r="C8" s="239" t="s">
        <v>5515</v>
      </c>
      <c r="D8" s="240">
        <v>12</v>
      </c>
      <c r="E8" s="240" t="s">
        <v>5418</v>
      </c>
      <c r="F8" s="239" t="s">
        <v>6339</v>
      </c>
      <c r="G8" s="239" t="s">
        <v>6338</v>
      </c>
      <c r="H8" s="239" t="s">
        <v>6337</v>
      </c>
      <c r="I8" s="239" t="s">
        <v>6336</v>
      </c>
      <c r="J8" s="239" t="s">
        <v>6335</v>
      </c>
      <c r="K8" s="239" t="s">
        <v>6334</v>
      </c>
      <c r="L8" s="239" t="s">
        <v>6277</v>
      </c>
      <c r="M8" s="239" t="s">
        <v>6276</v>
      </c>
      <c r="N8" s="239" t="s">
        <v>5417</v>
      </c>
      <c r="O8" s="239" t="s">
        <v>5699</v>
      </c>
      <c r="P8" s="238" t="s">
        <v>6333</v>
      </c>
    </row>
    <row r="9" spans="1:16" s="237" customFormat="1" ht="30" customHeight="1" x14ac:dyDescent="0.25">
      <c r="A9" s="242">
        <v>3</v>
      </c>
      <c r="B9" s="241" t="s">
        <v>6509</v>
      </c>
      <c r="C9" s="239" t="s">
        <v>5499</v>
      </c>
      <c r="D9" s="240">
        <v>13</v>
      </c>
      <c r="E9" s="240" t="s">
        <v>5418</v>
      </c>
      <c r="F9" s="239" t="s">
        <v>6332</v>
      </c>
      <c r="G9" s="239" t="s">
        <v>6331</v>
      </c>
      <c r="H9" s="239" t="s">
        <v>6330</v>
      </c>
      <c r="I9" s="239" t="s">
        <v>6329</v>
      </c>
      <c r="J9" s="239" t="s">
        <v>6328</v>
      </c>
      <c r="K9" s="239" t="s">
        <v>6327</v>
      </c>
      <c r="L9" s="239" t="s">
        <v>6277</v>
      </c>
      <c r="M9" s="239" t="s">
        <v>6276</v>
      </c>
      <c r="N9" s="239" t="s">
        <v>5417</v>
      </c>
      <c r="O9" s="239" t="s">
        <v>5699</v>
      </c>
      <c r="P9" s="238" t="s">
        <v>6326</v>
      </c>
    </row>
    <row r="10" spans="1:16" s="237" customFormat="1" ht="30" customHeight="1" x14ac:dyDescent="0.25">
      <c r="A10" s="242">
        <v>4</v>
      </c>
      <c r="B10" s="241" t="s">
        <v>6509</v>
      </c>
      <c r="C10" s="239" t="s">
        <v>5483</v>
      </c>
      <c r="D10" s="240">
        <v>14</v>
      </c>
      <c r="E10" s="240" t="s">
        <v>5418</v>
      </c>
      <c r="F10" s="239" t="s">
        <v>6325</v>
      </c>
      <c r="G10" s="239" t="s">
        <v>6324</v>
      </c>
      <c r="H10" s="239" t="s">
        <v>6323</v>
      </c>
      <c r="I10" s="239" t="s">
        <v>6322</v>
      </c>
      <c r="J10" s="239" t="s">
        <v>6321</v>
      </c>
      <c r="K10" s="239" t="s">
        <v>6320</v>
      </c>
      <c r="L10" s="239" t="s">
        <v>6277</v>
      </c>
      <c r="M10" s="239" t="s">
        <v>6276</v>
      </c>
      <c r="N10" s="239" t="s">
        <v>5417</v>
      </c>
      <c r="O10" s="239" t="s">
        <v>5699</v>
      </c>
      <c r="P10" s="238" t="s">
        <v>6319</v>
      </c>
    </row>
    <row r="11" spans="1:16" s="237" customFormat="1" ht="30" customHeight="1" x14ac:dyDescent="0.25">
      <c r="A11" s="242">
        <v>5</v>
      </c>
      <c r="B11" s="241" t="s">
        <v>6509</v>
      </c>
      <c r="C11" s="239" t="s">
        <v>5469</v>
      </c>
      <c r="D11" s="240">
        <v>15</v>
      </c>
      <c r="E11" s="240" t="s">
        <v>5418</v>
      </c>
      <c r="F11" s="239" t="s">
        <v>6318</v>
      </c>
      <c r="G11" s="239" t="s">
        <v>6317</v>
      </c>
      <c r="H11" s="239" t="s">
        <v>6316</v>
      </c>
      <c r="I11" s="239" t="s">
        <v>6315</v>
      </c>
      <c r="J11" s="239" t="s">
        <v>6314</v>
      </c>
      <c r="K11" s="239" t="s">
        <v>6313</v>
      </c>
      <c r="L11" s="239" t="s">
        <v>6277</v>
      </c>
      <c r="M11" s="239" t="s">
        <v>6276</v>
      </c>
      <c r="N11" s="239" t="s">
        <v>5417</v>
      </c>
      <c r="O11" s="239" t="s">
        <v>5699</v>
      </c>
      <c r="P11" s="238" t="s">
        <v>6312</v>
      </c>
    </row>
    <row r="12" spans="1:16" s="237" customFormat="1" ht="30" customHeight="1" x14ac:dyDescent="0.25">
      <c r="A12" s="242">
        <v>6</v>
      </c>
      <c r="B12" s="241" t="s">
        <v>6509</v>
      </c>
      <c r="C12" s="239" t="s">
        <v>5455</v>
      </c>
      <c r="D12" s="240">
        <v>16</v>
      </c>
      <c r="E12" s="240" t="s">
        <v>5418</v>
      </c>
      <c r="F12" s="239" t="s">
        <v>6311</v>
      </c>
      <c r="G12" s="239" t="s">
        <v>6310</v>
      </c>
      <c r="H12" s="239" t="s">
        <v>6309</v>
      </c>
      <c r="I12" s="239" t="s">
        <v>6308</v>
      </c>
      <c r="J12" s="239" t="s">
        <v>6307</v>
      </c>
      <c r="K12" s="239" t="s">
        <v>6306</v>
      </c>
      <c r="L12" s="239" t="s">
        <v>6277</v>
      </c>
      <c r="M12" s="239" t="s">
        <v>6276</v>
      </c>
      <c r="N12" s="239" t="s">
        <v>5417</v>
      </c>
      <c r="O12" s="239" t="s">
        <v>5699</v>
      </c>
      <c r="P12" s="238" t="s">
        <v>6305</v>
      </c>
    </row>
    <row r="13" spans="1:16" s="237" customFormat="1" ht="30" customHeight="1" x14ac:dyDescent="0.25">
      <c r="A13" s="242">
        <v>7</v>
      </c>
      <c r="B13" s="241" t="s">
        <v>6509</v>
      </c>
      <c r="C13" s="239" t="s">
        <v>5445</v>
      </c>
      <c r="D13" s="240">
        <v>17</v>
      </c>
      <c r="E13" s="240" t="s">
        <v>5418</v>
      </c>
      <c r="F13" s="239" t="s">
        <v>6304</v>
      </c>
      <c r="G13" s="239" t="s">
        <v>6303</v>
      </c>
      <c r="H13" s="239" t="s">
        <v>6302</v>
      </c>
      <c r="I13" s="239" t="s">
        <v>6301</v>
      </c>
      <c r="J13" s="239" t="s">
        <v>6300</v>
      </c>
      <c r="K13" s="239" t="s">
        <v>6299</v>
      </c>
      <c r="L13" s="239" t="s">
        <v>6277</v>
      </c>
      <c r="M13" s="239" t="s">
        <v>6276</v>
      </c>
      <c r="N13" s="239" t="s">
        <v>5417</v>
      </c>
      <c r="O13" s="239" t="s">
        <v>5699</v>
      </c>
      <c r="P13" s="238" t="s">
        <v>6298</v>
      </c>
    </row>
    <row r="14" spans="1:16" s="237" customFormat="1" ht="30" customHeight="1" x14ac:dyDescent="0.25">
      <c r="A14" s="242">
        <v>8</v>
      </c>
      <c r="B14" s="241" t="s">
        <v>6509</v>
      </c>
      <c r="C14" s="239" t="s">
        <v>5436</v>
      </c>
      <c r="D14" s="240">
        <v>18</v>
      </c>
      <c r="E14" s="240" t="s">
        <v>5418</v>
      </c>
      <c r="F14" s="239" t="s">
        <v>6297</v>
      </c>
      <c r="G14" s="239" t="s">
        <v>6296</v>
      </c>
      <c r="H14" s="239" t="s">
        <v>6295</v>
      </c>
      <c r="I14" s="239" t="s">
        <v>6294</v>
      </c>
      <c r="J14" s="239" t="s">
        <v>6293</v>
      </c>
      <c r="K14" s="239" t="s">
        <v>6292</v>
      </c>
      <c r="L14" s="239" t="s">
        <v>6277</v>
      </c>
      <c r="M14" s="239" t="s">
        <v>6276</v>
      </c>
      <c r="N14" s="239" t="s">
        <v>5417</v>
      </c>
      <c r="O14" s="239" t="s">
        <v>5699</v>
      </c>
      <c r="P14" s="238" t="s">
        <v>6291</v>
      </c>
    </row>
    <row r="15" spans="1:16" s="237" customFormat="1" ht="30" customHeight="1" x14ac:dyDescent="0.25">
      <c r="A15" s="242">
        <v>9</v>
      </c>
      <c r="B15" s="241" t="s">
        <v>6509</v>
      </c>
      <c r="C15" s="239" t="s">
        <v>5428</v>
      </c>
      <c r="D15" s="240">
        <v>19</v>
      </c>
      <c r="E15" s="240" t="s">
        <v>5418</v>
      </c>
      <c r="F15" s="239" t="s">
        <v>6290</v>
      </c>
      <c r="G15" s="239" t="s">
        <v>6289</v>
      </c>
      <c r="H15" s="239" t="s">
        <v>6288</v>
      </c>
      <c r="I15" s="239" t="s">
        <v>6287</v>
      </c>
      <c r="J15" s="239" t="s">
        <v>6286</v>
      </c>
      <c r="K15" s="239" t="s">
        <v>6285</v>
      </c>
      <c r="L15" s="239" t="s">
        <v>6277</v>
      </c>
      <c r="M15" s="239" t="s">
        <v>6276</v>
      </c>
      <c r="N15" s="239" t="s">
        <v>5417</v>
      </c>
      <c r="O15" s="239" t="s">
        <v>5699</v>
      </c>
      <c r="P15" s="238" t="s">
        <v>6284</v>
      </c>
    </row>
    <row r="16" spans="1:16" s="237" customFormat="1" ht="30" customHeight="1" x14ac:dyDescent="0.25">
      <c r="A16" s="242">
        <v>10</v>
      </c>
      <c r="B16" s="241" t="s">
        <v>6509</v>
      </c>
      <c r="C16" s="239" t="s">
        <v>5419</v>
      </c>
      <c r="D16" s="240">
        <v>20</v>
      </c>
      <c r="E16" s="240" t="s">
        <v>5418</v>
      </c>
      <c r="F16" s="239" t="s">
        <v>6283</v>
      </c>
      <c r="G16" s="239" t="s">
        <v>6282</v>
      </c>
      <c r="H16" s="239" t="s">
        <v>6281</v>
      </c>
      <c r="I16" s="239" t="s">
        <v>6280</v>
      </c>
      <c r="J16" s="239" t="s">
        <v>6279</v>
      </c>
      <c r="K16" s="239" t="s">
        <v>6278</v>
      </c>
      <c r="L16" s="239" t="s">
        <v>6277</v>
      </c>
      <c r="M16" s="239" t="s">
        <v>6276</v>
      </c>
      <c r="N16" s="239" t="s">
        <v>5417</v>
      </c>
      <c r="O16" s="239" t="s">
        <v>5699</v>
      </c>
      <c r="P16" s="238" t="s">
        <v>6275</v>
      </c>
    </row>
    <row r="17" spans="1:16" s="237" customFormat="1" ht="30" customHeight="1" x14ac:dyDescent="0.25">
      <c r="A17" s="242">
        <v>11</v>
      </c>
      <c r="B17" s="241" t="s">
        <v>6508</v>
      </c>
      <c r="C17" s="239" t="s">
        <v>5405</v>
      </c>
      <c r="D17" s="240">
        <v>21</v>
      </c>
      <c r="E17" s="240" t="s">
        <v>5341</v>
      </c>
      <c r="F17" s="239" t="s">
        <v>6274</v>
      </c>
      <c r="G17" s="239" t="s">
        <v>6273</v>
      </c>
      <c r="H17" s="239" t="s">
        <v>6272</v>
      </c>
      <c r="I17" s="239" t="s">
        <v>6271</v>
      </c>
      <c r="J17" s="239" t="s">
        <v>6270</v>
      </c>
      <c r="K17" s="239" t="s">
        <v>6269</v>
      </c>
      <c r="L17" s="239" t="s">
        <v>6205</v>
      </c>
      <c r="M17" s="239" t="s">
        <v>6204</v>
      </c>
      <c r="N17" s="239" t="s">
        <v>5340</v>
      </c>
      <c r="O17" s="239" t="s">
        <v>5699</v>
      </c>
      <c r="P17" s="238" t="s">
        <v>6268</v>
      </c>
    </row>
    <row r="18" spans="1:16" s="237" customFormat="1" ht="30" customHeight="1" x14ac:dyDescent="0.25">
      <c r="A18" s="242">
        <v>12</v>
      </c>
      <c r="B18" s="241" t="s">
        <v>6508</v>
      </c>
      <c r="C18" s="239" t="s">
        <v>5398</v>
      </c>
      <c r="D18" s="240">
        <v>22</v>
      </c>
      <c r="E18" s="240" t="s">
        <v>5341</v>
      </c>
      <c r="F18" s="239" t="s">
        <v>6267</v>
      </c>
      <c r="G18" s="239" t="s">
        <v>6266</v>
      </c>
      <c r="H18" s="239" t="s">
        <v>6265</v>
      </c>
      <c r="I18" s="239" t="s">
        <v>6264</v>
      </c>
      <c r="J18" s="239" t="s">
        <v>6263</v>
      </c>
      <c r="K18" s="239" t="s">
        <v>6262</v>
      </c>
      <c r="L18" s="239" t="s">
        <v>6205</v>
      </c>
      <c r="M18" s="239" t="s">
        <v>6204</v>
      </c>
      <c r="N18" s="239" t="s">
        <v>5340</v>
      </c>
      <c r="O18" s="239" t="s">
        <v>5699</v>
      </c>
      <c r="P18" s="238" t="s">
        <v>6261</v>
      </c>
    </row>
    <row r="19" spans="1:16" s="237" customFormat="1" ht="30" customHeight="1" x14ac:dyDescent="0.25">
      <c r="A19" s="242">
        <v>13</v>
      </c>
      <c r="B19" s="241" t="s">
        <v>6508</v>
      </c>
      <c r="C19" s="239" t="s">
        <v>5395</v>
      </c>
      <c r="D19" s="240">
        <v>23</v>
      </c>
      <c r="E19" s="240" t="s">
        <v>5341</v>
      </c>
      <c r="F19" s="239" t="s">
        <v>6260</v>
      </c>
      <c r="G19" s="239" t="s">
        <v>6259</v>
      </c>
      <c r="H19" s="239" t="s">
        <v>6258</v>
      </c>
      <c r="I19" s="239" t="s">
        <v>6257</v>
      </c>
      <c r="J19" s="239" t="s">
        <v>6256</v>
      </c>
      <c r="K19" s="239" t="s">
        <v>6255</v>
      </c>
      <c r="L19" s="239" t="s">
        <v>6205</v>
      </c>
      <c r="M19" s="239" t="s">
        <v>6204</v>
      </c>
      <c r="N19" s="239" t="s">
        <v>5340</v>
      </c>
      <c r="O19" s="239" t="s">
        <v>5699</v>
      </c>
      <c r="P19" s="238" t="s">
        <v>6254</v>
      </c>
    </row>
    <row r="20" spans="1:16" s="237" customFormat="1" ht="30" customHeight="1" x14ac:dyDescent="0.25">
      <c r="A20" s="242">
        <v>14</v>
      </c>
      <c r="B20" s="241" t="s">
        <v>6508</v>
      </c>
      <c r="C20" s="239" t="s">
        <v>5390</v>
      </c>
      <c r="D20" s="240">
        <v>24</v>
      </c>
      <c r="E20" s="240" t="s">
        <v>5341</v>
      </c>
      <c r="F20" s="239" t="s">
        <v>6253</v>
      </c>
      <c r="G20" s="239" t="s">
        <v>6252</v>
      </c>
      <c r="H20" s="239" t="s">
        <v>6251</v>
      </c>
      <c r="I20" s="239" t="s">
        <v>6250</v>
      </c>
      <c r="J20" s="239" t="s">
        <v>6249</v>
      </c>
      <c r="K20" s="239" t="s">
        <v>6248</v>
      </c>
      <c r="L20" s="239" t="s">
        <v>6205</v>
      </c>
      <c r="M20" s="239" t="s">
        <v>6204</v>
      </c>
      <c r="N20" s="239" t="s">
        <v>5340</v>
      </c>
      <c r="O20" s="239" t="s">
        <v>5699</v>
      </c>
      <c r="P20" s="238" t="s">
        <v>6247</v>
      </c>
    </row>
    <row r="21" spans="1:16" s="237" customFormat="1" ht="30" customHeight="1" x14ac:dyDescent="0.25">
      <c r="A21" s="242">
        <v>15</v>
      </c>
      <c r="B21" s="241" t="s">
        <v>6508</v>
      </c>
      <c r="C21" s="239" t="s">
        <v>5383</v>
      </c>
      <c r="D21" s="240">
        <v>25</v>
      </c>
      <c r="E21" s="240" t="s">
        <v>5341</v>
      </c>
      <c r="F21" s="239" t="s">
        <v>6246</v>
      </c>
      <c r="G21" s="239" t="s">
        <v>6245</v>
      </c>
      <c r="H21" s="239" t="s">
        <v>6244</v>
      </c>
      <c r="I21" s="239" t="s">
        <v>6243</v>
      </c>
      <c r="J21" s="239" t="s">
        <v>6242</v>
      </c>
      <c r="K21" s="239" t="s">
        <v>6241</v>
      </c>
      <c r="L21" s="239" t="s">
        <v>6205</v>
      </c>
      <c r="M21" s="239" t="s">
        <v>6204</v>
      </c>
      <c r="N21" s="239" t="s">
        <v>5340</v>
      </c>
      <c r="O21" s="239" t="s">
        <v>5699</v>
      </c>
      <c r="P21" s="238" t="s">
        <v>6240</v>
      </c>
    </row>
    <row r="22" spans="1:16" s="237" customFormat="1" ht="30" customHeight="1" x14ac:dyDescent="0.25">
      <c r="A22" s="242">
        <v>16</v>
      </c>
      <c r="B22" s="241" t="s">
        <v>6508</v>
      </c>
      <c r="C22" s="239" t="s">
        <v>5375</v>
      </c>
      <c r="D22" s="240">
        <v>26</v>
      </c>
      <c r="E22" s="240" t="s">
        <v>5341</v>
      </c>
      <c r="F22" s="239" t="s">
        <v>6239</v>
      </c>
      <c r="G22" s="239" t="s">
        <v>6238</v>
      </c>
      <c r="H22" s="239" t="s">
        <v>6237</v>
      </c>
      <c r="I22" s="239" t="s">
        <v>6236</v>
      </c>
      <c r="J22" s="239" t="s">
        <v>6235</v>
      </c>
      <c r="K22" s="239" t="s">
        <v>6234</v>
      </c>
      <c r="L22" s="239" t="s">
        <v>6205</v>
      </c>
      <c r="M22" s="239" t="s">
        <v>6204</v>
      </c>
      <c r="N22" s="239" t="s">
        <v>5340</v>
      </c>
      <c r="O22" s="239" t="s">
        <v>5699</v>
      </c>
      <c r="P22" s="238" t="s">
        <v>6233</v>
      </c>
    </row>
    <row r="23" spans="1:16" s="237" customFormat="1" ht="30" customHeight="1" x14ac:dyDescent="0.25">
      <c r="A23" s="242">
        <v>17</v>
      </c>
      <c r="B23" s="241" t="s">
        <v>6508</v>
      </c>
      <c r="C23" s="239" t="s">
        <v>5362</v>
      </c>
      <c r="D23" s="240">
        <v>27</v>
      </c>
      <c r="E23" s="240" t="s">
        <v>5341</v>
      </c>
      <c r="F23" s="239" t="s">
        <v>6232</v>
      </c>
      <c r="G23" s="239" t="s">
        <v>6231</v>
      </c>
      <c r="H23" s="239" t="s">
        <v>6230</v>
      </c>
      <c r="I23" s="239" t="s">
        <v>6229</v>
      </c>
      <c r="J23" s="239" t="s">
        <v>6228</v>
      </c>
      <c r="K23" s="239" t="s">
        <v>6227</v>
      </c>
      <c r="L23" s="239" t="s">
        <v>6205</v>
      </c>
      <c r="M23" s="239" t="s">
        <v>6204</v>
      </c>
      <c r="N23" s="239" t="s">
        <v>5340</v>
      </c>
      <c r="O23" s="239" t="s">
        <v>5699</v>
      </c>
      <c r="P23" s="238" t="s">
        <v>6226</v>
      </c>
    </row>
    <row r="24" spans="1:16" s="237" customFormat="1" ht="30" customHeight="1" x14ac:dyDescent="0.25">
      <c r="A24" s="242">
        <v>18</v>
      </c>
      <c r="B24" s="241" t="s">
        <v>6508</v>
      </c>
      <c r="C24" s="239" t="s">
        <v>5357</v>
      </c>
      <c r="D24" s="240">
        <v>28</v>
      </c>
      <c r="E24" s="240" t="s">
        <v>5341</v>
      </c>
      <c r="F24" s="239" t="s">
        <v>6225</v>
      </c>
      <c r="G24" s="239" t="s">
        <v>6224</v>
      </c>
      <c r="H24" s="239" t="s">
        <v>6223</v>
      </c>
      <c r="I24" s="239" t="s">
        <v>6222</v>
      </c>
      <c r="J24" s="239" t="s">
        <v>6221</v>
      </c>
      <c r="K24" s="239" t="s">
        <v>6220</v>
      </c>
      <c r="L24" s="239" t="s">
        <v>6205</v>
      </c>
      <c r="M24" s="239" t="s">
        <v>6204</v>
      </c>
      <c r="N24" s="239" t="s">
        <v>5340</v>
      </c>
      <c r="O24" s="239" t="s">
        <v>5699</v>
      </c>
      <c r="P24" s="238" t="s">
        <v>6219</v>
      </c>
    </row>
    <row r="25" spans="1:16" s="237" customFormat="1" ht="30" customHeight="1" x14ac:dyDescent="0.25">
      <c r="A25" s="242">
        <v>19</v>
      </c>
      <c r="B25" s="241" t="s">
        <v>6508</v>
      </c>
      <c r="C25" s="239" t="s">
        <v>5355</v>
      </c>
      <c r="D25" s="240">
        <v>29</v>
      </c>
      <c r="E25" s="240" t="s">
        <v>5341</v>
      </c>
      <c r="F25" s="239" t="s">
        <v>6218</v>
      </c>
      <c r="G25" s="239" t="s">
        <v>6217</v>
      </c>
      <c r="H25" s="239" t="s">
        <v>6216</v>
      </c>
      <c r="I25" s="239" t="s">
        <v>6215</v>
      </c>
      <c r="J25" s="239" t="s">
        <v>6214</v>
      </c>
      <c r="K25" s="239" t="s">
        <v>6213</v>
      </c>
      <c r="L25" s="239" t="s">
        <v>6205</v>
      </c>
      <c r="M25" s="239" t="s">
        <v>6204</v>
      </c>
      <c r="N25" s="239" t="s">
        <v>5340</v>
      </c>
      <c r="O25" s="239" t="s">
        <v>5699</v>
      </c>
      <c r="P25" s="238" t="s">
        <v>6212</v>
      </c>
    </row>
    <row r="26" spans="1:16" s="237" customFormat="1" ht="30" customHeight="1" x14ac:dyDescent="0.25">
      <c r="A26" s="242">
        <v>20</v>
      </c>
      <c r="B26" s="241" t="s">
        <v>6508</v>
      </c>
      <c r="C26" s="239" t="s">
        <v>5342</v>
      </c>
      <c r="D26" s="240">
        <v>30</v>
      </c>
      <c r="E26" s="240" t="s">
        <v>5341</v>
      </c>
      <c r="F26" s="239" t="s">
        <v>6211</v>
      </c>
      <c r="G26" s="239" t="s">
        <v>6210</v>
      </c>
      <c r="H26" s="239" t="s">
        <v>6209</v>
      </c>
      <c r="I26" s="239" t="s">
        <v>6208</v>
      </c>
      <c r="J26" s="239" t="s">
        <v>6207</v>
      </c>
      <c r="K26" s="239" t="s">
        <v>6206</v>
      </c>
      <c r="L26" s="239" t="s">
        <v>6205</v>
      </c>
      <c r="M26" s="239" t="s">
        <v>6204</v>
      </c>
      <c r="N26" s="239" t="s">
        <v>5340</v>
      </c>
      <c r="O26" s="239" t="s">
        <v>5699</v>
      </c>
      <c r="P26" s="238" t="s">
        <v>6203</v>
      </c>
    </row>
    <row r="27" spans="1:16" s="237" customFormat="1" ht="30" customHeight="1" x14ac:dyDescent="0.25">
      <c r="A27" s="242">
        <v>21</v>
      </c>
      <c r="B27" s="241" t="s">
        <v>6507</v>
      </c>
      <c r="C27" s="239" t="s">
        <v>4638</v>
      </c>
      <c r="D27" s="240">
        <v>91</v>
      </c>
      <c r="E27" s="240" t="s">
        <v>4498</v>
      </c>
      <c r="F27" s="239" t="s">
        <v>5770</v>
      </c>
      <c r="G27" s="239" t="s">
        <v>5769</v>
      </c>
      <c r="H27" s="239" t="s">
        <v>5768</v>
      </c>
      <c r="I27" s="239" t="s">
        <v>5767</v>
      </c>
      <c r="J27" s="239" t="s">
        <v>5766</v>
      </c>
      <c r="K27" s="239" t="s">
        <v>5765</v>
      </c>
      <c r="L27" s="239" t="s">
        <v>5701</v>
      </c>
      <c r="M27" s="239" t="s">
        <v>5700</v>
      </c>
      <c r="N27" s="239" t="s">
        <v>4222</v>
      </c>
      <c r="O27" s="239" t="s">
        <v>5699</v>
      </c>
      <c r="P27" s="238" t="s">
        <v>5764</v>
      </c>
    </row>
    <row r="28" spans="1:16" s="237" customFormat="1" ht="30" customHeight="1" x14ac:dyDescent="0.25">
      <c r="A28" s="242">
        <v>22</v>
      </c>
      <c r="B28" s="241" t="s">
        <v>6507</v>
      </c>
      <c r="C28" s="239" t="s">
        <v>4627</v>
      </c>
      <c r="D28" s="240">
        <v>92</v>
      </c>
      <c r="E28" s="240" t="s">
        <v>4498</v>
      </c>
      <c r="F28" s="239" t="s">
        <v>5763</v>
      </c>
      <c r="G28" s="239" t="s">
        <v>5762</v>
      </c>
      <c r="H28" s="239" t="s">
        <v>5761</v>
      </c>
      <c r="I28" s="239" t="s">
        <v>5760</v>
      </c>
      <c r="J28" s="239" t="s">
        <v>5759</v>
      </c>
      <c r="K28" s="239" t="s">
        <v>5758</v>
      </c>
      <c r="L28" s="239" t="s">
        <v>5701</v>
      </c>
      <c r="M28" s="239" t="s">
        <v>5700</v>
      </c>
      <c r="N28" s="239" t="s">
        <v>4222</v>
      </c>
      <c r="O28" s="239" t="s">
        <v>5699</v>
      </c>
      <c r="P28" s="238" t="s">
        <v>5757</v>
      </c>
    </row>
    <row r="29" spans="1:16" s="237" customFormat="1" ht="30" customHeight="1" x14ac:dyDescent="0.25">
      <c r="A29" s="242">
        <v>23</v>
      </c>
      <c r="B29" s="241" t="s">
        <v>6507</v>
      </c>
      <c r="C29" s="239" t="s">
        <v>4612</v>
      </c>
      <c r="D29" s="240">
        <v>93</v>
      </c>
      <c r="E29" s="240" t="s">
        <v>4498</v>
      </c>
      <c r="F29" s="239" t="s">
        <v>5756</v>
      </c>
      <c r="G29" s="239" t="s">
        <v>5755</v>
      </c>
      <c r="H29" s="239" t="s">
        <v>5754</v>
      </c>
      <c r="I29" s="239" t="s">
        <v>5753</v>
      </c>
      <c r="J29" s="239" t="s">
        <v>5752</v>
      </c>
      <c r="K29" s="239" t="s">
        <v>5751</v>
      </c>
      <c r="L29" s="239" t="s">
        <v>5701</v>
      </c>
      <c r="M29" s="239" t="s">
        <v>5700</v>
      </c>
      <c r="N29" s="239" t="s">
        <v>4222</v>
      </c>
      <c r="O29" s="239" t="s">
        <v>5699</v>
      </c>
      <c r="P29" s="238" t="s">
        <v>5750</v>
      </c>
    </row>
    <row r="30" spans="1:16" s="237" customFormat="1" ht="30" customHeight="1" x14ac:dyDescent="0.25">
      <c r="A30" s="242">
        <v>24</v>
      </c>
      <c r="B30" s="241" t="s">
        <v>6507</v>
      </c>
      <c r="C30" s="239" t="s">
        <v>4596</v>
      </c>
      <c r="D30" s="240">
        <v>94</v>
      </c>
      <c r="E30" s="240" t="s">
        <v>4498</v>
      </c>
      <c r="F30" s="239" t="s">
        <v>5749</v>
      </c>
      <c r="G30" s="239" t="s">
        <v>5748</v>
      </c>
      <c r="H30" s="239" t="s">
        <v>5747</v>
      </c>
      <c r="I30" s="239" t="s">
        <v>5746</v>
      </c>
      <c r="J30" s="239" t="s">
        <v>5745</v>
      </c>
      <c r="K30" s="239" t="s">
        <v>5744</v>
      </c>
      <c r="L30" s="239" t="s">
        <v>5701</v>
      </c>
      <c r="M30" s="239" t="s">
        <v>5700</v>
      </c>
      <c r="N30" s="239" t="s">
        <v>4222</v>
      </c>
      <c r="O30" s="239" t="s">
        <v>5699</v>
      </c>
      <c r="P30" s="238" t="s">
        <v>5743</v>
      </c>
    </row>
    <row r="31" spans="1:16" s="237" customFormat="1" ht="30" customHeight="1" x14ac:dyDescent="0.25">
      <c r="A31" s="242">
        <v>25</v>
      </c>
      <c r="B31" s="241" t="s">
        <v>6507</v>
      </c>
      <c r="C31" s="239" t="s">
        <v>4578</v>
      </c>
      <c r="D31" s="240">
        <v>95</v>
      </c>
      <c r="E31" s="240" t="s">
        <v>4498</v>
      </c>
      <c r="F31" s="239" t="s">
        <v>5742</v>
      </c>
      <c r="G31" s="239" t="s">
        <v>5741</v>
      </c>
      <c r="H31" s="239" t="s">
        <v>5740</v>
      </c>
      <c r="I31" s="239" t="s">
        <v>5739</v>
      </c>
      <c r="J31" s="239" t="s">
        <v>5738</v>
      </c>
      <c r="K31" s="239" t="s">
        <v>5737</v>
      </c>
      <c r="L31" s="239" t="s">
        <v>5701</v>
      </c>
      <c r="M31" s="239" t="s">
        <v>5700</v>
      </c>
      <c r="N31" s="239" t="s">
        <v>4222</v>
      </c>
      <c r="O31" s="239" t="s">
        <v>5699</v>
      </c>
      <c r="P31" s="238" t="s">
        <v>5736</v>
      </c>
    </row>
    <row r="32" spans="1:16" s="237" customFormat="1" ht="30" customHeight="1" x14ac:dyDescent="0.25">
      <c r="A32" s="242">
        <v>26</v>
      </c>
      <c r="B32" s="241" t="s">
        <v>6507</v>
      </c>
      <c r="C32" s="239" t="s">
        <v>4563</v>
      </c>
      <c r="D32" s="240">
        <v>96</v>
      </c>
      <c r="E32" s="240" t="s">
        <v>4498</v>
      </c>
      <c r="F32" s="239" t="s">
        <v>5735</v>
      </c>
      <c r="G32" s="239" t="s">
        <v>5734</v>
      </c>
      <c r="H32" s="239" t="s">
        <v>5733</v>
      </c>
      <c r="I32" s="239" t="s">
        <v>5732</v>
      </c>
      <c r="J32" s="239" t="s">
        <v>5731</v>
      </c>
      <c r="K32" s="239" t="s">
        <v>5730</v>
      </c>
      <c r="L32" s="239" t="s">
        <v>5701</v>
      </c>
      <c r="M32" s="239" t="s">
        <v>5700</v>
      </c>
      <c r="N32" s="239" t="s">
        <v>4222</v>
      </c>
      <c r="O32" s="239" t="s">
        <v>5699</v>
      </c>
      <c r="P32" s="238" t="s">
        <v>5729</v>
      </c>
    </row>
    <row r="33" spans="1:16" s="237" customFormat="1" ht="30" customHeight="1" x14ac:dyDescent="0.25">
      <c r="A33" s="242">
        <v>27</v>
      </c>
      <c r="B33" s="241" t="s">
        <v>6507</v>
      </c>
      <c r="C33" s="239" t="s">
        <v>4550</v>
      </c>
      <c r="D33" s="240">
        <v>97</v>
      </c>
      <c r="E33" s="240" t="s">
        <v>4498</v>
      </c>
      <c r="F33" s="239" t="s">
        <v>5728</v>
      </c>
      <c r="G33" s="239" t="s">
        <v>5727</v>
      </c>
      <c r="H33" s="239" t="s">
        <v>5726</v>
      </c>
      <c r="I33" s="239" t="s">
        <v>5725</v>
      </c>
      <c r="J33" s="239" t="s">
        <v>5724</v>
      </c>
      <c r="K33" s="239" t="s">
        <v>5723</v>
      </c>
      <c r="L33" s="239" t="s">
        <v>5701</v>
      </c>
      <c r="M33" s="239" t="s">
        <v>5700</v>
      </c>
      <c r="N33" s="239" t="s">
        <v>4222</v>
      </c>
      <c r="O33" s="239" t="s">
        <v>5699</v>
      </c>
      <c r="P33" s="238" t="s">
        <v>5722</v>
      </c>
    </row>
    <row r="34" spans="1:16" s="237" customFormat="1" ht="30" customHeight="1" x14ac:dyDescent="0.25">
      <c r="A34" s="242">
        <v>28</v>
      </c>
      <c r="B34" s="241" t="s">
        <v>6507</v>
      </c>
      <c r="C34" s="239" t="s">
        <v>4535</v>
      </c>
      <c r="D34" s="240">
        <v>98</v>
      </c>
      <c r="E34" s="240" t="s">
        <v>4498</v>
      </c>
      <c r="F34" s="239" t="s">
        <v>5721</v>
      </c>
      <c r="G34" s="239" t="s">
        <v>5720</v>
      </c>
      <c r="H34" s="239" t="s">
        <v>5719</v>
      </c>
      <c r="I34" s="239" t="s">
        <v>5718</v>
      </c>
      <c r="J34" s="239" t="s">
        <v>5717</v>
      </c>
      <c r="K34" s="239" t="s">
        <v>5716</v>
      </c>
      <c r="L34" s="239" t="s">
        <v>5701</v>
      </c>
      <c r="M34" s="239" t="s">
        <v>5700</v>
      </c>
      <c r="N34" s="239" t="s">
        <v>4222</v>
      </c>
      <c r="O34" s="239" t="s">
        <v>5699</v>
      </c>
      <c r="P34" s="238" t="s">
        <v>5715</v>
      </c>
    </row>
    <row r="35" spans="1:16" s="237" customFormat="1" ht="30" customHeight="1" x14ac:dyDescent="0.25">
      <c r="A35" s="242">
        <v>29</v>
      </c>
      <c r="B35" s="241" t="s">
        <v>6507</v>
      </c>
      <c r="C35" s="239" t="s">
        <v>4518</v>
      </c>
      <c r="D35" s="240">
        <v>99</v>
      </c>
      <c r="E35" s="240" t="s">
        <v>4498</v>
      </c>
      <c r="F35" s="239" t="s">
        <v>5714</v>
      </c>
      <c r="G35" s="239" t="s">
        <v>5713</v>
      </c>
      <c r="H35" s="239" t="s">
        <v>5712</v>
      </c>
      <c r="I35" s="239" t="s">
        <v>5711</v>
      </c>
      <c r="J35" s="239" t="s">
        <v>5710</v>
      </c>
      <c r="K35" s="239" t="s">
        <v>5709</v>
      </c>
      <c r="L35" s="239" t="s">
        <v>5701</v>
      </c>
      <c r="M35" s="239" t="s">
        <v>5700</v>
      </c>
      <c r="N35" s="239" t="s">
        <v>4222</v>
      </c>
      <c r="O35" s="239" t="s">
        <v>5699</v>
      </c>
      <c r="P35" s="238" t="s">
        <v>5708</v>
      </c>
    </row>
    <row r="36" spans="1:16" s="237" customFormat="1" ht="30" customHeight="1" x14ac:dyDescent="0.25">
      <c r="A36" s="242">
        <v>30</v>
      </c>
      <c r="B36" s="241" t="s">
        <v>6507</v>
      </c>
      <c r="C36" s="239" t="s">
        <v>4499</v>
      </c>
      <c r="D36" s="240">
        <v>100</v>
      </c>
      <c r="E36" s="240" t="s">
        <v>4498</v>
      </c>
      <c r="F36" s="239" t="s">
        <v>5707</v>
      </c>
      <c r="G36" s="239" t="s">
        <v>5706</v>
      </c>
      <c r="H36" s="239" t="s">
        <v>5705</v>
      </c>
      <c r="I36" s="239" t="s">
        <v>5704</v>
      </c>
      <c r="J36" s="239" t="s">
        <v>5703</v>
      </c>
      <c r="K36" s="239" t="s">
        <v>5702</v>
      </c>
      <c r="L36" s="239" t="s">
        <v>5701</v>
      </c>
      <c r="M36" s="239" t="s">
        <v>5700</v>
      </c>
      <c r="N36" s="239" t="s">
        <v>4222</v>
      </c>
      <c r="O36" s="239" t="s">
        <v>5699</v>
      </c>
      <c r="P36" s="238" t="s">
        <v>5698</v>
      </c>
    </row>
    <row r="37" spans="1:16" s="237" customFormat="1" ht="30" customHeight="1" x14ac:dyDescent="0.25">
      <c r="A37" s="242">
        <v>31</v>
      </c>
      <c r="B37" s="241" t="s">
        <v>6506</v>
      </c>
      <c r="C37" s="239" t="s">
        <v>5333</v>
      </c>
      <c r="D37" s="240">
        <v>31</v>
      </c>
      <c r="E37" s="240" t="s">
        <v>5253</v>
      </c>
      <c r="F37" s="239" t="s">
        <v>6202</v>
      </c>
      <c r="G37" s="239" t="s">
        <v>6201</v>
      </c>
      <c r="H37" s="239" t="s">
        <v>6200</v>
      </c>
      <c r="I37" s="239" t="s">
        <v>6199</v>
      </c>
      <c r="J37" s="239" t="s">
        <v>6198</v>
      </c>
      <c r="K37" s="239" t="s">
        <v>6197</v>
      </c>
      <c r="L37" s="239" t="s">
        <v>6133</v>
      </c>
      <c r="M37" s="239" t="s">
        <v>6132</v>
      </c>
      <c r="N37" s="239" t="s">
        <v>5252</v>
      </c>
      <c r="O37" s="239" t="s">
        <v>5699</v>
      </c>
      <c r="P37" s="238" t="s">
        <v>6196</v>
      </c>
    </row>
    <row r="38" spans="1:16" s="237" customFormat="1" ht="30" customHeight="1" x14ac:dyDescent="0.25">
      <c r="A38" s="242">
        <v>32</v>
      </c>
      <c r="B38" s="241" t="s">
        <v>6506</v>
      </c>
      <c r="C38" s="239" t="s">
        <v>5315</v>
      </c>
      <c r="D38" s="240">
        <v>32</v>
      </c>
      <c r="E38" s="240" t="s">
        <v>5253</v>
      </c>
      <c r="F38" s="239" t="s">
        <v>6195</v>
      </c>
      <c r="G38" s="239" t="s">
        <v>6194</v>
      </c>
      <c r="H38" s="239" t="s">
        <v>6193</v>
      </c>
      <c r="I38" s="239" t="s">
        <v>6192</v>
      </c>
      <c r="J38" s="239" t="s">
        <v>6191</v>
      </c>
      <c r="K38" s="239" t="s">
        <v>6190</v>
      </c>
      <c r="L38" s="239" t="s">
        <v>6133</v>
      </c>
      <c r="M38" s="239" t="s">
        <v>6132</v>
      </c>
      <c r="N38" s="239" t="s">
        <v>5252</v>
      </c>
      <c r="O38" s="239" t="s">
        <v>5699</v>
      </c>
      <c r="P38" s="238" t="s">
        <v>6189</v>
      </c>
    </row>
    <row r="39" spans="1:16" s="237" customFormat="1" ht="30" customHeight="1" x14ac:dyDescent="0.25">
      <c r="A39" s="242">
        <v>33</v>
      </c>
      <c r="B39" s="241" t="s">
        <v>6506</v>
      </c>
      <c r="C39" s="239" t="s">
        <v>5308</v>
      </c>
      <c r="D39" s="240">
        <v>33</v>
      </c>
      <c r="E39" s="240" t="s">
        <v>5253</v>
      </c>
      <c r="F39" s="239" t="s">
        <v>6188</v>
      </c>
      <c r="G39" s="239" t="s">
        <v>6187</v>
      </c>
      <c r="H39" s="239" t="s">
        <v>6186</v>
      </c>
      <c r="I39" s="239" t="s">
        <v>6185</v>
      </c>
      <c r="J39" s="239" t="s">
        <v>6184</v>
      </c>
      <c r="K39" s="239" t="s">
        <v>6183</v>
      </c>
      <c r="L39" s="239" t="s">
        <v>6133</v>
      </c>
      <c r="M39" s="239" t="s">
        <v>6132</v>
      </c>
      <c r="N39" s="239" t="s">
        <v>5252</v>
      </c>
      <c r="O39" s="239" t="s">
        <v>5699</v>
      </c>
      <c r="P39" s="238" t="s">
        <v>6182</v>
      </c>
    </row>
    <row r="40" spans="1:16" s="237" customFormat="1" ht="30" customHeight="1" x14ac:dyDescent="0.25">
      <c r="A40" s="242">
        <v>34</v>
      </c>
      <c r="B40" s="241" t="s">
        <v>6506</v>
      </c>
      <c r="C40" s="239" t="s">
        <v>5295</v>
      </c>
      <c r="D40" s="240">
        <v>34</v>
      </c>
      <c r="E40" s="240" t="s">
        <v>5253</v>
      </c>
      <c r="F40" s="239" t="s">
        <v>6181</v>
      </c>
      <c r="G40" s="239" t="s">
        <v>6180</v>
      </c>
      <c r="H40" s="239" t="s">
        <v>6179</v>
      </c>
      <c r="I40" s="239" t="s">
        <v>6178</v>
      </c>
      <c r="J40" s="239" t="s">
        <v>6177</v>
      </c>
      <c r="K40" s="239" t="s">
        <v>6176</v>
      </c>
      <c r="L40" s="239" t="s">
        <v>6133</v>
      </c>
      <c r="M40" s="239" t="s">
        <v>6132</v>
      </c>
      <c r="N40" s="239" t="s">
        <v>5252</v>
      </c>
      <c r="O40" s="239" t="s">
        <v>5699</v>
      </c>
      <c r="P40" s="238" t="s">
        <v>6175</v>
      </c>
    </row>
    <row r="41" spans="1:16" s="237" customFormat="1" ht="30" customHeight="1" x14ac:dyDescent="0.25">
      <c r="A41" s="242">
        <v>35</v>
      </c>
      <c r="B41" s="241" t="s">
        <v>6506</v>
      </c>
      <c r="C41" s="239" t="s">
        <v>5285</v>
      </c>
      <c r="D41" s="240">
        <v>35</v>
      </c>
      <c r="E41" s="240" t="s">
        <v>5253</v>
      </c>
      <c r="F41" s="239" t="s">
        <v>6174</v>
      </c>
      <c r="G41" s="239" t="s">
        <v>6173</v>
      </c>
      <c r="H41" s="239" t="s">
        <v>6172</v>
      </c>
      <c r="I41" s="239" t="s">
        <v>6171</v>
      </c>
      <c r="J41" s="239" t="s">
        <v>6170</v>
      </c>
      <c r="K41" s="239" t="s">
        <v>6169</v>
      </c>
      <c r="L41" s="239" t="s">
        <v>6133</v>
      </c>
      <c r="M41" s="239" t="s">
        <v>6132</v>
      </c>
      <c r="N41" s="239" t="s">
        <v>5252</v>
      </c>
      <c r="O41" s="239" t="s">
        <v>5699</v>
      </c>
      <c r="P41" s="238" t="s">
        <v>6168</v>
      </c>
    </row>
    <row r="42" spans="1:16" s="237" customFormat="1" ht="30" customHeight="1" x14ac:dyDescent="0.25">
      <c r="A42" s="242">
        <v>36</v>
      </c>
      <c r="B42" s="241" t="s">
        <v>6506</v>
      </c>
      <c r="C42" s="239" t="s">
        <v>5284</v>
      </c>
      <c r="D42" s="240">
        <v>36</v>
      </c>
      <c r="E42" s="240" t="s">
        <v>5253</v>
      </c>
      <c r="F42" s="239" t="s">
        <v>6167</v>
      </c>
      <c r="G42" s="239" t="s">
        <v>6166</v>
      </c>
      <c r="H42" s="239" t="s">
        <v>6165</v>
      </c>
      <c r="I42" s="239" t="s">
        <v>6164</v>
      </c>
      <c r="J42" s="239" t="s">
        <v>6163</v>
      </c>
      <c r="K42" s="239" t="s">
        <v>6162</v>
      </c>
      <c r="L42" s="239" t="s">
        <v>6133</v>
      </c>
      <c r="M42" s="239" t="s">
        <v>6132</v>
      </c>
      <c r="N42" s="239" t="s">
        <v>5252</v>
      </c>
      <c r="O42" s="239" t="s">
        <v>5699</v>
      </c>
      <c r="P42" s="238" t="s">
        <v>6161</v>
      </c>
    </row>
    <row r="43" spans="1:16" s="237" customFormat="1" ht="30" customHeight="1" x14ac:dyDescent="0.25">
      <c r="A43" s="242">
        <v>37</v>
      </c>
      <c r="B43" s="241" t="s">
        <v>6506</v>
      </c>
      <c r="C43" s="239" t="s">
        <v>5268</v>
      </c>
      <c r="D43" s="240">
        <v>37</v>
      </c>
      <c r="E43" s="240" t="s">
        <v>5253</v>
      </c>
      <c r="F43" s="239" t="s">
        <v>6160</v>
      </c>
      <c r="G43" s="239" t="s">
        <v>6159</v>
      </c>
      <c r="H43" s="239" t="s">
        <v>6158</v>
      </c>
      <c r="I43" s="239" t="s">
        <v>6157</v>
      </c>
      <c r="J43" s="239" t="s">
        <v>6156</v>
      </c>
      <c r="K43" s="239" t="s">
        <v>6155</v>
      </c>
      <c r="L43" s="239" t="s">
        <v>6133</v>
      </c>
      <c r="M43" s="239" t="s">
        <v>6132</v>
      </c>
      <c r="N43" s="239" t="s">
        <v>5252</v>
      </c>
      <c r="O43" s="239" t="s">
        <v>5699</v>
      </c>
      <c r="P43" s="238" t="s">
        <v>6154</v>
      </c>
    </row>
    <row r="44" spans="1:16" s="237" customFormat="1" ht="30" customHeight="1" x14ac:dyDescent="0.25">
      <c r="A44" s="242">
        <v>38</v>
      </c>
      <c r="B44" s="241" t="s">
        <v>6506</v>
      </c>
      <c r="C44" s="239" t="s">
        <v>5261</v>
      </c>
      <c r="D44" s="240">
        <v>38</v>
      </c>
      <c r="E44" s="240" t="s">
        <v>5253</v>
      </c>
      <c r="F44" s="239" t="s">
        <v>6153</v>
      </c>
      <c r="G44" s="239" t="s">
        <v>6152</v>
      </c>
      <c r="H44" s="239" t="s">
        <v>6151</v>
      </c>
      <c r="I44" s="239" t="s">
        <v>6150</v>
      </c>
      <c r="J44" s="239" t="s">
        <v>6149</v>
      </c>
      <c r="K44" s="239" t="s">
        <v>6148</v>
      </c>
      <c r="L44" s="239" t="s">
        <v>6133</v>
      </c>
      <c r="M44" s="239" t="s">
        <v>6132</v>
      </c>
      <c r="N44" s="239" t="s">
        <v>5252</v>
      </c>
      <c r="O44" s="239" t="s">
        <v>5699</v>
      </c>
      <c r="P44" s="238" t="s">
        <v>6147</v>
      </c>
    </row>
    <row r="45" spans="1:16" s="237" customFormat="1" ht="30" customHeight="1" x14ac:dyDescent="0.25">
      <c r="A45" s="242">
        <v>39</v>
      </c>
      <c r="B45" s="241" t="s">
        <v>6506</v>
      </c>
      <c r="C45" s="239" t="s">
        <v>5255</v>
      </c>
      <c r="D45" s="240">
        <v>39</v>
      </c>
      <c r="E45" s="240" t="s">
        <v>5253</v>
      </c>
      <c r="F45" s="239" t="s">
        <v>6146</v>
      </c>
      <c r="G45" s="239" t="s">
        <v>6145</v>
      </c>
      <c r="H45" s="239" t="s">
        <v>6144</v>
      </c>
      <c r="I45" s="239" t="s">
        <v>6143</v>
      </c>
      <c r="J45" s="239" t="s">
        <v>6142</v>
      </c>
      <c r="K45" s="239" t="s">
        <v>6141</v>
      </c>
      <c r="L45" s="239" t="s">
        <v>6133</v>
      </c>
      <c r="M45" s="239" t="s">
        <v>6132</v>
      </c>
      <c r="N45" s="239" t="s">
        <v>5252</v>
      </c>
      <c r="O45" s="239" t="s">
        <v>5699</v>
      </c>
      <c r="P45" s="238" t="s">
        <v>6140</v>
      </c>
    </row>
    <row r="46" spans="1:16" s="237" customFormat="1" ht="30" customHeight="1" x14ac:dyDescent="0.25">
      <c r="A46" s="242">
        <v>40</v>
      </c>
      <c r="B46" s="241" t="s">
        <v>6506</v>
      </c>
      <c r="C46" s="239" t="s">
        <v>5254</v>
      </c>
      <c r="D46" s="240">
        <v>40</v>
      </c>
      <c r="E46" s="240" t="s">
        <v>5253</v>
      </c>
      <c r="F46" s="239" t="s">
        <v>6139</v>
      </c>
      <c r="G46" s="239" t="s">
        <v>6138</v>
      </c>
      <c r="H46" s="239" t="s">
        <v>6137</v>
      </c>
      <c r="I46" s="239" t="s">
        <v>6136</v>
      </c>
      <c r="J46" s="239" t="s">
        <v>6135</v>
      </c>
      <c r="K46" s="239" t="s">
        <v>6134</v>
      </c>
      <c r="L46" s="239" t="s">
        <v>6133</v>
      </c>
      <c r="M46" s="239" t="s">
        <v>6132</v>
      </c>
      <c r="N46" s="239" t="s">
        <v>5252</v>
      </c>
      <c r="O46" s="239" t="s">
        <v>5699</v>
      </c>
      <c r="P46" s="238" t="s">
        <v>6131</v>
      </c>
    </row>
    <row r="47" spans="1:16" s="237" customFormat="1" ht="30" customHeight="1" x14ac:dyDescent="0.25">
      <c r="A47" s="242">
        <v>41</v>
      </c>
      <c r="B47" s="241" t="s">
        <v>6505</v>
      </c>
      <c r="C47" s="239" t="s">
        <v>5072</v>
      </c>
      <c r="D47" s="240">
        <v>61</v>
      </c>
      <c r="E47" s="240" t="s">
        <v>4953</v>
      </c>
      <c r="F47" s="239" t="s">
        <v>5986</v>
      </c>
      <c r="G47" s="239" t="s">
        <v>5985</v>
      </c>
      <c r="H47" s="239" t="s">
        <v>5984</v>
      </c>
      <c r="I47" s="239" t="s">
        <v>5983</v>
      </c>
      <c r="J47" s="239" t="s">
        <v>5982</v>
      </c>
      <c r="K47" s="239" t="s">
        <v>5981</v>
      </c>
      <c r="L47" s="239" t="s">
        <v>5917</v>
      </c>
      <c r="M47" s="239" t="s">
        <v>5916</v>
      </c>
      <c r="N47" s="239" t="s">
        <v>4222</v>
      </c>
      <c r="O47" s="239" t="s">
        <v>5699</v>
      </c>
      <c r="P47" s="238" t="s">
        <v>5980</v>
      </c>
    </row>
    <row r="48" spans="1:16" s="237" customFormat="1" ht="30" customHeight="1" x14ac:dyDescent="0.25">
      <c r="A48" s="242">
        <v>42</v>
      </c>
      <c r="B48" s="241" t="s">
        <v>6505</v>
      </c>
      <c r="C48" s="239" t="s">
        <v>5062</v>
      </c>
      <c r="D48" s="240">
        <v>62</v>
      </c>
      <c r="E48" s="240" t="s">
        <v>4953</v>
      </c>
      <c r="F48" s="239" t="s">
        <v>5979</v>
      </c>
      <c r="G48" s="239" t="s">
        <v>5978</v>
      </c>
      <c r="H48" s="239" t="s">
        <v>5977</v>
      </c>
      <c r="I48" s="239" t="s">
        <v>5976</v>
      </c>
      <c r="J48" s="239" t="s">
        <v>5975</v>
      </c>
      <c r="K48" s="239" t="s">
        <v>5974</v>
      </c>
      <c r="L48" s="239" t="s">
        <v>5917</v>
      </c>
      <c r="M48" s="239" t="s">
        <v>5916</v>
      </c>
      <c r="N48" s="239" t="s">
        <v>4222</v>
      </c>
      <c r="O48" s="239" t="s">
        <v>5699</v>
      </c>
      <c r="P48" s="238" t="s">
        <v>5973</v>
      </c>
    </row>
    <row r="49" spans="1:16" s="237" customFormat="1" ht="30" customHeight="1" x14ac:dyDescent="0.25">
      <c r="A49" s="242">
        <v>43</v>
      </c>
      <c r="B49" s="241" t="s">
        <v>6505</v>
      </c>
      <c r="C49" s="239" t="s">
        <v>5046</v>
      </c>
      <c r="D49" s="240">
        <v>63</v>
      </c>
      <c r="E49" s="240" t="s">
        <v>4953</v>
      </c>
      <c r="F49" s="239" t="s">
        <v>5972</v>
      </c>
      <c r="G49" s="239" t="s">
        <v>5971</v>
      </c>
      <c r="H49" s="239" t="s">
        <v>5970</v>
      </c>
      <c r="I49" s="239" t="s">
        <v>5969</v>
      </c>
      <c r="J49" s="239" t="s">
        <v>5968</v>
      </c>
      <c r="K49" s="239" t="s">
        <v>5967</v>
      </c>
      <c r="L49" s="239" t="s">
        <v>5917</v>
      </c>
      <c r="M49" s="239" t="s">
        <v>5916</v>
      </c>
      <c r="N49" s="239" t="s">
        <v>4222</v>
      </c>
      <c r="O49" s="239" t="s">
        <v>5699</v>
      </c>
      <c r="P49" s="238" t="s">
        <v>5966</v>
      </c>
    </row>
    <row r="50" spans="1:16" s="237" customFormat="1" ht="30" customHeight="1" x14ac:dyDescent="0.25">
      <c r="A50" s="242">
        <v>44</v>
      </c>
      <c r="B50" s="241" t="s">
        <v>6505</v>
      </c>
      <c r="C50" s="239" t="s">
        <v>5036</v>
      </c>
      <c r="D50" s="240">
        <v>64</v>
      </c>
      <c r="E50" s="240" t="s">
        <v>4953</v>
      </c>
      <c r="F50" s="239" t="s">
        <v>5965</v>
      </c>
      <c r="G50" s="239" t="s">
        <v>5964</v>
      </c>
      <c r="H50" s="239" t="s">
        <v>5963</v>
      </c>
      <c r="I50" s="239" t="s">
        <v>5962</v>
      </c>
      <c r="J50" s="239" t="s">
        <v>5961</v>
      </c>
      <c r="K50" s="239" t="s">
        <v>5960</v>
      </c>
      <c r="L50" s="239" t="s">
        <v>5917</v>
      </c>
      <c r="M50" s="239" t="s">
        <v>5916</v>
      </c>
      <c r="N50" s="239" t="s">
        <v>4222</v>
      </c>
      <c r="O50" s="239" t="s">
        <v>5699</v>
      </c>
      <c r="P50" s="238" t="s">
        <v>5959</v>
      </c>
    </row>
    <row r="51" spans="1:16" s="237" customFormat="1" ht="30" customHeight="1" x14ac:dyDescent="0.25">
      <c r="A51" s="242">
        <v>45</v>
      </c>
      <c r="B51" s="241" t="s">
        <v>6505</v>
      </c>
      <c r="C51" s="239" t="s">
        <v>5026</v>
      </c>
      <c r="D51" s="240">
        <v>65</v>
      </c>
      <c r="E51" s="240" t="s">
        <v>4953</v>
      </c>
      <c r="F51" s="239" t="s">
        <v>5958</v>
      </c>
      <c r="G51" s="239" t="s">
        <v>5957</v>
      </c>
      <c r="H51" s="239" t="s">
        <v>5956</v>
      </c>
      <c r="I51" s="239" t="s">
        <v>5955</v>
      </c>
      <c r="J51" s="239" t="s">
        <v>5954</v>
      </c>
      <c r="K51" s="239" t="s">
        <v>5953</v>
      </c>
      <c r="L51" s="239" t="s">
        <v>5917</v>
      </c>
      <c r="M51" s="239" t="s">
        <v>5916</v>
      </c>
      <c r="N51" s="239" t="s">
        <v>4222</v>
      </c>
      <c r="O51" s="239" t="s">
        <v>5699</v>
      </c>
      <c r="P51" s="238" t="s">
        <v>5952</v>
      </c>
    </row>
    <row r="52" spans="1:16" s="237" customFormat="1" ht="30" customHeight="1" x14ac:dyDescent="0.25">
      <c r="A52" s="242">
        <v>46</v>
      </c>
      <c r="B52" s="241" t="s">
        <v>6505</v>
      </c>
      <c r="C52" s="239" t="s">
        <v>5011</v>
      </c>
      <c r="D52" s="240">
        <v>66</v>
      </c>
      <c r="E52" s="240" t="s">
        <v>4953</v>
      </c>
      <c r="F52" s="239" t="s">
        <v>5951</v>
      </c>
      <c r="G52" s="239" t="s">
        <v>5950</v>
      </c>
      <c r="H52" s="239" t="s">
        <v>5949</v>
      </c>
      <c r="I52" s="239" t="s">
        <v>5948</v>
      </c>
      <c r="J52" s="239" t="s">
        <v>5947</v>
      </c>
      <c r="K52" s="239" t="s">
        <v>5946</v>
      </c>
      <c r="L52" s="239" t="s">
        <v>5917</v>
      </c>
      <c r="M52" s="239" t="s">
        <v>5916</v>
      </c>
      <c r="N52" s="239" t="s">
        <v>4222</v>
      </c>
      <c r="O52" s="239" t="s">
        <v>5699</v>
      </c>
      <c r="P52" s="238" t="s">
        <v>5945</v>
      </c>
    </row>
    <row r="53" spans="1:16" s="237" customFormat="1" ht="30" customHeight="1" x14ac:dyDescent="0.25">
      <c r="A53" s="242">
        <v>47</v>
      </c>
      <c r="B53" s="241" t="s">
        <v>6505</v>
      </c>
      <c r="C53" s="239" t="s">
        <v>4997</v>
      </c>
      <c r="D53" s="240">
        <v>67</v>
      </c>
      <c r="E53" s="240" t="s">
        <v>4953</v>
      </c>
      <c r="F53" s="239" t="s">
        <v>5944</v>
      </c>
      <c r="G53" s="239" t="s">
        <v>5943</v>
      </c>
      <c r="H53" s="239" t="s">
        <v>5942</v>
      </c>
      <c r="I53" s="239" t="s">
        <v>5941</v>
      </c>
      <c r="J53" s="239" t="s">
        <v>5940</v>
      </c>
      <c r="K53" s="239" t="s">
        <v>5939</v>
      </c>
      <c r="L53" s="239" t="s">
        <v>5917</v>
      </c>
      <c r="M53" s="239" t="s">
        <v>5916</v>
      </c>
      <c r="N53" s="239" t="s">
        <v>4222</v>
      </c>
      <c r="O53" s="239" t="s">
        <v>5699</v>
      </c>
      <c r="P53" s="238" t="s">
        <v>5938</v>
      </c>
    </row>
    <row r="54" spans="1:16" s="237" customFormat="1" ht="30" customHeight="1" x14ac:dyDescent="0.25">
      <c r="A54" s="242">
        <v>48</v>
      </c>
      <c r="B54" s="241" t="s">
        <v>6505</v>
      </c>
      <c r="C54" s="239" t="s">
        <v>4985</v>
      </c>
      <c r="D54" s="240">
        <v>68</v>
      </c>
      <c r="E54" s="240" t="s">
        <v>4953</v>
      </c>
      <c r="F54" s="239" t="s">
        <v>5937</v>
      </c>
      <c r="G54" s="239" t="s">
        <v>5936</v>
      </c>
      <c r="H54" s="239" t="s">
        <v>5935</v>
      </c>
      <c r="I54" s="239" t="s">
        <v>5934</v>
      </c>
      <c r="J54" s="239" t="s">
        <v>5933</v>
      </c>
      <c r="K54" s="239" t="s">
        <v>5932</v>
      </c>
      <c r="L54" s="239" t="s">
        <v>5917</v>
      </c>
      <c r="M54" s="239" t="s">
        <v>5916</v>
      </c>
      <c r="N54" s="239" t="s">
        <v>4222</v>
      </c>
      <c r="O54" s="239" t="s">
        <v>5699</v>
      </c>
      <c r="P54" s="238" t="s">
        <v>5931</v>
      </c>
    </row>
    <row r="55" spans="1:16" s="237" customFormat="1" ht="30" customHeight="1" x14ac:dyDescent="0.25">
      <c r="A55" s="242">
        <v>49</v>
      </c>
      <c r="B55" s="241" t="s">
        <v>6505</v>
      </c>
      <c r="C55" s="239" t="s">
        <v>4971</v>
      </c>
      <c r="D55" s="240">
        <v>69</v>
      </c>
      <c r="E55" s="240" t="s">
        <v>4953</v>
      </c>
      <c r="F55" s="239" t="s">
        <v>5930</v>
      </c>
      <c r="G55" s="239" t="s">
        <v>5929</v>
      </c>
      <c r="H55" s="239" t="s">
        <v>5928</v>
      </c>
      <c r="I55" s="239" t="s">
        <v>5927</v>
      </c>
      <c r="J55" s="239" t="s">
        <v>5926</v>
      </c>
      <c r="K55" s="239" t="s">
        <v>5925</v>
      </c>
      <c r="L55" s="239" t="s">
        <v>5917</v>
      </c>
      <c r="M55" s="239" t="s">
        <v>5916</v>
      </c>
      <c r="N55" s="239" t="s">
        <v>4222</v>
      </c>
      <c r="O55" s="239" t="s">
        <v>5699</v>
      </c>
      <c r="P55" s="238" t="s">
        <v>5924</v>
      </c>
    </row>
    <row r="56" spans="1:16" s="237" customFormat="1" ht="30" customHeight="1" x14ac:dyDescent="0.25">
      <c r="A56" s="242">
        <v>50</v>
      </c>
      <c r="B56" s="241" t="s">
        <v>6505</v>
      </c>
      <c r="C56" s="239" t="s">
        <v>4954</v>
      </c>
      <c r="D56" s="240">
        <v>70</v>
      </c>
      <c r="E56" s="240" t="s">
        <v>4953</v>
      </c>
      <c r="F56" s="239" t="s">
        <v>5923</v>
      </c>
      <c r="G56" s="239" t="s">
        <v>5922</v>
      </c>
      <c r="H56" s="239" t="s">
        <v>5921</v>
      </c>
      <c r="I56" s="239" t="s">
        <v>5920</v>
      </c>
      <c r="J56" s="239" t="s">
        <v>5919</v>
      </c>
      <c r="K56" s="239" t="s">
        <v>5918</v>
      </c>
      <c r="L56" s="239" t="s">
        <v>5917</v>
      </c>
      <c r="M56" s="239" t="s">
        <v>5916</v>
      </c>
      <c r="N56" s="239" t="s">
        <v>4222</v>
      </c>
      <c r="O56" s="239" t="s">
        <v>5699</v>
      </c>
      <c r="P56" s="238" t="s">
        <v>5915</v>
      </c>
    </row>
    <row r="57" spans="1:16" s="237" customFormat="1" ht="30" customHeight="1" x14ac:dyDescent="0.25">
      <c r="A57" s="242">
        <v>51</v>
      </c>
      <c r="B57" s="241" t="s">
        <v>6504</v>
      </c>
      <c r="C57" s="239" t="s">
        <v>5662</v>
      </c>
      <c r="D57" s="240">
        <v>1</v>
      </c>
      <c r="E57" s="240" t="s">
        <v>5543</v>
      </c>
      <c r="F57" s="239" t="s">
        <v>6418</v>
      </c>
      <c r="G57" s="239" t="s">
        <v>6417</v>
      </c>
      <c r="H57" s="239" t="s">
        <v>6416</v>
      </c>
      <c r="I57" s="239" t="s">
        <v>6415</v>
      </c>
      <c r="J57" s="239" t="s">
        <v>6414</v>
      </c>
      <c r="K57" s="239" t="s">
        <v>6413</v>
      </c>
      <c r="L57" s="239" t="s">
        <v>6349</v>
      </c>
      <c r="M57" s="239" t="s">
        <v>6348</v>
      </c>
      <c r="N57" s="239" t="s">
        <v>4210</v>
      </c>
      <c r="O57" s="239" t="s">
        <v>5699</v>
      </c>
      <c r="P57" s="238" t="s">
        <v>6412</v>
      </c>
    </row>
    <row r="58" spans="1:16" s="237" customFormat="1" ht="30" customHeight="1" x14ac:dyDescent="0.25">
      <c r="A58" s="242">
        <v>52</v>
      </c>
      <c r="B58" s="241" t="s">
        <v>6504</v>
      </c>
      <c r="C58" s="239" t="s">
        <v>5645</v>
      </c>
      <c r="D58" s="240">
        <v>2</v>
      </c>
      <c r="E58" s="240" t="s">
        <v>5543</v>
      </c>
      <c r="F58" s="239" t="s">
        <v>6411</v>
      </c>
      <c r="G58" s="239" t="s">
        <v>6410</v>
      </c>
      <c r="H58" s="239" t="s">
        <v>6409</v>
      </c>
      <c r="I58" s="239" t="s">
        <v>6408</v>
      </c>
      <c r="J58" s="239" t="s">
        <v>6407</v>
      </c>
      <c r="K58" s="239" t="s">
        <v>6406</v>
      </c>
      <c r="L58" s="239" t="s">
        <v>6349</v>
      </c>
      <c r="M58" s="239" t="s">
        <v>6348</v>
      </c>
      <c r="N58" s="239" t="s">
        <v>4210</v>
      </c>
      <c r="O58" s="239" t="s">
        <v>5699</v>
      </c>
      <c r="P58" s="238" t="s">
        <v>6405</v>
      </c>
    </row>
    <row r="59" spans="1:16" s="237" customFormat="1" ht="30" customHeight="1" x14ac:dyDescent="0.25">
      <c r="A59" s="242">
        <v>53</v>
      </c>
      <c r="B59" s="241" t="s">
        <v>6504</v>
      </c>
      <c r="C59" s="239" t="s">
        <v>5627</v>
      </c>
      <c r="D59" s="240">
        <v>3</v>
      </c>
      <c r="E59" s="240" t="s">
        <v>5543</v>
      </c>
      <c r="F59" s="239" t="s">
        <v>6404</v>
      </c>
      <c r="G59" s="239" t="s">
        <v>6403</v>
      </c>
      <c r="H59" s="239" t="s">
        <v>6402</v>
      </c>
      <c r="I59" s="239" t="s">
        <v>6401</v>
      </c>
      <c r="J59" s="239" t="s">
        <v>6400</v>
      </c>
      <c r="K59" s="239" t="s">
        <v>6399</v>
      </c>
      <c r="L59" s="239" t="s">
        <v>6349</v>
      </c>
      <c r="M59" s="239" t="s">
        <v>6348</v>
      </c>
      <c r="N59" s="239" t="s">
        <v>4210</v>
      </c>
      <c r="O59" s="239" t="s">
        <v>5699</v>
      </c>
      <c r="P59" s="238" t="s">
        <v>6398</v>
      </c>
    </row>
    <row r="60" spans="1:16" s="237" customFormat="1" ht="30" customHeight="1" x14ac:dyDescent="0.25">
      <c r="A60" s="242">
        <v>54</v>
      </c>
      <c r="B60" s="241" t="s">
        <v>6504</v>
      </c>
      <c r="C60" s="239" t="s">
        <v>5619</v>
      </c>
      <c r="D60" s="240">
        <v>4</v>
      </c>
      <c r="E60" s="240" t="s">
        <v>5543</v>
      </c>
      <c r="F60" s="239" t="s">
        <v>6397</v>
      </c>
      <c r="G60" s="239" t="s">
        <v>6396</v>
      </c>
      <c r="H60" s="239" t="s">
        <v>6395</v>
      </c>
      <c r="I60" s="239" t="s">
        <v>6394</v>
      </c>
      <c r="J60" s="239" t="s">
        <v>6393</v>
      </c>
      <c r="K60" s="239" t="s">
        <v>6392</v>
      </c>
      <c r="L60" s="239" t="s">
        <v>6349</v>
      </c>
      <c r="M60" s="239" t="s">
        <v>6348</v>
      </c>
      <c r="N60" s="239" t="s">
        <v>4210</v>
      </c>
      <c r="O60" s="239" t="s">
        <v>5699</v>
      </c>
      <c r="P60" s="238" t="s">
        <v>6391</v>
      </c>
    </row>
    <row r="61" spans="1:16" s="237" customFormat="1" ht="30" customHeight="1" x14ac:dyDescent="0.25">
      <c r="A61" s="242">
        <v>55</v>
      </c>
      <c r="B61" s="241" t="s">
        <v>6504</v>
      </c>
      <c r="C61" s="239" t="s">
        <v>5606</v>
      </c>
      <c r="D61" s="240">
        <v>5</v>
      </c>
      <c r="E61" s="240" t="s">
        <v>5543</v>
      </c>
      <c r="F61" s="239" t="s">
        <v>6390</v>
      </c>
      <c r="G61" s="239" t="s">
        <v>6389</v>
      </c>
      <c r="H61" s="239" t="s">
        <v>6388</v>
      </c>
      <c r="I61" s="239" t="s">
        <v>6387</v>
      </c>
      <c r="J61" s="239" t="s">
        <v>6386</v>
      </c>
      <c r="K61" s="239" t="s">
        <v>6385</v>
      </c>
      <c r="L61" s="239" t="s">
        <v>6349</v>
      </c>
      <c r="M61" s="239" t="s">
        <v>6348</v>
      </c>
      <c r="N61" s="239" t="s">
        <v>4210</v>
      </c>
      <c r="O61" s="239" t="s">
        <v>5699</v>
      </c>
      <c r="P61" s="238" t="s">
        <v>6384</v>
      </c>
    </row>
    <row r="62" spans="1:16" s="237" customFormat="1" ht="30" customHeight="1" x14ac:dyDescent="0.25">
      <c r="A62" s="242">
        <v>56</v>
      </c>
      <c r="B62" s="241" t="s">
        <v>6504</v>
      </c>
      <c r="C62" s="239" t="s">
        <v>5595</v>
      </c>
      <c r="D62" s="240">
        <v>6</v>
      </c>
      <c r="E62" s="240" t="s">
        <v>5543</v>
      </c>
      <c r="F62" s="239" t="s">
        <v>6383</v>
      </c>
      <c r="G62" s="239" t="s">
        <v>6382</v>
      </c>
      <c r="H62" s="239" t="s">
        <v>6381</v>
      </c>
      <c r="I62" s="239" t="s">
        <v>6380</v>
      </c>
      <c r="J62" s="239" t="s">
        <v>6379</v>
      </c>
      <c r="K62" s="239" t="s">
        <v>6378</v>
      </c>
      <c r="L62" s="239" t="s">
        <v>6349</v>
      </c>
      <c r="M62" s="239" t="s">
        <v>6348</v>
      </c>
      <c r="N62" s="239" t="s">
        <v>4210</v>
      </c>
      <c r="O62" s="239" t="s">
        <v>5699</v>
      </c>
      <c r="P62" s="238" t="s">
        <v>6377</v>
      </c>
    </row>
    <row r="63" spans="1:16" s="237" customFormat="1" ht="30" customHeight="1" x14ac:dyDescent="0.25">
      <c r="A63" s="242">
        <v>57</v>
      </c>
      <c r="B63" s="241" t="s">
        <v>6504</v>
      </c>
      <c r="C63" s="239" t="s">
        <v>5580</v>
      </c>
      <c r="D63" s="240">
        <v>7</v>
      </c>
      <c r="E63" s="240" t="s">
        <v>5543</v>
      </c>
      <c r="F63" s="239" t="s">
        <v>6376</v>
      </c>
      <c r="G63" s="239" t="s">
        <v>6375</v>
      </c>
      <c r="H63" s="239" t="s">
        <v>6374</v>
      </c>
      <c r="I63" s="239" t="s">
        <v>6373</v>
      </c>
      <c r="J63" s="239" t="s">
        <v>6372</v>
      </c>
      <c r="K63" s="239" t="s">
        <v>6371</v>
      </c>
      <c r="L63" s="239" t="s">
        <v>6349</v>
      </c>
      <c r="M63" s="239" t="s">
        <v>6348</v>
      </c>
      <c r="N63" s="239" t="s">
        <v>4210</v>
      </c>
      <c r="O63" s="239" t="s">
        <v>5699</v>
      </c>
      <c r="P63" s="238" t="s">
        <v>6370</v>
      </c>
    </row>
    <row r="64" spans="1:16" s="237" customFormat="1" ht="30" customHeight="1" x14ac:dyDescent="0.25">
      <c r="A64" s="242">
        <v>58</v>
      </c>
      <c r="B64" s="241" t="s">
        <v>6504</v>
      </c>
      <c r="C64" s="239" t="s">
        <v>5579</v>
      </c>
      <c r="D64" s="240">
        <v>8</v>
      </c>
      <c r="E64" s="240" t="s">
        <v>5543</v>
      </c>
      <c r="F64" s="239" t="s">
        <v>6369</v>
      </c>
      <c r="G64" s="239" t="s">
        <v>6368</v>
      </c>
      <c r="H64" s="239" t="s">
        <v>6367</v>
      </c>
      <c r="I64" s="239" t="s">
        <v>6366</v>
      </c>
      <c r="J64" s="239" t="s">
        <v>6365</v>
      </c>
      <c r="K64" s="239" t="s">
        <v>6364</v>
      </c>
      <c r="L64" s="239" t="s">
        <v>6349</v>
      </c>
      <c r="M64" s="239" t="s">
        <v>6348</v>
      </c>
      <c r="N64" s="239" t="s">
        <v>4210</v>
      </c>
      <c r="O64" s="239" t="s">
        <v>5699</v>
      </c>
      <c r="P64" s="238" t="s">
        <v>6363</v>
      </c>
    </row>
    <row r="65" spans="1:16" s="237" customFormat="1" ht="30" customHeight="1" x14ac:dyDescent="0.25">
      <c r="A65" s="242">
        <v>59</v>
      </c>
      <c r="B65" s="241" t="s">
        <v>6504</v>
      </c>
      <c r="C65" s="239" t="s">
        <v>5563</v>
      </c>
      <c r="D65" s="240">
        <v>9</v>
      </c>
      <c r="E65" s="240" t="s">
        <v>5543</v>
      </c>
      <c r="F65" s="239" t="s">
        <v>6362</v>
      </c>
      <c r="G65" s="239" t="s">
        <v>6361</v>
      </c>
      <c r="H65" s="239" t="s">
        <v>6360</v>
      </c>
      <c r="I65" s="239" t="s">
        <v>6359</v>
      </c>
      <c r="J65" s="239" t="s">
        <v>6358</v>
      </c>
      <c r="K65" s="239" t="s">
        <v>6357</v>
      </c>
      <c r="L65" s="239" t="s">
        <v>6349</v>
      </c>
      <c r="M65" s="239" t="s">
        <v>6348</v>
      </c>
      <c r="N65" s="239" t="s">
        <v>4210</v>
      </c>
      <c r="O65" s="239" t="s">
        <v>5699</v>
      </c>
      <c r="P65" s="238" t="s">
        <v>6356</v>
      </c>
    </row>
    <row r="66" spans="1:16" s="237" customFormat="1" ht="30" customHeight="1" x14ac:dyDescent="0.25">
      <c r="A66" s="242">
        <v>60</v>
      </c>
      <c r="B66" s="241" t="s">
        <v>6504</v>
      </c>
      <c r="C66" s="239" t="s">
        <v>5544</v>
      </c>
      <c r="D66" s="240">
        <v>10</v>
      </c>
      <c r="E66" s="240" t="s">
        <v>5543</v>
      </c>
      <c r="F66" s="239" t="s">
        <v>6355</v>
      </c>
      <c r="G66" s="239" t="s">
        <v>6354</v>
      </c>
      <c r="H66" s="239" t="s">
        <v>6353</v>
      </c>
      <c r="I66" s="239" t="s">
        <v>6352</v>
      </c>
      <c r="J66" s="239" t="s">
        <v>6351</v>
      </c>
      <c r="K66" s="239" t="s">
        <v>6350</v>
      </c>
      <c r="L66" s="239" t="s">
        <v>6349</v>
      </c>
      <c r="M66" s="239" t="s">
        <v>6348</v>
      </c>
      <c r="N66" s="239" t="s">
        <v>4210</v>
      </c>
      <c r="O66" s="239" t="s">
        <v>5699</v>
      </c>
      <c r="P66" s="238" t="s">
        <v>6347</v>
      </c>
    </row>
    <row r="67" spans="1:16" s="237" customFormat="1" ht="30" customHeight="1" x14ac:dyDescent="0.25">
      <c r="A67" s="242">
        <v>61</v>
      </c>
      <c r="B67" s="241" t="s">
        <v>6503</v>
      </c>
      <c r="C67" s="239" t="s">
        <v>5158</v>
      </c>
      <c r="D67" s="240">
        <v>51</v>
      </c>
      <c r="E67" s="240" t="s">
        <v>5085</v>
      </c>
      <c r="F67" s="239" t="s">
        <v>6058</v>
      </c>
      <c r="G67" s="239" t="s">
        <v>6057</v>
      </c>
      <c r="H67" s="239" t="s">
        <v>6056</v>
      </c>
      <c r="I67" s="239" t="s">
        <v>6055</v>
      </c>
      <c r="J67" s="239" t="s">
        <v>6054</v>
      </c>
      <c r="K67" s="239" t="s">
        <v>6053</v>
      </c>
      <c r="L67" s="239" t="s">
        <v>5989</v>
      </c>
      <c r="M67" s="239" t="s">
        <v>5988</v>
      </c>
      <c r="N67" s="239" t="s">
        <v>4219</v>
      </c>
      <c r="O67" s="239" t="s">
        <v>5699</v>
      </c>
      <c r="P67" s="238" t="s">
        <v>6052</v>
      </c>
    </row>
    <row r="68" spans="1:16" s="237" customFormat="1" ht="30" customHeight="1" x14ac:dyDescent="0.25">
      <c r="A68" s="242">
        <v>62</v>
      </c>
      <c r="B68" s="241" t="s">
        <v>6503</v>
      </c>
      <c r="C68" s="239" t="s">
        <v>5149</v>
      </c>
      <c r="D68" s="240">
        <v>52</v>
      </c>
      <c r="E68" s="240" t="s">
        <v>5085</v>
      </c>
      <c r="F68" s="239" t="s">
        <v>6051</v>
      </c>
      <c r="G68" s="239" t="s">
        <v>6050</v>
      </c>
      <c r="H68" s="239" t="s">
        <v>6049</v>
      </c>
      <c r="I68" s="239" t="s">
        <v>6048</v>
      </c>
      <c r="J68" s="239" t="s">
        <v>6047</v>
      </c>
      <c r="K68" s="239" t="s">
        <v>6046</v>
      </c>
      <c r="L68" s="239" t="s">
        <v>5989</v>
      </c>
      <c r="M68" s="239" t="s">
        <v>5988</v>
      </c>
      <c r="N68" s="239" t="s">
        <v>4219</v>
      </c>
      <c r="O68" s="239" t="s">
        <v>5699</v>
      </c>
      <c r="P68" s="238" t="s">
        <v>6045</v>
      </c>
    </row>
    <row r="69" spans="1:16" s="237" customFormat="1" ht="30" customHeight="1" x14ac:dyDescent="0.25">
      <c r="A69" s="242">
        <v>63</v>
      </c>
      <c r="B69" s="241" t="s">
        <v>6503</v>
      </c>
      <c r="C69" s="239" t="s">
        <v>5140</v>
      </c>
      <c r="D69" s="240">
        <v>53</v>
      </c>
      <c r="E69" s="240" t="s">
        <v>5085</v>
      </c>
      <c r="F69" s="239" t="s">
        <v>6044</v>
      </c>
      <c r="G69" s="239" t="s">
        <v>6043</v>
      </c>
      <c r="H69" s="239" t="s">
        <v>6042</v>
      </c>
      <c r="I69" s="239" t="s">
        <v>6041</v>
      </c>
      <c r="J69" s="239" t="s">
        <v>6040</v>
      </c>
      <c r="K69" s="239" t="s">
        <v>6039</v>
      </c>
      <c r="L69" s="239" t="s">
        <v>5989</v>
      </c>
      <c r="M69" s="239" t="s">
        <v>5988</v>
      </c>
      <c r="N69" s="239" t="s">
        <v>4219</v>
      </c>
      <c r="O69" s="239" t="s">
        <v>5699</v>
      </c>
      <c r="P69" s="238" t="s">
        <v>6038</v>
      </c>
    </row>
    <row r="70" spans="1:16" s="237" customFormat="1" ht="30" customHeight="1" x14ac:dyDescent="0.25">
      <c r="A70" s="242">
        <v>64</v>
      </c>
      <c r="B70" s="241" t="s">
        <v>6503</v>
      </c>
      <c r="C70" s="239" t="s">
        <v>5128</v>
      </c>
      <c r="D70" s="240">
        <v>54</v>
      </c>
      <c r="E70" s="240" t="s">
        <v>5085</v>
      </c>
      <c r="F70" s="239" t="s">
        <v>6037</v>
      </c>
      <c r="G70" s="239" t="s">
        <v>6036</v>
      </c>
      <c r="H70" s="239" t="s">
        <v>6035</v>
      </c>
      <c r="I70" s="239" t="s">
        <v>6034</v>
      </c>
      <c r="J70" s="239" t="s">
        <v>6033</v>
      </c>
      <c r="K70" s="239" t="s">
        <v>6032</v>
      </c>
      <c r="L70" s="239" t="s">
        <v>5989</v>
      </c>
      <c r="M70" s="239" t="s">
        <v>5988</v>
      </c>
      <c r="N70" s="239" t="s">
        <v>4219</v>
      </c>
      <c r="O70" s="239" t="s">
        <v>5699</v>
      </c>
      <c r="P70" s="238" t="s">
        <v>6031</v>
      </c>
    </row>
    <row r="71" spans="1:16" s="237" customFormat="1" ht="30" customHeight="1" x14ac:dyDescent="0.25">
      <c r="A71" s="242">
        <v>65</v>
      </c>
      <c r="B71" s="241" t="s">
        <v>6503</v>
      </c>
      <c r="C71" s="239" t="s">
        <v>5117</v>
      </c>
      <c r="D71" s="240">
        <v>55</v>
      </c>
      <c r="E71" s="240" t="s">
        <v>5085</v>
      </c>
      <c r="F71" s="239" t="s">
        <v>6030</v>
      </c>
      <c r="G71" s="239" t="s">
        <v>6029</v>
      </c>
      <c r="H71" s="239" t="s">
        <v>6028</v>
      </c>
      <c r="I71" s="239" t="s">
        <v>6027</v>
      </c>
      <c r="J71" s="239" t="s">
        <v>6026</v>
      </c>
      <c r="K71" s="239" t="s">
        <v>6025</v>
      </c>
      <c r="L71" s="239" t="s">
        <v>5989</v>
      </c>
      <c r="M71" s="239" t="s">
        <v>5988</v>
      </c>
      <c r="N71" s="239" t="s">
        <v>4219</v>
      </c>
      <c r="O71" s="239" t="s">
        <v>5699</v>
      </c>
      <c r="P71" s="238" t="s">
        <v>6024</v>
      </c>
    </row>
    <row r="72" spans="1:16" s="237" customFormat="1" ht="30" customHeight="1" x14ac:dyDescent="0.25">
      <c r="A72" s="242">
        <v>66</v>
      </c>
      <c r="B72" s="241" t="s">
        <v>6503</v>
      </c>
      <c r="C72" s="239" t="s">
        <v>5104</v>
      </c>
      <c r="D72" s="240">
        <v>56</v>
      </c>
      <c r="E72" s="240" t="s">
        <v>5085</v>
      </c>
      <c r="F72" s="239" t="s">
        <v>6023</v>
      </c>
      <c r="G72" s="239" t="s">
        <v>6022</v>
      </c>
      <c r="H72" s="239" t="s">
        <v>6021</v>
      </c>
      <c r="I72" s="239" t="s">
        <v>6020</v>
      </c>
      <c r="J72" s="239" t="s">
        <v>6019</v>
      </c>
      <c r="K72" s="239" t="s">
        <v>6018</v>
      </c>
      <c r="L72" s="239" t="s">
        <v>5989</v>
      </c>
      <c r="M72" s="239" t="s">
        <v>5988</v>
      </c>
      <c r="N72" s="239" t="s">
        <v>4219</v>
      </c>
      <c r="O72" s="239" t="s">
        <v>5699</v>
      </c>
      <c r="P72" s="238" t="s">
        <v>6017</v>
      </c>
    </row>
    <row r="73" spans="1:16" s="237" customFormat="1" ht="30" customHeight="1" x14ac:dyDescent="0.25">
      <c r="A73" s="242">
        <v>67</v>
      </c>
      <c r="B73" s="241" t="s">
        <v>6503</v>
      </c>
      <c r="C73" s="239" t="s">
        <v>5100</v>
      </c>
      <c r="D73" s="240">
        <v>57</v>
      </c>
      <c r="E73" s="240" t="s">
        <v>5085</v>
      </c>
      <c r="F73" s="239" t="s">
        <v>6016</v>
      </c>
      <c r="G73" s="239" t="s">
        <v>6015</v>
      </c>
      <c r="H73" s="239" t="s">
        <v>6014</v>
      </c>
      <c r="I73" s="239" t="s">
        <v>6013</v>
      </c>
      <c r="J73" s="239" t="s">
        <v>6012</v>
      </c>
      <c r="K73" s="239" t="s">
        <v>6011</v>
      </c>
      <c r="L73" s="239" t="s">
        <v>5989</v>
      </c>
      <c r="M73" s="239" t="s">
        <v>5988</v>
      </c>
      <c r="N73" s="239" t="s">
        <v>4219</v>
      </c>
      <c r="O73" s="239" t="s">
        <v>5699</v>
      </c>
      <c r="P73" s="238" t="s">
        <v>6010</v>
      </c>
    </row>
    <row r="74" spans="1:16" s="237" customFormat="1" ht="30" customHeight="1" x14ac:dyDescent="0.25">
      <c r="A74" s="242">
        <v>68</v>
      </c>
      <c r="B74" s="241" t="s">
        <v>6503</v>
      </c>
      <c r="C74" s="239" t="s">
        <v>5098</v>
      </c>
      <c r="D74" s="240">
        <v>58</v>
      </c>
      <c r="E74" s="240" t="s">
        <v>5085</v>
      </c>
      <c r="F74" s="239" t="s">
        <v>6009</v>
      </c>
      <c r="G74" s="239" t="s">
        <v>6008</v>
      </c>
      <c r="H74" s="239" t="s">
        <v>6007</v>
      </c>
      <c r="I74" s="239" t="s">
        <v>6006</v>
      </c>
      <c r="J74" s="239" t="s">
        <v>6005</v>
      </c>
      <c r="K74" s="239" t="s">
        <v>6004</v>
      </c>
      <c r="L74" s="239" t="s">
        <v>5989</v>
      </c>
      <c r="M74" s="239" t="s">
        <v>5988</v>
      </c>
      <c r="N74" s="239" t="s">
        <v>4219</v>
      </c>
      <c r="O74" s="239" t="s">
        <v>5699</v>
      </c>
      <c r="P74" s="238" t="s">
        <v>6003</v>
      </c>
    </row>
    <row r="75" spans="1:16" s="237" customFormat="1" ht="30" customHeight="1" x14ac:dyDescent="0.25">
      <c r="A75" s="242">
        <v>69</v>
      </c>
      <c r="B75" s="241" t="s">
        <v>6503</v>
      </c>
      <c r="C75" s="239" t="s">
        <v>5091</v>
      </c>
      <c r="D75" s="240">
        <v>59</v>
      </c>
      <c r="E75" s="240" t="s">
        <v>5085</v>
      </c>
      <c r="F75" s="239" t="s">
        <v>6002</v>
      </c>
      <c r="G75" s="239" t="s">
        <v>6001</v>
      </c>
      <c r="H75" s="239" t="s">
        <v>6000</v>
      </c>
      <c r="I75" s="239" t="s">
        <v>5999</v>
      </c>
      <c r="J75" s="239" t="s">
        <v>5998</v>
      </c>
      <c r="K75" s="239" t="s">
        <v>5997</v>
      </c>
      <c r="L75" s="239" t="s">
        <v>5989</v>
      </c>
      <c r="M75" s="239" t="s">
        <v>5988</v>
      </c>
      <c r="N75" s="239" t="s">
        <v>4219</v>
      </c>
      <c r="O75" s="239" t="s">
        <v>5699</v>
      </c>
      <c r="P75" s="238" t="s">
        <v>5996</v>
      </c>
    </row>
    <row r="76" spans="1:16" s="237" customFormat="1" ht="30" customHeight="1" x14ac:dyDescent="0.25">
      <c r="A76" s="242">
        <v>70</v>
      </c>
      <c r="B76" s="241" t="s">
        <v>6503</v>
      </c>
      <c r="C76" s="239" t="s">
        <v>5086</v>
      </c>
      <c r="D76" s="240">
        <v>60</v>
      </c>
      <c r="E76" s="240" t="s">
        <v>5085</v>
      </c>
      <c r="F76" s="239" t="s">
        <v>5995</v>
      </c>
      <c r="G76" s="239" t="s">
        <v>5994</v>
      </c>
      <c r="H76" s="239" t="s">
        <v>5993</v>
      </c>
      <c r="I76" s="239" t="s">
        <v>5992</v>
      </c>
      <c r="J76" s="239" t="s">
        <v>5991</v>
      </c>
      <c r="K76" s="239" t="s">
        <v>5990</v>
      </c>
      <c r="L76" s="239" t="s">
        <v>5989</v>
      </c>
      <c r="M76" s="239" t="s">
        <v>5988</v>
      </c>
      <c r="N76" s="239" t="s">
        <v>4219</v>
      </c>
      <c r="O76" s="239" t="s">
        <v>5699</v>
      </c>
      <c r="P76" s="238" t="s">
        <v>5987</v>
      </c>
    </row>
    <row r="77" spans="1:16" s="237" customFormat="1" ht="30" customHeight="1" x14ac:dyDescent="0.25">
      <c r="A77" s="242">
        <v>71</v>
      </c>
      <c r="B77" s="241" t="s">
        <v>6502</v>
      </c>
      <c r="C77" s="239" t="s">
        <v>4797</v>
      </c>
      <c r="D77" s="240">
        <v>81</v>
      </c>
      <c r="E77" s="240" t="s">
        <v>4653</v>
      </c>
      <c r="F77" s="239" t="s">
        <v>5842</v>
      </c>
      <c r="G77" s="239" t="s">
        <v>5841</v>
      </c>
      <c r="H77" s="239" t="s">
        <v>5840</v>
      </c>
      <c r="I77" s="239" t="s">
        <v>5839</v>
      </c>
      <c r="J77" s="239" t="s">
        <v>5838</v>
      </c>
      <c r="K77" s="239" t="s">
        <v>5837</v>
      </c>
      <c r="L77" s="239" t="s">
        <v>5773</v>
      </c>
      <c r="M77" s="239" t="s">
        <v>5772</v>
      </c>
      <c r="N77" s="239" t="s">
        <v>4210</v>
      </c>
      <c r="O77" s="239" t="s">
        <v>5699</v>
      </c>
      <c r="P77" s="238" t="s">
        <v>5836</v>
      </c>
    </row>
    <row r="78" spans="1:16" s="237" customFormat="1" ht="30" customHeight="1" x14ac:dyDescent="0.25">
      <c r="A78" s="242">
        <v>72</v>
      </c>
      <c r="B78" s="241" t="s">
        <v>6502</v>
      </c>
      <c r="C78" s="239" t="s">
        <v>4784</v>
      </c>
      <c r="D78" s="240">
        <v>82</v>
      </c>
      <c r="E78" s="240" t="s">
        <v>4653</v>
      </c>
      <c r="F78" s="239" t="s">
        <v>5835</v>
      </c>
      <c r="G78" s="239" t="s">
        <v>5834</v>
      </c>
      <c r="H78" s="239" t="s">
        <v>5833</v>
      </c>
      <c r="I78" s="239" t="s">
        <v>5832</v>
      </c>
      <c r="J78" s="239" t="s">
        <v>5831</v>
      </c>
      <c r="K78" s="239" t="s">
        <v>5830</v>
      </c>
      <c r="L78" s="239" t="s">
        <v>5773</v>
      </c>
      <c r="M78" s="239" t="s">
        <v>5772</v>
      </c>
      <c r="N78" s="239" t="s">
        <v>4210</v>
      </c>
      <c r="O78" s="239" t="s">
        <v>5699</v>
      </c>
      <c r="P78" s="238" t="s">
        <v>5829</v>
      </c>
    </row>
    <row r="79" spans="1:16" s="237" customFormat="1" ht="30" customHeight="1" x14ac:dyDescent="0.25">
      <c r="A79" s="242">
        <v>73</v>
      </c>
      <c r="B79" s="241" t="s">
        <v>6502</v>
      </c>
      <c r="C79" s="239" t="s">
        <v>4769</v>
      </c>
      <c r="D79" s="240">
        <v>83</v>
      </c>
      <c r="E79" s="240" t="s">
        <v>4653</v>
      </c>
      <c r="F79" s="239" t="s">
        <v>5828</v>
      </c>
      <c r="G79" s="239" t="s">
        <v>5827</v>
      </c>
      <c r="H79" s="239" t="s">
        <v>5826</v>
      </c>
      <c r="I79" s="239" t="s">
        <v>5825</v>
      </c>
      <c r="J79" s="239" t="s">
        <v>5824</v>
      </c>
      <c r="K79" s="239" t="s">
        <v>5823</v>
      </c>
      <c r="L79" s="239" t="s">
        <v>5773</v>
      </c>
      <c r="M79" s="239" t="s">
        <v>5772</v>
      </c>
      <c r="N79" s="239" t="s">
        <v>4210</v>
      </c>
      <c r="O79" s="239" t="s">
        <v>5699</v>
      </c>
      <c r="P79" s="238" t="s">
        <v>5822</v>
      </c>
    </row>
    <row r="80" spans="1:16" s="237" customFormat="1" ht="30" customHeight="1" x14ac:dyDescent="0.25">
      <c r="A80" s="242">
        <v>74</v>
      </c>
      <c r="B80" s="241" t="s">
        <v>6502</v>
      </c>
      <c r="C80" s="239" t="s">
        <v>4750</v>
      </c>
      <c r="D80" s="240">
        <v>84</v>
      </c>
      <c r="E80" s="240" t="s">
        <v>4653</v>
      </c>
      <c r="F80" s="239" t="s">
        <v>5821</v>
      </c>
      <c r="G80" s="239" t="s">
        <v>5820</v>
      </c>
      <c r="H80" s="239" t="s">
        <v>5819</v>
      </c>
      <c r="I80" s="239" t="s">
        <v>5818</v>
      </c>
      <c r="J80" s="239" t="s">
        <v>5817</v>
      </c>
      <c r="K80" s="239" t="s">
        <v>5816</v>
      </c>
      <c r="L80" s="239" t="s">
        <v>5773</v>
      </c>
      <c r="M80" s="239" t="s">
        <v>5772</v>
      </c>
      <c r="N80" s="239" t="s">
        <v>4210</v>
      </c>
      <c r="O80" s="239" t="s">
        <v>5699</v>
      </c>
      <c r="P80" s="238" t="s">
        <v>5815</v>
      </c>
    </row>
    <row r="81" spans="1:16" s="237" customFormat="1" ht="30" customHeight="1" x14ac:dyDescent="0.25">
      <c r="A81" s="242">
        <v>75</v>
      </c>
      <c r="B81" s="241" t="s">
        <v>6502</v>
      </c>
      <c r="C81" s="239" t="s">
        <v>4731</v>
      </c>
      <c r="D81" s="240">
        <v>85</v>
      </c>
      <c r="E81" s="240" t="s">
        <v>4653</v>
      </c>
      <c r="F81" s="239" t="s">
        <v>5814</v>
      </c>
      <c r="G81" s="239" t="s">
        <v>5813</v>
      </c>
      <c r="H81" s="239" t="s">
        <v>5812</v>
      </c>
      <c r="I81" s="239" t="s">
        <v>5811</v>
      </c>
      <c r="J81" s="239" t="s">
        <v>5810</v>
      </c>
      <c r="K81" s="239" t="s">
        <v>5809</v>
      </c>
      <c r="L81" s="239" t="s">
        <v>5773</v>
      </c>
      <c r="M81" s="239" t="s">
        <v>5772</v>
      </c>
      <c r="N81" s="239" t="s">
        <v>4210</v>
      </c>
      <c r="O81" s="239" t="s">
        <v>5699</v>
      </c>
      <c r="P81" s="238" t="s">
        <v>5808</v>
      </c>
    </row>
    <row r="82" spans="1:16" s="237" customFormat="1" ht="30" customHeight="1" x14ac:dyDescent="0.25">
      <c r="A82" s="242">
        <v>76</v>
      </c>
      <c r="B82" s="241" t="s">
        <v>6502</v>
      </c>
      <c r="C82" s="239" t="s">
        <v>4714</v>
      </c>
      <c r="D82" s="240">
        <v>86</v>
      </c>
      <c r="E82" s="240" t="s">
        <v>4653</v>
      </c>
      <c r="F82" s="239" t="s">
        <v>5807</v>
      </c>
      <c r="G82" s="239" t="s">
        <v>5806</v>
      </c>
      <c r="H82" s="239" t="s">
        <v>5805</v>
      </c>
      <c r="I82" s="239" t="s">
        <v>5804</v>
      </c>
      <c r="J82" s="239" t="s">
        <v>5803</v>
      </c>
      <c r="K82" s="239" t="s">
        <v>5802</v>
      </c>
      <c r="L82" s="239" t="s">
        <v>5773</v>
      </c>
      <c r="M82" s="239" t="s">
        <v>5772</v>
      </c>
      <c r="N82" s="239" t="s">
        <v>4210</v>
      </c>
      <c r="O82" s="239" t="s">
        <v>5699</v>
      </c>
      <c r="P82" s="238" t="s">
        <v>5801</v>
      </c>
    </row>
    <row r="83" spans="1:16" s="237" customFormat="1" ht="30" customHeight="1" x14ac:dyDescent="0.25">
      <c r="A83" s="242">
        <v>77</v>
      </c>
      <c r="B83" s="241" t="s">
        <v>6502</v>
      </c>
      <c r="C83" s="239" t="s">
        <v>4699</v>
      </c>
      <c r="D83" s="240">
        <v>87</v>
      </c>
      <c r="E83" s="240" t="s">
        <v>4653</v>
      </c>
      <c r="F83" s="239" t="s">
        <v>5800</v>
      </c>
      <c r="G83" s="239" t="s">
        <v>5799</v>
      </c>
      <c r="H83" s="239" t="s">
        <v>5798</v>
      </c>
      <c r="I83" s="239" t="s">
        <v>5797</v>
      </c>
      <c r="J83" s="239" t="s">
        <v>5796</v>
      </c>
      <c r="K83" s="239" t="s">
        <v>5795</v>
      </c>
      <c r="L83" s="239" t="s">
        <v>5773</v>
      </c>
      <c r="M83" s="239" t="s">
        <v>5772</v>
      </c>
      <c r="N83" s="239" t="s">
        <v>4210</v>
      </c>
      <c r="O83" s="239" t="s">
        <v>5699</v>
      </c>
      <c r="P83" s="238" t="s">
        <v>5794</v>
      </c>
    </row>
    <row r="84" spans="1:16" s="237" customFormat="1" ht="30" customHeight="1" x14ac:dyDescent="0.25">
      <c r="A84" s="242">
        <v>78</v>
      </c>
      <c r="B84" s="241" t="s">
        <v>6502</v>
      </c>
      <c r="C84" s="239" t="s">
        <v>4685</v>
      </c>
      <c r="D84" s="240">
        <v>88</v>
      </c>
      <c r="E84" s="240" t="s">
        <v>4653</v>
      </c>
      <c r="F84" s="239" t="s">
        <v>5793</v>
      </c>
      <c r="G84" s="239" t="s">
        <v>5792</v>
      </c>
      <c r="H84" s="239" t="s">
        <v>5791</v>
      </c>
      <c r="I84" s="239" t="s">
        <v>5790</v>
      </c>
      <c r="J84" s="239" t="s">
        <v>5789</v>
      </c>
      <c r="K84" s="239" t="s">
        <v>5788</v>
      </c>
      <c r="L84" s="239" t="s">
        <v>5773</v>
      </c>
      <c r="M84" s="239" t="s">
        <v>5772</v>
      </c>
      <c r="N84" s="239" t="s">
        <v>4210</v>
      </c>
      <c r="O84" s="239" t="s">
        <v>5699</v>
      </c>
      <c r="P84" s="238" t="s">
        <v>5787</v>
      </c>
    </row>
    <row r="85" spans="1:16" s="237" customFormat="1" ht="30" customHeight="1" x14ac:dyDescent="0.25">
      <c r="A85" s="242">
        <v>79</v>
      </c>
      <c r="B85" s="241" t="s">
        <v>6502</v>
      </c>
      <c r="C85" s="239" t="s">
        <v>4670</v>
      </c>
      <c r="D85" s="240">
        <v>89</v>
      </c>
      <c r="E85" s="240" t="s">
        <v>4653</v>
      </c>
      <c r="F85" s="239" t="s">
        <v>5786</v>
      </c>
      <c r="G85" s="239" t="s">
        <v>5785</v>
      </c>
      <c r="H85" s="239" t="s">
        <v>5784</v>
      </c>
      <c r="I85" s="239" t="s">
        <v>5783</v>
      </c>
      <c r="J85" s="239" t="s">
        <v>5782</v>
      </c>
      <c r="K85" s="239" t="s">
        <v>5781</v>
      </c>
      <c r="L85" s="239" t="s">
        <v>5773</v>
      </c>
      <c r="M85" s="239" t="s">
        <v>5772</v>
      </c>
      <c r="N85" s="239" t="s">
        <v>4210</v>
      </c>
      <c r="O85" s="239" t="s">
        <v>5699</v>
      </c>
      <c r="P85" s="238" t="s">
        <v>5780</v>
      </c>
    </row>
    <row r="86" spans="1:16" s="237" customFormat="1" ht="30" customHeight="1" x14ac:dyDescent="0.25">
      <c r="A86" s="242">
        <v>80</v>
      </c>
      <c r="B86" s="241" t="s">
        <v>6502</v>
      </c>
      <c r="C86" s="239" t="s">
        <v>4654</v>
      </c>
      <c r="D86" s="240">
        <v>90</v>
      </c>
      <c r="E86" s="240" t="s">
        <v>4653</v>
      </c>
      <c r="F86" s="239" t="s">
        <v>5779</v>
      </c>
      <c r="G86" s="239" t="s">
        <v>5778</v>
      </c>
      <c r="H86" s="239" t="s">
        <v>5777</v>
      </c>
      <c r="I86" s="239" t="s">
        <v>5776</v>
      </c>
      <c r="J86" s="239" t="s">
        <v>5775</v>
      </c>
      <c r="K86" s="239" t="s">
        <v>5774</v>
      </c>
      <c r="L86" s="239" t="s">
        <v>5773</v>
      </c>
      <c r="M86" s="239" t="s">
        <v>5772</v>
      </c>
      <c r="N86" s="239" t="s">
        <v>4210</v>
      </c>
      <c r="O86" s="239" t="s">
        <v>5699</v>
      </c>
      <c r="P86" s="238" t="s">
        <v>5771</v>
      </c>
    </row>
    <row r="87" spans="1:16" s="237" customFormat="1" ht="30" customHeight="1" x14ac:dyDescent="0.25">
      <c r="A87" s="242">
        <v>81</v>
      </c>
      <c r="B87" s="241" t="s">
        <v>6501</v>
      </c>
      <c r="C87" s="239" t="s">
        <v>5242</v>
      </c>
      <c r="D87" s="240">
        <v>41</v>
      </c>
      <c r="E87" s="240" t="s">
        <v>5168</v>
      </c>
      <c r="F87" s="239" t="s">
        <v>6130</v>
      </c>
      <c r="G87" s="239" t="s">
        <v>6129</v>
      </c>
      <c r="H87" s="239" t="s">
        <v>6128</v>
      </c>
      <c r="I87" s="239" t="s">
        <v>6127</v>
      </c>
      <c r="J87" s="239" t="s">
        <v>6126</v>
      </c>
      <c r="K87" s="239" t="s">
        <v>6125</v>
      </c>
      <c r="L87" s="239" t="s">
        <v>6061</v>
      </c>
      <c r="M87" s="239" t="s">
        <v>6060</v>
      </c>
      <c r="N87" s="239" t="s">
        <v>4210</v>
      </c>
      <c r="O87" s="239" t="s">
        <v>5699</v>
      </c>
      <c r="P87" s="238" t="s">
        <v>6124</v>
      </c>
    </row>
    <row r="88" spans="1:16" s="237" customFormat="1" ht="30" customHeight="1" x14ac:dyDescent="0.25">
      <c r="A88" s="242">
        <v>82</v>
      </c>
      <c r="B88" s="241" t="s">
        <v>6501</v>
      </c>
      <c r="C88" s="239" t="s">
        <v>5233</v>
      </c>
      <c r="D88" s="240">
        <v>42</v>
      </c>
      <c r="E88" s="240" t="s">
        <v>5168</v>
      </c>
      <c r="F88" s="239" t="s">
        <v>6123</v>
      </c>
      <c r="G88" s="239" t="s">
        <v>6122</v>
      </c>
      <c r="H88" s="239" t="s">
        <v>6121</v>
      </c>
      <c r="I88" s="239" t="s">
        <v>6120</v>
      </c>
      <c r="J88" s="239" t="s">
        <v>6119</v>
      </c>
      <c r="K88" s="239" t="s">
        <v>6118</v>
      </c>
      <c r="L88" s="239" t="s">
        <v>6061</v>
      </c>
      <c r="M88" s="239" t="s">
        <v>6060</v>
      </c>
      <c r="N88" s="239" t="s">
        <v>4210</v>
      </c>
      <c r="O88" s="239" t="s">
        <v>5699</v>
      </c>
      <c r="P88" s="238" t="s">
        <v>6117</v>
      </c>
    </row>
    <row r="89" spans="1:16" s="237" customFormat="1" ht="30" customHeight="1" x14ac:dyDescent="0.25">
      <c r="A89" s="242">
        <v>83</v>
      </c>
      <c r="B89" s="241" t="s">
        <v>6501</v>
      </c>
      <c r="C89" s="239" t="s">
        <v>5222</v>
      </c>
      <c r="D89" s="240">
        <v>43</v>
      </c>
      <c r="E89" s="240" t="s">
        <v>5168</v>
      </c>
      <c r="F89" s="239" t="s">
        <v>6116</v>
      </c>
      <c r="G89" s="239" t="s">
        <v>6115</v>
      </c>
      <c r="H89" s="239" t="s">
        <v>6114</v>
      </c>
      <c r="I89" s="239" t="s">
        <v>6113</v>
      </c>
      <c r="J89" s="239" t="s">
        <v>6112</v>
      </c>
      <c r="K89" s="239" t="s">
        <v>6111</v>
      </c>
      <c r="L89" s="239" t="s">
        <v>6061</v>
      </c>
      <c r="M89" s="239" t="s">
        <v>6060</v>
      </c>
      <c r="N89" s="239" t="s">
        <v>4210</v>
      </c>
      <c r="O89" s="239" t="s">
        <v>5699</v>
      </c>
      <c r="P89" s="238" t="s">
        <v>6110</v>
      </c>
    </row>
    <row r="90" spans="1:16" s="237" customFormat="1" ht="30" customHeight="1" x14ac:dyDescent="0.25">
      <c r="A90" s="242">
        <v>84</v>
      </c>
      <c r="B90" s="241" t="s">
        <v>6501</v>
      </c>
      <c r="C90" s="239" t="s">
        <v>5206</v>
      </c>
      <c r="D90" s="240">
        <v>44</v>
      </c>
      <c r="E90" s="240" t="s">
        <v>5168</v>
      </c>
      <c r="F90" s="239" t="s">
        <v>6109</v>
      </c>
      <c r="G90" s="239" t="s">
        <v>6108</v>
      </c>
      <c r="H90" s="239" t="s">
        <v>6107</v>
      </c>
      <c r="I90" s="239" t="s">
        <v>6106</v>
      </c>
      <c r="J90" s="239" t="s">
        <v>6105</v>
      </c>
      <c r="K90" s="239" t="s">
        <v>6104</v>
      </c>
      <c r="L90" s="239" t="s">
        <v>6061</v>
      </c>
      <c r="M90" s="239" t="s">
        <v>6060</v>
      </c>
      <c r="N90" s="239" t="s">
        <v>4210</v>
      </c>
      <c r="O90" s="239" t="s">
        <v>5699</v>
      </c>
      <c r="P90" s="238" t="s">
        <v>6103</v>
      </c>
    </row>
    <row r="91" spans="1:16" s="237" customFormat="1" ht="30" customHeight="1" x14ac:dyDescent="0.25">
      <c r="A91" s="242">
        <v>85</v>
      </c>
      <c r="B91" s="241" t="s">
        <v>6501</v>
      </c>
      <c r="C91" s="239" t="s">
        <v>5196</v>
      </c>
      <c r="D91" s="240">
        <v>45</v>
      </c>
      <c r="E91" s="240" t="s">
        <v>5168</v>
      </c>
      <c r="F91" s="239" t="s">
        <v>6102</v>
      </c>
      <c r="G91" s="239" t="s">
        <v>6101</v>
      </c>
      <c r="H91" s="239" t="s">
        <v>6100</v>
      </c>
      <c r="I91" s="239" t="s">
        <v>6099</v>
      </c>
      <c r="J91" s="239" t="s">
        <v>6098</v>
      </c>
      <c r="K91" s="239" t="s">
        <v>6097</v>
      </c>
      <c r="L91" s="239" t="s">
        <v>6061</v>
      </c>
      <c r="M91" s="239" t="s">
        <v>6060</v>
      </c>
      <c r="N91" s="239" t="s">
        <v>4210</v>
      </c>
      <c r="O91" s="239" t="s">
        <v>5699</v>
      </c>
      <c r="P91" s="238" t="s">
        <v>6096</v>
      </c>
    </row>
    <row r="92" spans="1:16" s="237" customFormat="1" ht="30" customHeight="1" x14ac:dyDescent="0.25">
      <c r="A92" s="242">
        <v>86</v>
      </c>
      <c r="B92" s="241" t="s">
        <v>6501</v>
      </c>
      <c r="C92" s="239" t="s">
        <v>5190</v>
      </c>
      <c r="D92" s="240">
        <v>46</v>
      </c>
      <c r="E92" s="240" t="s">
        <v>5168</v>
      </c>
      <c r="F92" s="239" t="s">
        <v>6095</v>
      </c>
      <c r="G92" s="239" t="s">
        <v>6094</v>
      </c>
      <c r="H92" s="239" t="s">
        <v>6093</v>
      </c>
      <c r="I92" s="239" t="s">
        <v>6092</v>
      </c>
      <c r="J92" s="239" t="s">
        <v>6091</v>
      </c>
      <c r="K92" s="239" t="s">
        <v>6090</v>
      </c>
      <c r="L92" s="239" t="s">
        <v>6061</v>
      </c>
      <c r="M92" s="239" t="s">
        <v>6060</v>
      </c>
      <c r="N92" s="239" t="s">
        <v>4210</v>
      </c>
      <c r="O92" s="239" t="s">
        <v>5699</v>
      </c>
      <c r="P92" s="238" t="s">
        <v>6089</v>
      </c>
    </row>
    <row r="93" spans="1:16" s="237" customFormat="1" ht="30" customHeight="1" x14ac:dyDescent="0.25">
      <c r="A93" s="242">
        <v>87</v>
      </c>
      <c r="B93" s="241" t="s">
        <v>6501</v>
      </c>
      <c r="C93" s="239" t="s">
        <v>5184</v>
      </c>
      <c r="D93" s="240">
        <v>47</v>
      </c>
      <c r="E93" s="240" t="s">
        <v>5168</v>
      </c>
      <c r="F93" s="239" t="s">
        <v>6088</v>
      </c>
      <c r="G93" s="239" t="s">
        <v>6087</v>
      </c>
      <c r="H93" s="239" t="s">
        <v>6086</v>
      </c>
      <c r="I93" s="239" t="s">
        <v>6085</v>
      </c>
      <c r="J93" s="239" t="s">
        <v>6084</v>
      </c>
      <c r="K93" s="239" t="s">
        <v>6083</v>
      </c>
      <c r="L93" s="239" t="s">
        <v>6061</v>
      </c>
      <c r="M93" s="239" t="s">
        <v>6060</v>
      </c>
      <c r="N93" s="239" t="s">
        <v>4210</v>
      </c>
      <c r="O93" s="239" t="s">
        <v>5699</v>
      </c>
      <c r="P93" s="238" t="s">
        <v>6082</v>
      </c>
    </row>
    <row r="94" spans="1:16" s="237" customFormat="1" ht="30" customHeight="1" x14ac:dyDescent="0.25">
      <c r="A94" s="242">
        <v>88</v>
      </c>
      <c r="B94" s="241" t="s">
        <v>6501</v>
      </c>
      <c r="C94" s="239" t="s">
        <v>5180</v>
      </c>
      <c r="D94" s="240">
        <v>48</v>
      </c>
      <c r="E94" s="240" t="s">
        <v>5168</v>
      </c>
      <c r="F94" s="239" t="s">
        <v>6081</v>
      </c>
      <c r="G94" s="239" t="s">
        <v>6080</v>
      </c>
      <c r="H94" s="239" t="s">
        <v>6079</v>
      </c>
      <c r="I94" s="239" t="s">
        <v>6078</v>
      </c>
      <c r="J94" s="239" t="s">
        <v>6077</v>
      </c>
      <c r="K94" s="239" t="s">
        <v>6076</v>
      </c>
      <c r="L94" s="239" t="s">
        <v>6061</v>
      </c>
      <c r="M94" s="239" t="s">
        <v>6060</v>
      </c>
      <c r="N94" s="239" t="s">
        <v>4210</v>
      </c>
      <c r="O94" s="239" t="s">
        <v>5699</v>
      </c>
      <c r="P94" s="238" t="s">
        <v>6075</v>
      </c>
    </row>
    <row r="95" spans="1:16" s="237" customFormat="1" ht="30" customHeight="1" x14ac:dyDescent="0.25">
      <c r="A95" s="242">
        <v>89</v>
      </c>
      <c r="B95" s="241" t="s">
        <v>6501</v>
      </c>
      <c r="C95" s="239" t="s">
        <v>5176</v>
      </c>
      <c r="D95" s="240">
        <v>49</v>
      </c>
      <c r="E95" s="240" t="s">
        <v>5168</v>
      </c>
      <c r="F95" s="239" t="s">
        <v>6074</v>
      </c>
      <c r="G95" s="239" t="s">
        <v>6073</v>
      </c>
      <c r="H95" s="239" t="s">
        <v>6072</v>
      </c>
      <c r="I95" s="239" t="s">
        <v>6071</v>
      </c>
      <c r="J95" s="239" t="s">
        <v>6070</v>
      </c>
      <c r="K95" s="239" t="s">
        <v>6069</v>
      </c>
      <c r="L95" s="239" t="s">
        <v>6061</v>
      </c>
      <c r="M95" s="239" t="s">
        <v>6060</v>
      </c>
      <c r="N95" s="239" t="s">
        <v>4210</v>
      </c>
      <c r="O95" s="239" t="s">
        <v>5699</v>
      </c>
      <c r="P95" s="238" t="s">
        <v>6068</v>
      </c>
    </row>
    <row r="96" spans="1:16" s="237" customFormat="1" ht="30" customHeight="1" x14ac:dyDescent="0.25">
      <c r="A96" s="242">
        <v>90</v>
      </c>
      <c r="B96" s="241" t="s">
        <v>6501</v>
      </c>
      <c r="C96" s="239" t="s">
        <v>5169</v>
      </c>
      <c r="D96" s="240">
        <v>50</v>
      </c>
      <c r="E96" s="240" t="s">
        <v>5168</v>
      </c>
      <c r="F96" s="239" t="s">
        <v>6067</v>
      </c>
      <c r="G96" s="239" t="s">
        <v>6066</v>
      </c>
      <c r="H96" s="239" t="s">
        <v>6065</v>
      </c>
      <c r="I96" s="239" t="s">
        <v>6064</v>
      </c>
      <c r="J96" s="239" t="s">
        <v>6063</v>
      </c>
      <c r="K96" s="239" t="s">
        <v>6062</v>
      </c>
      <c r="L96" s="239" t="s">
        <v>6061</v>
      </c>
      <c r="M96" s="239" t="s">
        <v>6060</v>
      </c>
      <c r="N96" s="239" t="s">
        <v>4210</v>
      </c>
      <c r="O96" s="239" t="s">
        <v>5699</v>
      </c>
      <c r="P96" s="238" t="s">
        <v>6059</v>
      </c>
    </row>
    <row r="97" spans="1:16" s="237" customFormat="1" ht="30" customHeight="1" x14ac:dyDescent="0.25">
      <c r="A97" s="242">
        <v>91</v>
      </c>
      <c r="B97" s="241" t="s">
        <v>6500</v>
      </c>
      <c r="C97" s="239" t="s">
        <v>4940</v>
      </c>
      <c r="D97" s="240">
        <v>71</v>
      </c>
      <c r="E97" s="240" t="s">
        <v>4809</v>
      </c>
      <c r="F97" s="239" t="s">
        <v>5914</v>
      </c>
      <c r="G97" s="239" t="s">
        <v>5913</v>
      </c>
      <c r="H97" s="239" t="s">
        <v>5912</v>
      </c>
      <c r="I97" s="239" t="s">
        <v>5911</v>
      </c>
      <c r="J97" s="239" t="s">
        <v>5910</v>
      </c>
      <c r="K97" s="239" t="s">
        <v>5909</v>
      </c>
      <c r="L97" s="239" t="s">
        <v>5845</v>
      </c>
      <c r="M97" s="239" t="s">
        <v>5844</v>
      </c>
      <c r="N97" s="239" t="s">
        <v>4222</v>
      </c>
      <c r="O97" s="239" t="s">
        <v>5699</v>
      </c>
      <c r="P97" s="238" t="s">
        <v>5908</v>
      </c>
    </row>
    <row r="98" spans="1:16" s="237" customFormat="1" ht="30" customHeight="1" x14ac:dyDescent="0.25">
      <c r="A98" s="242">
        <v>92</v>
      </c>
      <c r="B98" s="241" t="s">
        <v>6500</v>
      </c>
      <c r="C98" s="239" t="s">
        <v>4927</v>
      </c>
      <c r="D98" s="240">
        <v>72</v>
      </c>
      <c r="E98" s="240" t="s">
        <v>4809</v>
      </c>
      <c r="F98" s="239" t="s">
        <v>5907</v>
      </c>
      <c r="G98" s="239" t="s">
        <v>5906</v>
      </c>
      <c r="H98" s="239" t="s">
        <v>5905</v>
      </c>
      <c r="I98" s="239" t="s">
        <v>5904</v>
      </c>
      <c r="J98" s="239" t="s">
        <v>5903</v>
      </c>
      <c r="K98" s="239" t="s">
        <v>5902</v>
      </c>
      <c r="L98" s="239" t="s">
        <v>5845</v>
      </c>
      <c r="M98" s="239" t="s">
        <v>5844</v>
      </c>
      <c r="N98" s="239" t="s">
        <v>4222</v>
      </c>
      <c r="O98" s="239" t="s">
        <v>5699</v>
      </c>
      <c r="P98" s="238" t="s">
        <v>5901</v>
      </c>
    </row>
    <row r="99" spans="1:16" s="237" customFormat="1" ht="30" customHeight="1" x14ac:dyDescent="0.25">
      <c r="A99" s="242">
        <v>93</v>
      </c>
      <c r="B99" s="241" t="s">
        <v>6500</v>
      </c>
      <c r="C99" s="239" t="s">
        <v>4914</v>
      </c>
      <c r="D99" s="240">
        <v>73</v>
      </c>
      <c r="E99" s="240" t="s">
        <v>4809</v>
      </c>
      <c r="F99" s="239" t="s">
        <v>5900</v>
      </c>
      <c r="G99" s="239" t="s">
        <v>5899</v>
      </c>
      <c r="H99" s="239" t="s">
        <v>5898</v>
      </c>
      <c r="I99" s="239" t="s">
        <v>5897</v>
      </c>
      <c r="J99" s="239" t="s">
        <v>5896</v>
      </c>
      <c r="K99" s="239" t="s">
        <v>5895</v>
      </c>
      <c r="L99" s="239" t="s">
        <v>5845</v>
      </c>
      <c r="M99" s="239" t="s">
        <v>5844</v>
      </c>
      <c r="N99" s="239" t="s">
        <v>4222</v>
      </c>
      <c r="O99" s="239" t="s">
        <v>5699</v>
      </c>
      <c r="P99" s="238" t="s">
        <v>5894</v>
      </c>
    </row>
    <row r="100" spans="1:16" s="237" customFormat="1" ht="30" customHeight="1" x14ac:dyDescent="0.25">
      <c r="A100" s="242">
        <v>94</v>
      </c>
      <c r="B100" s="241" t="s">
        <v>6500</v>
      </c>
      <c r="C100" s="239" t="s">
        <v>4900</v>
      </c>
      <c r="D100" s="240">
        <v>74</v>
      </c>
      <c r="E100" s="240" t="s">
        <v>4809</v>
      </c>
      <c r="F100" s="239" t="s">
        <v>5893</v>
      </c>
      <c r="G100" s="239" t="s">
        <v>5892</v>
      </c>
      <c r="H100" s="239" t="s">
        <v>5891</v>
      </c>
      <c r="I100" s="239" t="s">
        <v>5890</v>
      </c>
      <c r="J100" s="239" t="s">
        <v>5889</v>
      </c>
      <c r="K100" s="239" t="s">
        <v>5888</v>
      </c>
      <c r="L100" s="239" t="s">
        <v>5845</v>
      </c>
      <c r="M100" s="239" t="s">
        <v>5844</v>
      </c>
      <c r="N100" s="239" t="s">
        <v>4222</v>
      </c>
      <c r="O100" s="239" t="s">
        <v>5699</v>
      </c>
      <c r="P100" s="238" t="s">
        <v>5887</v>
      </c>
    </row>
    <row r="101" spans="1:16" s="237" customFormat="1" ht="30" customHeight="1" x14ac:dyDescent="0.25">
      <c r="A101" s="242">
        <v>95</v>
      </c>
      <c r="B101" s="241" t="s">
        <v>6500</v>
      </c>
      <c r="C101" s="239" t="s">
        <v>4886</v>
      </c>
      <c r="D101" s="240">
        <v>75</v>
      </c>
      <c r="E101" s="240" t="s">
        <v>4809</v>
      </c>
      <c r="F101" s="239" t="s">
        <v>5886</v>
      </c>
      <c r="G101" s="239" t="s">
        <v>5885</v>
      </c>
      <c r="H101" s="239" t="s">
        <v>5884</v>
      </c>
      <c r="I101" s="239" t="s">
        <v>5883</v>
      </c>
      <c r="J101" s="239" t="s">
        <v>5882</v>
      </c>
      <c r="K101" s="239" t="s">
        <v>5881</v>
      </c>
      <c r="L101" s="239" t="s">
        <v>5845</v>
      </c>
      <c r="M101" s="239" t="s">
        <v>5844</v>
      </c>
      <c r="N101" s="239" t="s">
        <v>4222</v>
      </c>
      <c r="O101" s="239" t="s">
        <v>5699</v>
      </c>
      <c r="P101" s="238" t="s">
        <v>5880</v>
      </c>
    </row>
    <row r="102" spans="1:16" s="237" customFormat="1" ht="30" customHeight="1" x14ac:dyDescent="0.25">
      <c r="A102" s="242">
        <v>96</v>
      </c>
      <c r="B102" s="241" t="s">
        <v>6500</v>
      </c>
      <c r="C102" s="239" t="s">
        <v>4869</v>
      </c>
      <c r="D102" s="240">
        <v>76</v>
      </c>
      <c r="E102" s="240" t="s">
        <v>4809</v>
      </c>
      <c r="F102" s="239" t="s">
        <v>5879</v>
      </c>
      <c r="G102" s="239" t="s">
        <v>5878</v>
      </c>
      <c r="H102" s="239" t="s">
        <v>5877</v>
      </c>
      <c r="I102" s="239" t="s">
        <v>5876</v>
      </c>
      <c r="J102" s="239" t="s">
        <v>5875</v>
      </c>
      <c r="K102" s="239" t="s">
        <v>5874</v>
      </c>
      <c r="L102" s="239" t="s">
        <v>5845</v>
      </c>
      <c r="M102" s="239" t="s">
        <v>5844</v>
      </c>
      <c r="N102" s="239" t="s">
        <v>4222</v>
      </c>
      <c r="O102" s="239" t="s">
        <v>5699</v>
      </c>
      <c r="P102" s="238" t="s">
        <v>5873</v>
      </c>
    </row>
    <row r="103" spans="1:16" s="237" customFormat="1" ht="30" customHeight="1" x14ac:dyDescent="0.25">
      <c r="A103" s="242">
        <v>97</v>
      </c>
      <c r="B103" s="241" t="s">
        <v>6500</v>
      </c>
      <c r="C103" s="239" t="s">
        <v>4853</v>
      </c>
      <c r="D103" s="240">
        <v>77</v>
      </c>
      <c r="E103" s="240" t="s">
        <v>4809</v>
      </c>
      <c r="F103" s="239" t="s">
        <v>5872</v>
      </c>
      <c r="G103" s="239" t="s">
        <v>5871</v>
      </c>
      <c r="H103" s="239" t="s">
        <v>5870</v>
      </c>
      <c r="I103" s="239" t="s">
        <v>5869</v>
      </c>
      <c r="J103" s="239" t="s">
        <v>5868</v>
      </c>
      <c r="K103" s="239" t="s">
        <v>5867</v>
      </c>
      <c r="L103" s="239" t="s">
        <v>5845</v>
      </c>
      <c r="M103" s="239" t="s">
        <v>5844</v>
      </c>
      <c r="N103" s="239" t="s">
        <v>4222</v>
      </c>
      <c r="O103" s="239" t="s">
        <v>5699</v>
      </c>
      <c r="P103" s="238" t="s">
        <v>5866</v>
      </c>
    </row>
    <row r="104" spans="1:16" s="237" customFormat="1" ht="30" customHeight="1" x14ac:dyDescent="0.25">
      <c r="A104" s="242">
        <v>98</v>
      </c>
      <c r="B104" s="241" t="s">
        <v>6500</v>
      </c>
      <c r="C104" s="239" t="s">
        <v>4840</v>
      </c>
      <c r="D104" s="240">
        <v>78</v>
      </c>
      <c r="E104" s="240" t="s">
        <v>4809</v>
      </c>
      <c r="F104" s="239" t="s">
        <v>5865</v>
      </c>
      <c r="G104" s="239" t="s">
        <v>5864</v>
      </c>
      <c r="H104" s="239" t="s">
        <v>5863</v>
      </c>
      <c r="I104" s="239" t="s">
        <v>5862</v>
      </c>
      <c r="J104" s="239" t="s">
        <v>5861</v>
      </c>
      <c r="K104" s="239" t="s">
        <v>5860</v>
      </c>
      <c r="L104" s="239" t="s">
        <v>5845</v>
      </c>
      <c r="M104" s="239" t="s">
        <v>5844</v>
      </c>
      <c r="N104" s="239" t="s">
        <v>4222</v>
      </c>
      <c r="O104" s="239" t="s">
        <v>5699</v>
      </c>
      <c r="P104" s="238" t="s">
        <v>5859</v>
      </c>
    </row>
    <row r="105" spans="1:16" s="237" customFormat="1" ht="30" customHeight="1" x14ac:dyDescent="0.25">
      <c r="A105" s="242">
        <v>99</v>
      </c>
      <c r="B105" s="241" t="s">
        <v>6500</v>
      </c>
      <c r="C105" s="239" t="s">
        <v>4825</v>
      </c>
      <c r="D105" s="240">
        <v>79</v>
      </c>
      <c r="E105" s="240" t="s">
        <v>4809</v>
      </c>
      <c r="F105" s="239" t="s">
        <v>5858</v>
      </c>
      <c r="G105" s="239" t="s">
        <v>5857</v>
      </c>
      <c r="H105" s="239" t="s">
        <v>5856</v>
      </c>
      <c r="I105" s="239" t="s">
        <v>5855</v>
      </c>
      <c r="J105" s="239" t="s">
        <v>5854</v>
      </c>
      <c r="K105" s="239" t="s">
        <v>5853</v>
      </c>
      <c r="L105" s="239" t="s">
        <v>5845</v>
      </c>
      <c r="M105" s="239" t="s">
        <v>5844</v>
      </c>
      <c r="N105" s="239" t="s">
        <v>4222</v>
      </c>
      <c r="O105" s="239" t="s">
        <v>5699</v>
      </c>
      <c r="P105" s="238" t="s">
        <v>5852</v>
      </c>
    </row>
    <row r="106" spans="1:16" s="237" customFormat="1" ht="30" customHeight="1" x14ac:dyDescent="0.25">
      <c r="A106" s="242">
        <v>100</v>
      </c>
      <c r="B106" s="241" t="s">
        <v>6500</v>
      </c>
      <c r="C106" s="239" t="s">
        <v>4810</v>
      </c>
      <c r="D106" s="240">
        <v>80</v>
      </c>
      <c r="E106" s="240" t="s">
        <v>4809</v>
      </c>
      <c r="F106" s="239" t="s">
        <v>5851</v>
      </c>
      <c r="G106" s="239" t="s">
        <v>5850</v>
      </c>
      <c r="H106" s="239" t="s">
        <v>5849</v>
      </c>
      <c r="I106" s="239" t="s">
        <v>5848</v>
      </c>
      <c r="J106" s="239" t="s">
        <v>5847</v>
      </c>
      <c r="K106" s="239" t="s">
        <v>5846</v>
      </c>
      <c r="L106" s="239" t="s">
        <v>5845</v>
      </c>
      <c r="M106" s="239" t="s">
        <v>5844</v>
      </c>
      <c r="N106" s="239" t="s">
        <v>4222</v>
      </c>
      <c r="O106" s="239" t="s">
        <v>5699</v>
      </c>
      <c r="P106" s="238" t="s">
        <v>5843</v>
      </c>
    </row>
  </sheetData>
  <mergeCells count="1">
    <mergeCell ref="A4: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43F5-C777-42BE-B2E2-3873EA223BAE}">
  <dimension ref="A1:D33"/>
  <sheetViews>
    <sheetView workbookViewId="0">
      <selection activeCell="C40" sqref="C40"/>
    </sheetView>
  </sheetViews>
  <sheetFormatPr baseColWidth="10" defaultColWidth="9" defaultRowHeight="15.75" x14ac:dyDescent="0.25"/>
  <cols>
    <col min="1" max="1" width="18" style="182" customWidth="1"/>
    <col min="2" max="2" width="36" style="182" customWidth="1"/>
    <col min="3" max="3" width="46" style="182" customWidth="1"/>
    <col min="4" max="4" width="70" style="182" customWidth="1"/>
    <col min="5" max="16384" width="9" style="182"/>
  </cols>
  <sheetData>
    <row r="1" spans="1:4" ht="32.1" customHeight="1" x14ac:dyDescent="0.25">
      <c r="A1" s="257" t="s">
        <v>6581</v>
      </c>
      <c r="B1" s="257" t="s">
        <v>6533</v>
      </c>
      <c r="C1" s="257" t="s">
        <v>6532</v>
      </c>
      <c r="D1" s="257" t="s">
        <v>6580</v>
      </c>
    </row>
    <row r="2" spans="1:4" ht="32.1" customHeight="1" x14ac:dyDescent="0.25">
      <c r="A2" s="255" t="s">
        <v>6568</v>
      </c>
      <c r="B2" s="255" t="s">
        <v>6579</v>
      </c>
      <c r="C2" s="256" t="s">
        <v>6578</v>
      </c>
      <c r="D2" s="255" t="s">
        <v>6577</v>
      </c>
    </row>
    <row r="3" spans="1:4" ht="32.1" customHeight="1" x14ac:dyDescent="0.25">
      <c r="A3" s="255" t="s">
        <v>6568</v>
      </c>
      <c r="B3" s="255" t="s">
        <v>6576</v>
      </c>
      <c r="C3" s="256" t="s">
        <v>6575</v>
      </c>
      <c r="D3" s="255" t="s">
        <v>6574</v>
      </c>
    </row>
    <row r="4" spans="1:4" ht="32.1" customHeight="1" x14ac:dyDescent="0.25">
      <c r="A4" s="255" t="s">
        <v>6568</v>
      </c>
      <c r="B4" s="255" t="s">
        <v>6558</v>
      </c>
      <c r="C4" s="256">
        <v>42000</v>
      </c>
      <c r="D4" s="255" t="s">
        <v>6573</v>
      </c>
    </row>
    <row r="5" spans="1:4" ht="32.1" customHeight="1" x14ac:dyDescent="0.25">
      <c r="A5" s="255" t="s">
        <v>6568</v>
      </c>
      <c r="B5" s="255" t="s">
        <v>6572</v>
      </c>
      <c r="C5" s="256">
        <v>1</v>
      </c>
      <c r="D5" s="255" t="s">
        <v>6571</v>
      </c>
    </row>
    <row r="6" spans="1:4" ht="32.1" customHeight="1" x14ac:dyDescent="0.25">
      <c r="A6" s="255" t="s">
        <v>6568</v>
      </c>
      <c r="B6" s="255" t="s">
        <v>6570</v>
      </c>
      <c r="C6" s="256">
        <v>0</v>
      </c>
      <c r="D6" s="255"/>
    </row>
    <row r="7" spans="1:4" ht="32.1" customHeight="1" x14ac:dyDescent="0.25">
      <c r="A7" s="255" t="s">
        <v>6568</v>
      </c>
      <c r="B7" s="255" t="s">
        <v>6569</v>
      </c>
      <c r="C7" s="256">
        <v>0</v>
      </c>
      <c r="D7" s="255"/>
    </row>
    <row r="8" spans="1:4" ht="32.1" customHeight="1" x14ac:dyDescent="0.25">
      <c r="A8" s="255" t="s">
        <v>6568</v>
      </c>
      <c r="B8" s="255" t="s">
        <v>6550</v>
      </c>
      <c r="C8" s="256">
        <v>0</v>
      </c>
      <c r="D8" s="255"/>
    </row>
    <row r="9" spans="1:4" ht="32.1" customHeight="1" x14ac:dyDescent="0.25">
      <c r="A9" s="255" t="s">
        <v>6568</v>
      </c>
      <c r="B9" s="255" t="s">
        <v>6548</v>
      </c>
      <c r="C9" s="256">
        <v>0</v>
      </c>
      <c r="D9" s="255"/>
    </row>
    <row r="10" spans="1:4" ht="32.1" customHeight="1" x14ac:dyDescent="0.25">
      <c r="A10" s="255" t="s">
        <v>6568</v>
      </c>
      <c r="B10" s="255" t="s">
        <v>6546</v>
      </c>
      <c r="C10" s="256">
        <v>0</v>
      </c>
      <c r="D10" s="255"/>
    </row>
    <row r="11" spans="1:4" ht="32.1" customHeight="1" x14ac:dyDescent="0.25">
      <c r="A11" s="255" t="s">
        <v>6564</v>
      </c>
      <c r="B11" s="255" t="s">
        <v>4481</v>
      </c>
      <c r="C11" s="256" t="s">
        <v>4480</v>
      </c>
      <c r="D11" s="255" t="s">
        <v>6567</v>
      </c>
    </row>
    <row r="12" spans="1:4" ht="32.1" customHeight="1" x14ac:dyDescent="0.25">
      <c r="A12" s="255" t="s">
        <v>6564</v>
      </c>
      <c r="B12" s="255" t="s">
        <v>6566</v>
      </c>
      <c r="C12" s="256" t="s">
        <v>4477</v>
      </c>
      <c r="D12" s="255" t="s">
        <v>6565</v>
      </c>
    </row>
    <row r="13" spans="1:4" ht="32.1" customHeight="1" x14ac:dyDescent="0.25">
      <c r="A13" s="255" t="s">
        <v>6564</v>
      </c>
      <c r="B13" s="255" t="s">
        <v>6563</v>
      </c>
      <c r="C13" s="256" t="s">
        <v>6562</v>
      </c>
      <c r="D13" s="255" t="s">
        <v>6561</v>
      </c>
    </row>
    <row r="14" spans="1:4" ht="32.1" customHeight="1" x14ac:dyDescent="0.25">
      <c r="A14" s="255" t="s">
        <v>6540</v>
      </c>
      <c r="B14" s="255" t="s">
        <v>6560</v>
      </c>
      <c r="C14" s="256"/>
      <c r="D14" s="255" t="s">
        <v>6559</v>
      </c>
    </row>
    <row r="15" spans="1:4" ht="32.1" customHeight="1" x14ac:dyDescent="0.25">
      <c r="A15" s="255" t="s">
        <v>6540</v>
      </c>
      <c r="B15" s="255" t="s">
        <v>6558</v>
      </c>
      <c r="C15" s="256">
        <v>0</v>
      </c>
      <c r="D15" s="255" t="s">
        <v>6557</v>
      </c>
    </row>
    <row r="16" spans="1:4" ht="32.1" customHeight="1" x14ac:dyDescent="0.25">
      <c r="A16" s="255" t="s">
        <v>6540</v>
      </c>
      <c r="B16" s="255" t="s">
        <v>6556</v>
      </c>
      <c r="C16" s="256">
        <v>0</v>
      </c>
      <c r="D16" s="255" t="s">
        <v>6555</v>
      </c>
    </row>
    <row r="17" spans="1:4" ht="32.1" customHeight="1" x14ac:dyDescent="0.25">
      <c r="A17" s="255" t="s">
        <v>6540</v>
      </c>
      <c r="B17" s="255" t="s">
        <v>6554</v>
      </c>
      <c r="C17" s="256">
        <v>0</v>
      </c>
      <c r="D17" s="255" t="s">
        <v>6553</v>
      </c>
    </row>
    <row r="18" spans="1:4" ht="32.1" customHeight="1" x14ac:dyDescent="0.25">
      <c r="A18" s="255" t="s">
        <v>6540</v>
      </c>
      <c r="B18" s="255" t="s">
        <v>6552</v>
      </c>
      <c r="C18" s="256">
        <v>0</v>
      </c>
      <c r="D18" s="255" t="s">
        <v>6551</v>
      </c>
    </row>
    <row r="19" spans="1:4" ht="32.1" customHeight="1" x14ac:dyDescent="0.25">
      <c r="A19" s="255" t="s">
        <v>6540</v>
      </c>
      <c r="B19" s="255" t="s">
        <v>6550</v>
      </c>
      <c r="C19" s="256">
        <v>0</v>
      </c>
      <c r="D19" s="255" t="s">
        <v>6549</v>
      </c>
    </row>
    <row r="20" spans="1:4" ht="32.1" customHeight="1" x14ac:dyDescent="0.25">
      <c r="A20" s="255" t="s">
        <v>6540</v>
      </c>
      <c r="B20" s="255" t="s">
        <v>6548</v>
      </c>
      <c r="C20" s="256">
        <v>0</v>
      </c>
      <c r="D20" s="255" t="s">
        <v>6547</v>
      </c>
    </row>
    <row r="21" spans="1:4" ht="32.1" customHeight="1" x14ac:dyDescent="0.25">
      <c r="A21" s="255" t="s">
        <v>6540</v>
      </c>
      <c r="B21" s="255" t="s">
        <v>6546</v>
      </c>
      <c r="C21" s="256">
        <v>0</v>
      </c>
      <c r="D21" s="255" t="s">
        <v>6545</v>
      </c>
    </row>
    <row r="22" spans="1:4" ht="32.1" customHeight="1" x14ac:dyDescent="0.25">
      <c r="A22" s="255" t="s">
        <v>6540</v>
      </c>
      <c r="B22" s="255" t="s">
        <v>6544</v>
      </c>
      <c r="C22" s="256">
        <v>0</v>
      </c>
      <c r="D22" s="255" t="s">
        <v>6543</v>
      </c>
    </row>
    <row r="23" spans="1:4" ht="32.1" customHeight="1" x14ac:dyDescent="0.25">
      <c r="A23" s="255" t="s">
        <v>6540</v>
      </c>
      <c r="B23" s="255" t="s">
        <v>6542</v>
      </c>
      <c r="C23" s="256">
        <v>21031</v>
      </c>
      <c r="D23" s="255" t="s">
        <v>6541</v>
      </c>
    </row>
    <row r="24" spans="1:4" ht="32.1" customHeight="1" x14ac:dyDescent="0.25">
      <c r="A24" s="255" t="s">
        <v>6540</v>
      </c>
      <c r="B24" s="255" t="s">
        <v>6539</v>
      </c>
      <c r="C24" s="256">
        <v>3</v>
      </c>
      <c r="D24" s="255" t="s">
        <v>6538</v>
      </c>
    </row>
    <row r="25" spans="1:4" ht="32.1" customHeight="1" x14ac:dyDescent="0.25">
      <c r="A25" s="255" t="s">
        <v>6537</v>
      </c>
      <c r="B25" s="255" t="s">
        <v>4333</v>
      </c>
      <c r="C25" s="256" t="s">
        <v>6536</v>
      </c>
      <c r="D25" s="255" t="s">
        <v>6535</v>
      </c>
    </row>
    <row r="27" spans="1:4" x14ac:dyDescent="0.25">
      <c r="A27" s="182" t="s">
        <v>6534</v>
      </c>
      <c r="B27" s="182" t="s">
        <v>4327</v>
      </c>
      <c r="C27" s="182" t="s">
        <v>6533</v>
      </c>
      <c r="D27" s="182" t="s">
        <v>6532</v>
      </c>
    </row>
    <row r="28" spans="1:4" x14ac:dyDescent="0.25">
      <c r="A28" s="182" t="s">
        <v>6531</v>
      </c>
      <c r="B28" s="182" t="s">
        <v>6530</v>
      </c>
      <c r="C28" s="182" t="s">
        <v>6529</v>
      </c>
      <c r="D28" s="182" t="s">
        <v>6522</v>
      </c>
    </row>
    <row r="29" spans="1:4" x14ac:dyDescent="0.25">
      <c r="A29" s="182" t="s">
        <v>6528</v>
      </c>
      <c r="B29" s="182" t="s">
        <v>6527</v>
      </c>
      <c r="C29" s="182" t="s">
        <v>6526</v>
      </c>
      <c r="D29" s="182" t="s">
        <v>6522</v>
      </c>
    </row>
    <row r="30" spans="1:4" x14ac:dyDescent="0.25">
      <c r="A30" s="182" t="s">
        <v>6525</v>
      </c>
      <c r="B30" s="182" t="s">
        <v>6524</v>
      </c>
      <c r="C30" s="182" t="s">
        <v>6523</v>
      </c>
      <c r="D30" s="182" t="s">
        <v>6522</v>
      </c>
    </row>
    <row r="31" spans="1:4" x14ac:dyDescent="0.25">
      <c r="A31" s="182" t="s">
        <v>4124</v>
      </c>
      <c r="B31" s="182" t="s">
        <v>6521</v>
      </c>
      <c r="C31" s="182" t="s">
        <v>6520</v>
      </c>
      <c r="D31" s="182" t="s">
        <v>6519</v>
      </c>
    </row>
    <row r="32" spans="1:4" x14ac:dyDescent="0.25">
      <c r="A32" s="182" t="s">
        <v>6518</v>
      </c>
      <c r="B32" s="182" t="s">
        <v>6517</v>
      </c>
      <c r="C32" s="182" t="s">
        <v>6516</v>
      </c>
      <c r="D32" s="182" t="s">
        <v>6515</v>
      </c>
    </row>
    <row r="33" spans="1:4" x14ac:dyDescent="0.25">
      <c r="A33" s="182" t="s">
        <v>4333</v>
      </c>
      <c r="B33" s="182" t="s">
        <v>6514</v>
      </c>
      <c r="C33" s="182" t="s">
        <v>6513</v>
      </c>
      <c r="D33" s="182" t="s">
        <v>6512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9349B-71F9-4C6C-8913-C838A055E924}">
  <dimension ref="A1:H92"/>
  <sheetViews>
    <sheetView showGridLines="0" workbookViewId="0">
      <selection activeCell="I13" sqref="I13"/>
    </sheetView>
  </sheetViews>
  <sheetFormatPr baseColWidth="10" defaultColWidth="9" defaultRowHeight="15.75" x14ac:dyDescent="0.25"/>
  <cols>
    <col min="1" max="1" width="3" style="237" customWidth="1"/>
    <col min="2" max="2" width="24" style="237" customWidth="1"/>
    <col min="3" max="3" width="34" style="237" customWidth="1"/>
    <col min="4" max="4" width="50" style="237" customWidth="1"/>
    <col min="5" max="5" width="66" style="237" customWidth="1"/>
    <col min="6" max="6" width="7.75" style="237" customWidth="1"/>
    <col min="7" max="7" width="9" style="334"/>
    <col min="8" max="16384" width="9" style="237"/>
  </cols>
  <sheetData>
    <row r="1" spans="2:8" ht="33.950000000000003" customHeight="1" x14ac:dyDescent="0.25">
      <c r="B1" s="374" t="s">
        <v>6663</v>
      </c>
      <c r="C1" s="375"/>
      <c r="D1" s="375"/>
      <c r="E1" s="376"/>
      <c r="G1" s="308">
        <v>1</v>
      </c>
    </row>
    <row r="2" spans="2:8" ht="33.950000000000003" customHeight="1" thickBot="1" x14ac:dyDescent="0.3">
      <c r="B2" s="377"/>
      <c r="C2" s="378"/>
      <c r="D2" s="378"/>
      <c r="E2" s="379"/>
      <c r="G2" s="308">
        <v>1</v>
      </c>
      <c r="H2" s="309" t="s">
        <v>4233</v>
      </c>
    </row>
    <row r="3" spans="2:8" ht="33.950000000000003" customHeight="1" x14ac:dyDescent="0.25">
      <c r="B3" s="380" t="s">
        <v>6664</v>
      </c>
      <c r="C3" s="381"/>
      <c r="D3" s="381"/>
      <c r="E3" s="382"/>
      <c r="G3" s="308">
        <v>1</v>
      </c>
    </row>
    <row r="4" spans="2:8" ht="33.950000000000003" customHeight="1" x14ac:dyDescent="0.25">
      <c r="B4" s="383" t="s">
        <v>6665</v>
      </c>
      <c r="C4" s="384"/>
      <c r="D4" s="384"/>
      <c r="E4" s="385"/>
      <c r="G4" s="308">
        <v>1</v>
      </c>
    </row>
    <row r="5" spans="2:8" ht="16.5" thickBot="1" x14ac:dyDescent="0.3">
      <c r="B5" s="310" t="s">
        <v>6666</v>
      </c>
      <c r="C5" s="183"/>
      <c r="D5" s="183"/>
      <c r="E5" s="311" t="s">
        <v>6589</v>
      </c>
      <c r="F5" s="312" t="str">
        <f>$G$92</f>
        <v>G92</v>
      </c>
      <c r="G5" s="308">
        <v>1</v>
      </c>
    </row>
    <row r="6" spans="2:8" ht="27.95" customHeight="1" thickBot="1" x14ac:dyDescent="0.3">
      <c r="B6" s="359" t="s">
        <v>6667</v>
      </c>
      <c r="C6" s="360"/>
      <c r="D6" s="360"/>
      <c r="E6" s="361"/>
      <c r="G6" s="308">
        <v>1</v>
      </c>
    </row>
    <row r="7" spans="2:8" ht="18.75" x14ac:dyDescent="0.25">
      <c r="B7" s="313" t="s">
        <v>6668</v>
      </c>
      <c r="C7" s="313" t="s">
        <v>6669</v>
      </c>
      <c r="D7" s="313" t="s">
        <v>6670</v>
      </c>
      <c r="E7" s="313" t="s">
        <v>6671</v>
      </c>
      <c r="G7" s="308">
        <v>1</v>
      </c>
    </row>
    <row r="8" spans="2:8" ht="57.95" customHeight="1" x14ac:dyDescent="0.25">
      <c r="B8" s="314" t="s">
        <v>6672</v>
      </c>
      <c r="C8" s="315" t="s">
        <v>6673</v>
      </c>
      <c r="D8" s="316" t="s">
        <v>6674</v>
      </c>
      <c r="E8" s="317" t="s">
        <v>6675</v>
      </c>
      <c r="G8" s="308">
        <v>1</v>
      </c>
    </row>
    <row r="9" spans="2:8" ht="57.95" customHeight="1" x14ac:dyDescent="0.25">
      <c r="B9" s="314" t="s">
        <v>6676</v>
      </c>
      <c r="C9" s="315" t="s">
        <v>6677</v>
      </c>
      <c r="D9" s="316" t="s">
        <v>6678</v>
      </c>
      <c r="E9" s="317" t="s">
        <v>6679</v>
      </c>
      <c r="G9" s="308">
        <v>1</v>
      </c>
    </row>
    <row r="10" spans="2:8" ht="57.95" customHeight="1" x14ac:dyDescent="0.25">
      <c r="B10" s="314" t="s">
        <v>6680</v>
      </c>
      <c r="C10" s="315" t="s">
        <v>6681</v>
      </c>
      <c r="D10" s="316" t="s">
        <v>6682</v>
      </c>
      <c r="E10" s="317" t="s">
        <v>6683</v>
      </c>
      <c r="G10" s="308">
        <v>1</v>
      </c>
    </row>
    <row r="11" spans="2:8" ht="57.95" customHeight="1" x14ac:dyDescent="0.25">
      <c r="B11" s="314" t="s">
        <v>6684</v>
      </c>
      <c r="C11" s="315" t="s">
        <v>6685</v>
      </c>
      <c r="D11" s="316" t="s">
        <v>6686</v>
      </c>
      <c r="E11" s="317" t="s">
        <v>6687</v>
      </c>
      <c r="G11" s="308">
        <v>1</v>
      </c>
    </row>
    <row r="12" spans="2:8" thickBot="1" x14ac:dyDescent="0.3">
      <c r="B12" s="183"/>
      <c r="C12" s="183"/>
      <c r="D12" s="183"/>
      <c r="E12" s="183"/>
      <c r="G12" s="308">
        <v>1</v>
      </c>
    </row>
    <row r="13" spans="2:8" ht="27.95" customHeight="1" thickBot="1" x14ac:dyDescent="0.3">
      <c r="B13" s="359" t="s">
        <v>6688</v>
      </c>
      <c r="C13" s="360"/>
      <c r="D13" s="360"/>
      <c r="E13" s="361"/>
      <c r="G13" s="308">
        <v>1</v>
      </c>
    </row>
    <row r="14" spans="2:8" ht="18.75" x14ac:dyDescent="0.25">
      <c r="B14" s="313" t="s">
        <v>6689</v>
      </c>
      <c r="C14" s="313" t="s">
        <v>6690</v>
      </c>
      <c r="D14" s="313" t="s">
        <v>6691</v>
      </c>
      <c r="E14" s="313" t="s">
        <v>6692</v>
      </c>
      <c r="G14" s="308">
        <v>1</v>
      </c>
    </row>
    <row r="15" spans="2:8" ht="57.95" customHeight="1" x14ac:dyDescent="0.25">
      <c r="B15" s="318" t="s">
        <v>4363</v>
      </c>
      <c r="C15" s="317" t="s">
        <v>6693</v>
      </c>
      <c r="D15" s="317" t="s">
        <v>6694</v>
      </c>
      <c r="E15" s="317" t="s">
        <v>6695</v>
      </c>
      <c r="G15" s="308">
        <v>1</v>
      </c>
    </row>
    <row r="16" spans="2:8" ht="57.95" customHeight="1" x14ac:dyDescent="0.25">
      <c r="B16" s="318" t="s">
        <v>4369</v>
      </c>
      <c r="C16" s="317" t="s">
        <v>6696</v>
      </c>
      <c r="D16" s="317" t="s">
        <v>6697</v>
      </c>
      <c r="E16" s="317" t="s">
        <v>6698</v>
      </c>
      <c r="G16" s="308">
        <v>1</v>
      </c>
    </row>
    <row r="17" spans="2:7" ht="57.95" customHeight="1" x14ac:dyDescent="0.25">
      <c r="B17" s="318" t="s">
        <v>4360</v>
      </c>
      <c r="C17" s="317" t="s">
        <v>6699</v>
      </c>
      <c r="D17" s="317" t="s">
        <v>6700</v>
      </c>
      <c r="E17" s="317" t="s">
        <v>6701</v>
      </c>
      <c r="G17" s="308">
        <v>1</v>
      </c>
    </row>
    <row r="18" spans="2:7" ht="57.95" customHeight="1" x14ac:dyDescent="0.25">
      <c r="B18" s="318" t="s">
        <v>6702</v>
      </c>
      <c r="C18" s="317" t="s">
        <v>6703</v>
      </c>
      <c r="D18" s="317" t="s">
        <v>6704</v>
      </c>
      <c r="E18" s="317" t="s">
        <v>6705</v>
      </c>
      <c r="G18" s="308">
        <v>1</v>
      </c>
    </row>
    <row r="19" spans="2:7" ht="57.95" customHeight="1" x14ac:dyDescent="0.25">
      <c r="B19" s="318" t="s">
        <v>4357</v>
      </c>
      <c r="C19" s="317" t="s">
        <v>6706</v>
      </c>
      <c r="D19" s="317" t="s">
        <v>6707</v>
      </c>
      <c r="E19" s="317" t="s">
        <v>6708</v>
      </c>
      <c r="G19" s="308">
        <v>1</v>
      </c>
    </row>
    <row r="20" spans="2:7" ht="33.950000000000003" customHeight="1" x14ac:dyDescent="0.25">
      <c r="B20" s="380" t="s">
        <v>6709</v>
      </c>
      <c r="C20" s="381"/>
      <c r="D20" s="381"/>
      <c r="E20" s="382"/>
      <c r="G20" s="308">
        <v>1</v>
      </c>
    </row>
    <row r="21" spans="2:7" thickBot="1" x14ac:dyDescent="0.3">
      <c r="B21" s="183"/>
      <c r="C21" s="183"/>
      <c r="D21" s="183"/>
      <c r="E21" s="183"/>
      <c r="G21" s="308">
        <v>1</v>
      </c>
    </row>
    <row r="22" spans="2:7" ht="27.95" customHeight="1" thickBot="1" x14ac:dyDescent="0.3">
      <c r="B22" s="359" t="s">
        <v>6710</v>
      </c>
      <c r="C22" s="360"/>
      <c r="D22" s="360"/>
      <c r="E22" s="361"/>
      <c r="G22" s="308">
        <v>1</v>
      </c>
    </row>
    <row r="23" spans="2:7" ht="38.1" customHeight="1" x14ac:dyDescent="0.25">
      <c r="B23" s="368" t="s">
        <v>6711</v>
      </c>
      <c r="C23" s="369"/>
      <c r="D23" s="369"/>
      <c r="E23" s="370"/>
      <c r="G23" s="308">
        <v>1</v>
      </c>
    </row>
    <row r="24" spans="2:7" ht="18.75" x14ac:dyDescent="0.25">
      <c r="B24" s="313" t="s">
        <v>6690</v>
      </c>
      <c r="C24" s="313" t="s">
        <v>6712</v>
      </c>
      <c r="D24" s="313" t="s">
        <v>4133</v>
      </c>
      <c r="E24" s="313" t="s">
        <v>6713</v>
      </c>
      <c r="G24" s="308">
        <v>1</v>
      </c>
    </row>
    <row r="25" spans="2:7" ht="57.95" customHeight="1" x14ac:dyDescent="0.25">
      <c r="B25" s="315" t="s">
        <v>6693</v>
      </c>
      <c r="C25" s="315" t="s">
        <v>6714</v>
      </c>
      <c r="D25" s="319" t="s">
        <v>6715</v>
      </c>
      <c r="E25" s="320"/>
      <c r="G25" s="308">
        <v>1</v>
      </c>
    </row>
    <row r="26" spans="2:7" ht="57.95" customHeight="1" x14ac:dyDescent="0.25">
      <c r="B26" s="315" t="s">
        <v>6696</v>
      </c>
      <c r="C26" s="315" t="s">
        <v>6716</v>
      </c>
      <c r="D26" s="319" t="s">
        <v>6717</v>
      </c>
      <c r="E26" s="320"/>
      <c r="G26" s="308">
        <v>1</v>
      </c>
    </row>
    <row r="27" spans="2:7" ht="57.95" customHeight="1" x14ac:dyDescent="0.25">
      <c r="B27" s="315" t="s">
        <v>6699</v>
      </c>
      <c r="C27" s="315" t="s">
        <v>6718</v>
      </c>
      <c r="D27" s="319" t="s">
        <v>6719</v>
      </c>
      <c r="E27" s="320"/>
      <c r="G27" s="308">
        <v>1</v>
      </c>
    </row>
    <row r="28" spans="2:7" ht="57.95" customHeight="1" x14ac:dyDescent="0.25">
      <c r="B28" s="315" t="s">
        <v>6720</v>
      </c>
      <c r="C28" s="315" t="s">
        <v>6721</v>
      </c>
      <c r="D28" s="319" t="s">
        <v>6722</v>
      </c>
      <c r="E28" s="320"/>
      <c r="G28" s="308">
        <v>1</v>
      </c>
    </row>
    <row r="29" spans="2:7" ht="57.95" customHeight="1" x14ac:dyDescent="0.25">
      <c r="B29" s="315" t="s">
        <v>6723</v>
      </c>
      <c r="C29" s="315" t="s">
        <v>6724</v>
      </c>
      <c r="D29" s="319" t="s">
        <v>6725</v>
      </c>
      <c r="E29" s="320"/>
      <c r="G29" s="308">
        <v>1</v>
      </c>
    </row>
    <row r="30" spans="2:7" ht="57.95" customHeight="1" x14ac:dyDescent="0.25">
      <c r="B30" s="315" t="s">
        <v>2293</v>
      </c>
      <c r="C30" s="315" t="s">
        <v>6726</v>
      </c>
      <c r="D30" s="319" t="s">
        <v>6727</v>
      </c>
      <c r="E30" s="320"/>
      <c r="G30" s="308">
        <v>1</v>
      </c>
    </row>
    <row r="31" spans="2:7" thickBot="1" x14ac:dyDescent="0.3">
      <c r="B31" s="183"/>
      <c r="C31" s="183"/>
      <c r="D31" s="183"/>
      <c r="E31" s="183"/>
      <c r="G31" s="308">
        <v>1</v>
      </c>
    </row>
    <row r="32" spans="2:7" ht="155.1" customHeight="1" thickBot="1" x14ac:dyDescent="0.3">
      <c r="B32" s="321" t="s">
        <v>6728</v>
      </c>
      <c r="C32" s="322" t="s">
        <v>6729</v>
      </c>
      <c r="D32" s="322" t="s">
        <v>6730</v>
      </c>
      <c r="E32" s="323" t="str">
        <f>IF(COUNTA(E25:E30)=0,"Complétez les cellules jaunes E25:E30.","Contexte : "&amp;E25&amp;CHAR(10)&amp;"Action : "&amp;E26&amp;CHAR(10)&amp;"Données : "&amp;E27&amp;CHAR(10)&amp;"Contraintes : "&amp;E28&amp;CHAR(10)&amp;"Résultat attendu : "&amp;E29&amp;CHAR(10)&amp;"Contrôle : "&amp;E30)</f>
        <v>Complétez les cellules jaunes E25:E30.</v>
      </c>
      <c r="G32" s="308">
        <v>1</v>
      </c>
    </row>
    <row r="33" spans="2:7" thickBot="1" x14ac:dyDescent="0.3">
      <c r="B33" s="183"/>
      <c r="C33" s="183"/>
      <c r="D33" s="183"/>
      <c r="E33" s="183"/>
      <c r="G33" s="308">
        <v>1</v>
      </c>
    </row>
    <row r="34" spans="2:7" ht="27.95" customHeight="1" thickBot="1" x14ac:dyDescent="0.3">
      <c r="B34" s="359" t="s">
        <v>6731</v>
      </c>
      <c r="C34" s="360"/>
      <c r="D34" s="360"/>
      <c r="E34" s="361"/>
      <c r="G34" s="308">
        <v>1</v>
      </c>
    </row>
    <row r="35" spans="2:7" ht="18.75" x14ac:dyDescent="0.25">
      <c r="B35" s="313" t="s">
        <v>20</v>
      </c>
      <c r="C35" s="313" t="s">
        <v>4130</v>
      </c>
      <c r="D35" s="313" t="s">
        <v>6732</v>
      </c>
      <c r="E35" s="313" t="s">
        <v>6438</v>
      </c>
      <c r="G35" s="308">
        <v>1</v>
      </c>
    </row>
    <row r="36" spans="2:7" ht="45.95" customHeight="1" x14ac:dyDescent="0.25">
      <c r="B36" s="324">
        <v>1</v>
      </c>
      <c r="C36" s="315" t="s">
        <v>6733</v>
      </c>
      <c r="D36" s="317" t="s">
        <v>6734</v>
      </c>
      <c r="E36" s="325"/>
      <c r="G36" s="308">
        <v>1</v>
      </c>
    </row>
    <row r="37" spans="2:7" ht="45.95" customHeight="1" x14ac:dyDescent="0.25">
      <c r="B37" s="324">
        <v>2</v>
      </c>
      <c r="C37" s="315" t="s">
        <v>6735</v>
      </c>
      <c r="D37" s="317" t="s">
        <v>6736</v>
      </c>
      <c r="E37" s="325"/>
      <c r="G37" s="308">
        <v>1</v>
      </c>
    </row>
    <row r="38" spans="2:7" ht="45.95" customHeight="1" x14ac:dyDescent="0.25">
      <c r="B38" s="324">
        <v>3</v>
      </c>
      <c r="C38" s="315" t="s">
        <v>6737</v>
      </c>
      <c r="D38" s="317" t="s">
        <v>6738</v>
      </c>
      <c r="E38" s="325"/>
      <c r="G38" s="308">
        <v>1</v>
      </c>
    </row>
    <row r="39" spans="2:7" ht="45.95" customHeight="1" x14ac:dyDescent="0.25">
      <c r="B39" s="324">
        <v>4</v>
      </c>
      <c r="C39" s="315" t="s">
        <v>6739</v>
      </c>
      <c r="D39" s="317" t="s">
        <v>6740</v>
      </c>
      <c r="E39" s="325"/>
      <c r="G39" s="308">
        <v>1</v>
      </c>
    </row>
    <row r="40" spans="2:7" ht="45.95" customHeight="1" x14ac:dyDescent="0.25">
      <c r="B40" s="324">
        <v>5</v>
      </c>
      <c r="C40" s="315" t="s">
        <v>6532</v>
      </c>
      <c r="D40" s="317" t="s">
        <v>6741</v>
      </c>
      <c r="E40" s="325"/>
      <c r="G40" s="308">
        <v>1</v>
      </c>
    </row>
    <row r="41" spans="2:7" ht="45.95" customHeight="1" x14ac:dyDescent="0.25">
      <c r="B41" s="324">
        <v>6</v>
      </c>
      <c r="C41" s="315" t="s">
        <v>6533</v>
      </c>
      <c r="D41" s="317" t="s">
        <v>6742</v>
      </c>
      <c r="E41" s="325"/>
      <c r="G41" s="308">
        <v>1</v>
      </c>
    </row>
    <row r="42" spans="2:7" ht="45.95" customHeight="1" thickBot="1" x14ac:dyDescent="0.3">
      <c r="B42" s="324">
        <v>7</v>
      </c>
      <c r="C42" s="315" t="s">
        <v>6743</v>
      </c>
      <c r="D42" s="317" t="s">
        <v>6744</v>
      </c>
      <c r="E42" s="325"/>
      <c r="G42" s="308">
        <v>1</v>
      </c>
    </row>
    <row r="43" spans="2:7" ht="48" customHeight="1" thickBot="1" x14ac:dyDescent="0.3">
      <c r="B43" s="326" t="s">
        <v>6745</v>
      </c>
      <c r="C43" s="326" t="s">
        <v>6746</v>
      </c>
      <c r="D43" s="326" t="s">
        <v>6747</v>
      </c>
      <c r="E43" s="326" t="str">
        <f>COUNTIF(E36:E42,"X")&amp;"/7 — "&amp;IF(COUNTIF(E36:E42,"X")=7,"PRÊT À TESTER",IF(COUNTIF(E36:E42,"X")&gt;=5,"À AMÉLIORER","À REPRENDRE"))</f>
        <v>0/7 — À REPRENDRE</v>
      </c>
      <c r="G43" s="308">
        <v>1</v>
      </c>
    </row>
    <row r="44" spans="2:7" thickBot="1" x14ac:dyDescent="0.3">
      <c r="B44" s="183"/>
      <c r="C44" s="183"/>
      <c r="D44" s="183"/>
      <c r="E44" s="183"/>
      <c r="G44" s="308">
        <v>1</v>
      </c>
    </row>
    <row r="45" spans="2:7" ht="27.95" customHeight="1" thickBot="1" x14ac:dyDescent="0.3">
      <c r="B45" s="359" t="s">
        <v>6748</v>
      </c>
      <c r="C45" s="360"/>
      <c r="D45" s="360"/>
      <c r="E45" s="361"/>
      <c r="G45" s="308">
        <v>1</v>
      </c>
    </row>
    <row r="46" spans="2:7" ht="18.75" x14ac:dyDescent="0.25">
      <c r="B46" s="313" t="s">
        <v>6749</v>
      </c>
      <c r="C46" s="313" t="s">
        <v>6750</v>
      </c>
      <c r="D46" s="313" t="s">
        <v>6751</v>
      </c>
      <c r="E46" s="313" t="s">
        <v>6752</v>
      </c>
      <c r="G46" s="308">
        <v>1</v>
      </c>
    </row>
    <row r="47" spans="2:7" ht="105" customHeight="1" x14ac:dyDescent="0.25">
      <c r="B47" s="315" t="s">
        <v>6753</v>
      </c>
      <c r="C47" s="327" t="s">
        <v>6754</v>
      </c>
      <c r="D47" s="316" t="s">
        <v>6755</v>
      </c>
      <c r="E47" s="317" t="s">
        <v>6756</v>
      </c>
      <c r="G47" s="308">
        <v>1</v>
      </c>
    </row>
    <row r="48" spans="2:7" ht="105" customHeight="1" x14ac:dyDescent="0.25">
      <c r="B48" s="315" t="s">
        <v>6757</v>
      </c>
      <c r="C48" s="327" t="s">
        <v>6758</v>
      </c>
      <c r="D48" s="316" t="s">
        <v>6759</v>
      </c>
      <c r="E48" s="317" t="s">
        <v>6760</v>
      </c>
      <c r="G48" s="308">
        <v>1</v>
      </c>
    </row>
    <row r="49" spans="2:7" ht="105" customHeight="1" x14ac:dyDescent="0.25">
      <c r="B49" s="315" t="s">
        <v>6761</v>
      </c>
      <c r="C49" s="327" t="s">
        <v>6762</v>
      </c>
      <c r="D49" s="316" t="s">
        <v>6763</v>
      </c>
      <c r="E49" s="317" t="s">
        <v>6764</v>
      </c>
      <c r="G49" s="308">
        <v>1</v>
      </c>
    </row>
    <row r="50" spans="2:7" thickBot="1" x14ac:dyDescent="0.3">
      <c r="B50" s="183"/>
      <c r="C50" s="183"/>
      <c r="D50" s="183"/>
      <c r="E50" s="183"/>
      <c r="G50" s="308">
        <v>1</v>
      </c>
    </row>
    <row r="51" spans="2:7" ht="27.95" customHeight="1" thickBot="1" x14ac:dyDescent="0.3">
      <c r="B51" s="359" t="s">
        <v>6765</v>
      </c>
      <c r="C51" s="360"/>
      <c r="D51" s="360"/>
      <c r="E51" s="361"/>
      <c r="G51" s="308">
        <v>1</v>
      </c>
    </row>
    <row r="52" spans="2:7" ht="18.75" x14ac:dyDescent="0.25">
      <c r="B52" s="313" t="s">
        <v>6766</v>
      </c>
      <c r="C52" s="313" t="s">
        <v>6691</v>
      </c>
      <c r="D52" s="313" t="s">
        <v>6735</v>
      </c>
      <c r="E52" s="313" t="s">
        <v>6767</v>
      </c>
      <c r="G52" s="308">
        <v>1</v>
      </c>
    </row>
    <row r="53" spans="2:7" ht="60" customHeight="1" x14ac:dyDescent="0.25">
      <c r="B53" s="324">
        <v>1</v>
      </c>
      <c r="C53" s="328" t="s">
        <v>6768</v>
      </c>
      <c r="D53" s="317" t="s">
        <v>6769</v>
      </c>
      <c r="E53" s="317" t="s">
        <v>6770</v>
      </c>
      <c r="G53" s="308">
        <v>1</v>
      </c>
    </row>
    <row r="54" spans="2:7" ht="60" customHeight="1" x14ac:dyDescent="0.25">
      <c r="B54" s="324">
        <v>2</v>
      </c>
      <c r="C54" s="328" t="s">
        <v>6771</v>
      </c>
      <c r="D54" s="317" t="s">
        <v>6772</v>
      </c>
      <c r="E54" s="317" t="s">
        <v>6773</v>
      </c>
      <c r="G54" s="308">
        <v>1</v>
      </c>
    </row>
    <row r="55" spans="2:7" ht="60" customHeight="1" x14ac:dyDescent="0.25">
      <c r="B55" s="324">
        <v>3</v>
      </c>
      <c r="C55" s="328" t="s">
        <v>6774</v>
      </c>
      <c r="D55" s="317" t="s">
        <v>6775</v>
      </c>
      <c r="E55" s="317" t="s">
        <v>6776</v>
      </c>
      <c r="G55" s="308">
        <v>1</v>
      </c>
    </row>
    <row r="56" spans="2:7" ht="60" customHeight="1" x14ac:dyDescent="0.25">
      <c r="B56" s="324">
        <v>4</v>
      </c>
      <c r="C56" s="328" t="s">
        <v>6777</v>
      </c>
      <c r="D56" s="317" t="s">
        <v>6778</v>
      </c>
      <c r="E56" s="317" t="s">
        <v>6779</v>
      </c>
      <c r="G56" s="308">
        <v>1</v>
      </c>
    </row>
    <row r="57" spans="2:7" ht="51.95" customHeight="1" x14ac:dyDescent="0.25">
      <c r="B57" s="371" t="s">
        <v>6780</v>
      </c>
      <c r="C57" s="372"/>
      <c r="D57" s="372"/>
      <c r="E57" s="373"/>
      <c r="G57" s="308">
        <v>1</v>
      </c>
    </row>
    <row r="58" spans="2:7" thickBot="1" x14ac:dyDescent="0.3">
      <c r="B58" s="183"/>
      <c r="C58" s="183"/>
      <c r="D58" s="183"/>
      <c r="E58" s="183"/>
      <c r="G58" s="308">
        <v>1</v>
      </c>
    </row>
    <row r="59" spans="2:7" ht="27.95" customHeight="1" thickBot="1" x14ac:dyDescent="0.3">
      <c r="B59" s="359" t="s">
        <v>6781</v>
      </c>
      <c r="C59" s="360"/>
      <c r="D59" s="360"/>
      <c r="E59" s="361"/>
      <c r="G59" s="308">
        <v>1</v>
      </c>
    </row>
    <row r="60" spans="2:7" ht="18.75" x14ac:dyDescent="0.25">
      <c r="B60" s="313" t="s">
        <v>4159</v>
      </c>
      <c r="C60" s="313" t="s">
        <v>6782</v>
      </c>
      <c r="D60" s="313" t="s">
        <v>4258</v>
      </c>
      <c r="E60" s="313" t="s">
        <v>6783</v>
      </c>
      <c r="G60" s="308">
        <v>1</v>
      </c>
    </row>
    <row r="61" spans="2:7" ht="72" customHeight="1" x14ac:dyDescent="0.25">
      <c r="B61" s="329" t="s">
        <v>6784</v>
      </c>
      <c r="C61" s="315" t="s">
        <v>6785</v>
      </c>
      <c r="D61" s="317" t="s">
        <v>6786</v>
      </c>
      <c r="E61" s="330" t="s">
        <v>6787</v>
      </c>
      <c r="G61" s="308">
        <v>1</v>
      </c>
    </row>
    <row r="62" spans="2:7" ht="72" customHeight="1" x14ac:dyDescent="0.25">
      <c r="B62" s="329" t="s">
        <v>6788</v>
      </c>
      <c r="C62" s="315" t="s">
        <v>6789</v>
      </c>
      <c r="D62" s="317" t="s">
        <v>6790</v>
      </c>
      <c r="E62" s="330" t="s">
        <v>6791</v>
      </c>
      <c r="G62" s="308">
        <v>1</v>
      </c>
    </row>
    <row r="63" spans="2:7" ht="72" customHeight="1" x14ac:dyDescent="0.25">
      <c r="B63" s="329" t="s">
        <v>6792</v>
      </c>
      <c r="C63" s="315" t="s">
        <v>6793</v>
      </c>
      <c r="D63" s="317" t="s">
        <v>6794</v>
      </c>
      <c r="E63" s="330" t="s">
        <v>6795</v>
      </c>
      <c r="G63" s="308">
        <v>1</v>
      </c>
    </row>
    <row r="64" spans="2:7" ht="72" customHeight="1" x14ac:dyDescent="0.25">
      <c r="B64" s="329" t="s">
        <v>6796</v>
      </c>
      <c r="C64" s="315" t="s">
        <v>6797</v>
      </c>
      <c r="D64" s="317" t="s">
        <v>6798</v>
      </c>
      <c r="E64" s="330" t="s">
        <v>6799</v>
      </c>
      <c r="G64" s="308">
        <v>1</v>
      </c>
    </row>
    <row r="65" spans="2:7" ht="72" customHeight="1" x14ac:dyDescent="0.25">
      <c r="B65" s="329" t="s">
        <v>6800</v>
      </c>
      <c r="C65" s="315" t="s">
        <v>6801</v>
      </c>
      <c r="D65" s="317" t="s">
        <v>6802</v>
      </c>
      <c r="E65" s="330" t="s">
        <v>6803</v>
      </c>
      <c r="G65" s="308">
        <v>1</v>
      </c>
    </row>
    <row r="66" spans="2:7" ht="72" customHeight="1" x14ac:dyDescent="0.25">
      <c r="B66" s="329" t="s">
        <v>6804</v>
      </c>
      <c r="C66" s="315" t="s">
        <v>6805</v>
      </c>
      <c r="D66" s="317" t="s">
        <v>6806</v>
      </c>
      <c r="E66" s="330" t="s">
        <v>6807</v>
      </c>
      <c r="G66" s="308">
        <v>1</v>
      </c>
    </row>
    <row r="67" spans="2:7" ht="72" customHeight="1" x14ac:dyDescent="0.25">
      <c r="B67" s="329" t="s">
        <v>6808</v>
      </c>
      <c r="C67" s="315" t="s">
        <v>6809</v>
      </c>
      <c r="D67" s="317" t="s">
        <v>6810</v>
      </c>
      <c r="E67" s="330" t="s">
        <v>6811</v>
      </c>
      <c r="G67" s="308">
        <v>1</v>
      </c>
    </row>
    <row r="68" spans="2:7" thickBot="1" x14ac:dyDescent="0.3">
      <c r="B68" s="183"/>
      <c r="C68" s="183"/>
      <c r="D68" s="183"/>
      <c r="E68" s="183"/>
      <c r="G68" s="308">
        <v>1</v>
      </c>
    </row>
    <row r="69" spans="2:7" ht="27.95" customHeight="1" thickBot="1" x14ac:dyDescent="0.3">
      <c r="B69" s="359" t="s">
        <v>6812</v>
      </c>
      <c r="C69" s="360"/>
      <c r="D69" s="360"/>
      <c r="E69" s="361"/>
      <c r="G69" s="308">
        <v>1</v>
      </c>
    </row>
    <row r="70" spans="2:7" ht="21" x14ac:dyDescent="0.25">
      <c r="B70" s="331" t="s">
        <v>6749</v>
      </c>
      <c r="C70" s="331" t="s">
        <v>3009</v>
      </c>
      <c r="D70" s="331" t="s">
        <v>6813</v>
      </c>
      <c r="E70" s="331" t="s">
        <v>6814</v>
      </c>
      <c r="G70" s="308">
        <v>1</v>
      </c>
    </row>
    <row r="71" spans="2:7" ht="110.1" customHeight="1" x14ac:dyDescent="0.25">
      <c r="B71" s="315" t="s">
        <v>6815</v>
      </c>
      <c r="C71" s="315" t="s">
        <v>6816</v>
      </c>
      <c r="D71" s="317" t="s">
        <v>6817</v>
      </c>
      <c r="E71" s="320"/>
      <c r="G71" s="308">
        <v>1</v>
      </c>
    </row>
    <row r="72" spans="2:7" ht="110.1" customHeight="1" x14ac:dyDescent="0.25">
      <c r="B72" s="315" t="s">
        <v>6818</v>
      </c>
      <c r="C72" s="315" t="s">
        <v>6819</v>
      </c>
      <c r="D72" s="317" t="s">
        <v>6820</v>
      </c>
      <c r="E72" s="320"/>
      <c r="G72" s="308">
        <v>1</v>
      </c>
    </row>
    <row r="73" spans="2:7" ht="110.1" customHeight="1" x14ac:dyDescent="0.25">
      <c r="B73" s="315" t="s">
        <v>6821</v>
      </c>
      <c r="C73" s="315" t="s">
        <v>6822</v>
      </c>
      <c r="D73" s="317" t="s">
        <v>6823</v>
      </c>
      <c r="E73" s="320"/>
      <c r="G73" s="308">
        <v>1</v>
      </c>
    </row>
    <row r="74" spans="2:7" thickBot="1" x14ac:dyDescent="0.3">
      <c r="B74" s="183"/>
      <c r="C74" s="183"/>
      <c r="D74" s="183"/>
      <c r="E74" s="183"/>
      <c r="G74" s="308">
        <v>1</v>
      </c>
    </row>
    <row r="75" spans="2:7" ht="27.95" customHeight="1" thickBot="1" x14ac:dyDescent="0.3">
      <c r="B75" s="359" t="s">
        <v>6824</v>
      </c>
      <c r="C75" s="360"/>
      <c r="D75" s="360"/>
      <c r="E75" s="361"/>
      <c r="G75" s="308">
        <v>1</v>
      </c>
    </row>
    <row r="76" spans="2:7" ht="150" customHeight="1" thickBot="1" x14ac:dyDescent="0.3">
      <c r="B76" s="362" t="s">
        <v>6825</v>
      </c>
      <c r="C76" s="363"/>
      <c r="D76" s="363"/>
      <c r="E76" s="364"/>
      <c r="G76" s="308">
        <v>1</v>
      </c>
    </row>
    <row r="77" spans="2:7" ht="57.95" customHeight="1" x14ac:dyDescent="0.25">
      <c r="B77" s="365" t="s">
        <v>6826</v>
      </c>
      <c r="C77" s="366"/>
      <c r="D77" s="366"/>
      <c r="E77" s="367"/>
      <c r="G77" s="308">
        <v>1</v>
      </c>
    </row>
    <row r="78" spans="2:7" thickBot="1" x14ac:dyDescent="0.3">
      <c r="B78" s="183"/>
      <c r="C78" s="183"/>
      <c r="D78" s="183"/>
      <c r="E78" s="183"/>
      <c r="G78" s="308">
        <v>1</v>
      </c>
    </row>
    <row r="79" spans="2:7" ht="27.95" customHeight="1" thickBot="1" x14ac:dyDescent="0.3">
      <c r="B79" s="359" t="s">
        <v>6827</v>
      </c>
      <c r="C79" s="360"/>
      <c r="D79" s="360"/>
      <c r="E79" s="361"/>
      <c r="G79" s="308">
        <v>1</v>
      </c>
    </row>
    <row r="80" spans="2:7" ht="51.95" customHeight="1" x14ac:dyDescent="0.25">
      <c r="B80" s="332" t="s">
        <v>4248</v>
      </c>
      <c r="C80" s="324" t="s">
        <v>6828</v>
      </c>
      <c r="D80" s="315" t="s">
        <v>6829</v>
      </c>
      <c r="E80" s="317" t="s">
        <v>6830</v>
      </c>
      <c r="G80" s="308">
        <v>1</v>
      </c>
    </row>
    <row r="81" spans="1:7" ht="51.95" customHeight="1" x14ac:dyDescent="0.25">
      <c r="B81" s="332" t="s">
        <v>4245</v>
      </c>
      <c r="C81" s="324" t="s">
        <v>6831</v>
      </c>
      <c r="D81" s="315" t="s">
        <v>6832</v>
      </c>
      <c r="E81" s="317" t="s">
        <v>6833</v>
      </c>
      <c r="G81" s="308">
        <v>1</v>
      </c>
    </row>
    <row r="82" spans="1:7" ht="51.95" customHeight="1" x14ac:dyDescent="0.25">
      <c r="B82" s="332" t="s">
        <v>4242</v>
      </c>
      <c r="C82" s="324" t="s">
        <v>6834</v>
      </c>
      <c r="D82" s="315" t="s">
        <v>6835</v>
      </c>
      <c r="E82" s="317" t="s">
        <v>6836</v>
      </c>
      <c r="G82" s="308">
        <v>1</v>
      </c>
    </row>
    <row r="83" spans="1:7" ht="51.95" customHeight="1" x14ac:dyDescent="0.25">
      <c r="B83" s="332" t="s">
        <v>4239</v>
      </c>
      <c r="C83" s="324" t="s">
        <v>6837</v>
      </c>
      <c r="D83" s="315" t="s">
        <v>6838</v>
      </c>
      <c r="E83" s="317" t="s">
        <v>6839</v>
      </c>
      <c r="G83" s="308">
        <v>1</v>
      </c>
    </row>
    <row r="84" spans="1:7" ht="51.95" customHeight="1" x14ac:dyDescent="0.25">
      <c r="B84" s="332" t="s">
        <v>4236</v>
      </c>
      <c r="C84" s="324" t="s">
        <v>6840</v>
      </c>
      <c r="D84" s="315" t="s">
        <v>6841</v>
      </c>
      <c r="E84" s="317" t="s">
        <v>6842</v>
      </c>
      <c r="G84" s="308">
        <v>1</v>
      </c>
    </row>
    <row r="85" spans="1:7" ht="51.95" customHeight="1" x14ac:dyDescent="0.25">
      <c r="B85" s="332" t="s">
        <v>6843</v>
      </c>
      <c r="C85" s="324" t="s">
        <v>6844</v>
      </c>
      <c r="D85" s="315" t="s">
        <v>6845</v>
      </c>
      <c r="E85" s="317" t="s">
        <v>6846</v>
      </c>
      <c r="G85" s="308">
        <v>1</v>
      </c>
    </row>
    <row r="86" spans="1:7" ht="51.95" customHeight="1" x14ac:dyDescent="0.25">
      <c r="B86" s="332" t="s">
        <v>6847</v>
      </c>
      <c r="C86" s="324" t="s">
        <v>6848</v>
      </c>
      <c r="D86" s="315" t="s">
        <v>6849</v>
      </c>
      <c r="E86" s="317" t="s">
        <v>6850</v>
      </c>
      <c r="G86" s="308">
        <v>1</v>
      </c>
    </row>
    <row r="87" spans="1:7" ht="51.95" customHeight="1" x14ac:dyDescent="0.25">
      <c r="B87" s="332" t="s">
        <v>6851</v>
      </c>
      <c r="C87" s="324" t="s">
        <v>6852</v>
      </c>
      <c r="D87" s="315" t="s">
        <v>6853</v>
      </c>
      <c r="E87" s="317" t="s">
        <v>6854</v>
      </c>
      <c r="G87" s="308">
        <v>1</v>
      </c>
    </row>
    <row r="88" spans="1:7" thickBot="1" x14ac:dyDescent="0.3">
      <c r="B88" s="183"/>
      <c r="C88" s="183"/>
      <c r="D88" s="183"/>
      <c r="E88" s="183"/>
      <c r="G88" s="308">
        <v>1</v>
      </c>
    </row>
    <row r="89" spans="1:7" ht="42" customHeight="1" thickBot="1" x14ac:dyDescent="0.3">
      <c r="B89" s="356" t="s">
        <v>6855</v>
      </c>
      <c r="C89" s="357"/>
      <c r="D89" s="357"/>
      <c r="E89" s="358"/>
      <c r="G89" s="308">
        <v>1</v>
      </c>
    </row>
    <row r="90" spans="1:7" ht="15" x14ac:dyDescent="0.25">
      <c r="G90" s="308">
        <v>1</v>
      </c>
    </row>
    <row r="91" spans="1:7" x14ac:dyDescent="0.25">
      <c r="G91" s="333" t="s">
        <v>3943</v>
      </c>
    </row>
    <row r="92" spans="1:7" ht="15" x14ac:dyDescent="0.25">
      <c r="A92" s="308">
        <v>1</v>
      </c>
      <c r="B92" s="308">
        <v>1</v>
      </c>
      <c r="C92" s="308">
        <v>1</v>
      </c>
      <c r="D92" s="308">
        <v>1</v>
      </c>
      <c r="E92" s="308">
        <v>1</v>
      </c>
      <c r="F92" s="308">
        <v>1</v>
      </c>
      <c r="G92" s="312" t="str">
        <f>ADDRESS(ROW(),COLUMN(),4)</f>
        <v>G92</v>
      </c>
    </row>
  </sheetData>
  <mergeCells count="19">
    <mergeCell ref="B57:E57"/>
    <mergeCell ref="B1:E2"/>
    <mergeCell ref="B3:E3"/>
    <mergeCell ref="B4:E4"/>
    <mergeCell ref="B6:E6"/>
    <mergeCell ref="B13:E13"/>
    <mergeCell ref="B20:E20"/>
    <mergeCell ref="B22:E22"/>
    <mergeCell ref="B23:E23"/>
    <mergeCell ref="B34:E34"/>
    <mergeCell ref="B45:E45"/>
    <mergeCell ref="B51:E51"/>
    <mergeCell ref="B89:E89"/>
    <mergeCell ref="B59:E59"/>
    <mergeCell ref="B69:E69"/>
    <mergeCell ref="B75:E75"/>
    <mergeCell ref="B76:E76"/>
    <mergeCell ref="B77:E77"/>
    <mergeCell ref="B79:E7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0184E-1BBC-430B-B7B1-C890359C2D7D}">
  <dimension ref="A1:BU43"/>
  <sheetViews>
    <sheetView zoomScaleNormal="100" workbookViewId="0">
      <selection activeCell="BT4" sqref="BT4:BU8"/>
    </sheetView>
  </sheetViews>
  <sheetFormatPr baseColWidth="10" defaultRowHeight="15.75" x14ac:dyDescent="0.25"/>
  <cols>
    <col min="1" max="1" width="2.625" style="293" customWidth="1"/>
    <col min="2" max="2" width="3.625" style="293" customWidth="1"/>
    <col min="3" max="3" width="11.625" style="293" customWidth="1"/>
    <col min="4" max="4" width="18.625" style="293" customWidth="1"/>
    <col min="5" max="8" width="11.625" style="293" customWidth="1"/>
    <col min="9" max="9" width="15" style="293" customWidth="1"/>
    <col min="10" max="10" width="16.625" style="293" customWidth="1"/>
    <col min="11" max="12" width="14.625" style="293" customWidth="1"/>
    <col min="13" max="13" width="16" style="293" customWidth="1"/>
    <col min="14" max="16" width="14.625" style="293" customWidth="1"/>
    <col min="17" max="19" width="11" style="293"/>
    <col min="20" max="20" width="12" style="293" customWidth="1"/>
    <col min="21" max="21" width="19" style="293" customWidth="1"/>
    <col min="22" max="25" width="12" style="293" customWidth="1"/>
    <col min="26" max="26" width="14.625" style="293" customWidth="1"/>
    <col min="27" max="27" width="16.375" style="293" customWidth="1"/>
    <col min="28" max="29" width="14.625" style="293" customWidth="1"/>
    <col min="30" max="30" width="16.375" style="293" customWidth="1"/>
    <col min="31" max="33" width="14.625" style="293" customWidth="1"/>
    <col min="34" max="34" width="10.25" style="293" customWidth="1"/>
    <col min="35" max="35" width="12.625" style="293" customWidth="1"/>
    <col min="36" max="36" width="12" style="293" customWidth="1"/>
    <col min="37" max="37" width="19" style="293" customWidth="1"/>
    <col min="38" max="41" width="12" style="293" customWidth="1"/>
    <col min="42" max="42" width="14.625" style="293" customWidth="1"/>
    <col min="43" max="43" width="16.375" style="293" customWidth="1"/>
    <col min="44" max="45" width="14.625" style="293" customWidth="1"/>
    <col min="46" max="46" width="16.375" style="293" customWidth="1"/>
    <col min="47" max="49" width="14.625" style="293" customWidth="1"/>
    <col min="50" max="51" width="10.25" style="293" customWidth="1"/>
    <col min="52" max="52" width="12" style="293" customWidth="1"/>
    <col min="53" max="53" width="19" style="293" customWidth="1"/>
    <col min="54" max="57" width="12" style="293" customWidth="1"/>
    <col min="58" max="58" width="14.625" style="293" customWidth="1"/>
    <col min="59" max="59" width="16.375" style="293" customWidth="1"/>
    <col min="60" max="61" width="14.625" style="293" customWidth="1"/>
    <col min="62" max="62" width="16.375" style="293" customWidth="1"/>
    <col min="63" max="65" width="14.625" style="293" customWidth="1"/>
    <col min="66" max="67" width="10.25" style="293" customWidth="1"/>
    <col min="68" max="72" width="11" style="293"/>
    <col min="73" max="73" width="70.25" style="293" customWidth="1"/>
    <col min="74" max="16384" width="11" style="293"/>
  </cols>
  <sheetData>
    <row r="1" spans="1:73" s="267" customFormat="1" thickTop="1" x14ac:dyDescent="0.25">
      <c r="A1" s="258" t="str">
        <f>ADDRESS(ROW(),COLUMN(),4)</f>
        <v>A1</v>
      </c>
      <c r="B1" s="259"/>
      <c r="C1" s="260" t="str">
        <f t="shared" ref="C1:R1" si="0">SUBSTITUTE(ADDRESS(1,COLUMN(),4),"1","")</f>
        <v>C</v>
      </c>
      <c r="D1" s="260" t="str">
        <f t="shared" si="0"/>
        <v>D</v>
      </c>
      <c r="E1" s="260" t="str">
        <f t="shared" si="0"/>
        <v>E</v>
      </c>
      <c r="F1" s="260" t="str">
        <f t="shared" si="0"/>
        <v>F</v>
      </c>
      <c r="G1" s="260" t="str">
        <f t="shared" si="0"/>
        <v>G</v>
      </c>
      <c r="H1" s="260" t="str">
        <f t="shared" si="0"/>
        <v>H</v>
      </c>
      <c r="I1" s="260" t="str">
        <f t="shared" si="0"/>
        <v>I</v>
      </c>
      <c r="J1" s="260" t="str">
        <f t="shared" si="0"/>
        <v>J</v>
      </c>
      <c r="K1" s="260" t="str">
        <f t="shared" si="0"/>
        <v>K</v>
      </c>
      <c r="L1" s="260" t="str">
        <f t="shared" si="0"/>
        <v>L</v>
      </c>
      <c r="M1" s="260" t="str">
        <f t="shared" si="0"/>
        <v>M</v>
      </c>
      <c r="N1" s="260" t="str">
        <f t="shared" si="0"/>
        <v>N</v>
      </c>
      <c r="O1" s="260" t="str">
        <f t="shared" si="0"/>
        <v>O</v>
      </c>
      <c r="P1" s="260" t="str">
        <f t="shared" si="0"/>
        <v>P</v>
      </c>
      <c r="Q1" s="260" t="str">
        <f t="shared" si="0"/>
        <v>Q</v>
      </c>
      <c r="R1" s="260" t="str">
        <f t="shared" si="0"/>
        <v>R</v>
      </c>
      <c r="S1" s="261"/>
      <c r="T1" s="260" t="str">
        <f t="shared" ref="T1:AH1" si="1">SUBSTITUTE(ADDRESS(1,COLUMN(),4),"1","")</f>
        <v>T</v>
      </c>
      <c r="U1" s="260" t="str">
        <f t="shared" si="1"/>
        <v>U</v>
      </c>
      <c r="V1" s="260" t="str">
        <f t="shared" si="1"/>
        <v>V</v>
      </c>
      <c r="W1" s="260" t="str">
        <f t="shared" si="1"/>
        <v>W</v>
      </c>
      <c r="X1" s="260" t="str">
        <f t="shared" si="1"/>
        <v>X</v>
      </c>
      <c r="Y1" s="260" t="str">
        <f t="shared" si="1"/>
        <v>Y</v>
      </c>
      <c r="Z1" s="260" t="str">
        <f t="shared" si="1"/>
        <v>Z</v>
      </c>
      <c r="AA1" s="260" t="str">
        <f t="shared" si="1"/>
        <v>AA</v>
      </c>
      <c r="AB1" s="260" t="str">
        <f t="shared" si="1"/>
        <v>AB</v>
      </c>
      <c r="AC1" s="260" t="str">
        <f t="shared" si="1"/>
        <v>AC</v>
      </c>
      <c r="AD1" s="260" t="str">
        <f t="shared" si="1"/>
        <v>AD</v>
      </c>
      <c r="AE1" s="260" t="str">
        <f t="shared" si="1"/>
        <v>AE</v>
      </c>
      <c r="AF1" s="260" t="str">
        <f t="shared" si="1"/>
        <v>AF</v>
      </c>
      <c r="AG1" s="260" t="str">
        <f t="shared" si="1"/>
        <v>AG</v>
      </c>
      <c r="AH1" s="260" t="str">
        <f t="shared" si="1"/>
        <v>AH</v>
      </c>
      <c r="AI1" s="262"/>
      <c r="AJ1" s="260" t="str">
        <f t="shared" ref="AJ1:BN1" si="2">SUBSTITUTE(ADDRESS(1,COLUMN(),4),"1","")</f>
        <v>AJ</v>
      </c>
      <c r="AK1" s="260" t="str">
        <f t="shared" si="2"/>
        <v>AK</v>
      </c>
      <c r="AL1" s="260" t="str">
        <f t="shared" si="2"/>
        <v>AL</v>
      </c>
      <c r="AM1" s="260" t="str">
        <f t="shared" si="2"/>
        <v>AM</v>
      </c>
      <c r="AN1" s="260" t="str">
        <f t="shared" si="2"/>
        <v>AN</v>
      </c>
      <c r="AO1" s="260" t="str">
        <f t="shared" si="2"/>
        <v>AO</v>
      </c>
      <c r="AP1" s="260" t="str">
        <f t="shared" si="2"/>
        <v>AP</v>
      </c>
      <c r="AQ1" s="260" t="str">
        <f t="shared" si="2"/>
        <v>AQ</v>
      </c>
      <c r="AR1" s="260" t="str">
        <f t="shared" si="2"/>
        <v>AR</v>
      </c>
      <c r="AS1" s="260" t="str">
        <f t="shared" si="2"/>
        <v>AS</v>
      </c>
      <c r="AT1" s="260" t="str">
        <f t="shared" si="2"/>
        <v>AT</v>
      </c>
      <c r="AU1" s="260" t="str">
        <f t="shared" si="2"/>
        <v>AU</v>
      </c>
      <c r="AV1" s="260" t="str">
        <f t="shared" si="2"/>
        <v>AV</v>
      </c>
      <c r="AW1" s="260" t="str">
        <f t="shared" si="2"/>
        <v>AW</v>
      </c>
      <c r="AX1" s="260" t="str">
        <f t="shared" si="2"/>
        <v>AX</v>
      </c>
      <c r="AY1" s="262"/>
      <c r="AZ1" s="260" t="str">
        <f t="shared" si="2"/>
        <v>AZ</v>
      </c>
      <c r="BA1" s="260" t="str">
        <f t="shared" si="2"/>
        <v>BA</v>
      </c>
      <c r="BB1" s="260" t="str">
        <f t="shared" si="2"/>
        <v>BB</v>
      </c>
      <c r="BC1" s="260" t="str">
        <f t="shared" si="2"/>
        <v>BC</v>
      </c>
      <c r="BD1" s="260" t="str">
        <f t="shared" si="2"/>
        <v>BD</v>
      </c>
      <c r="BE1" s="260" t="str">
        <f t="shared" si="2"/>
        <v>BE</v>
      </c>
      <c r="BF1" s="260" t="str">
        <f t="shared" si="2"/>
        <v>BF</v>
      </c>
      <c r="BG1" s="260" t="str">
        <f t="shared" si="2"/>
        <v>BG</v>
      </c>
      <c r="BH1" s="260" t="str">
        <f t="shared" si="2"/>
        <v>BH</v>
      </c>
      <c r="BI1" s="260" t="str">
        <f t="shared" si="2"/>
        <v>BI</v>
      </c>
      <c r="BJ1" s="260" t="str">
        <f t="shared" si="2"/>
        <v>BJ</v>
      </c>
      <c r="BK1" s="260" t="str">
        <f t="shared" si="2"/>
        <v>BK</v>
      </c>
      <c r="BL1" s="260" t="str">
        <f t="shared" si="2"/>
        <v>BL</v>
      </c>
      <c r="BM1" s="260" t="str">
        <f t="shared" si="2"/>
        <v>BM</v>
      </c>
      <c r="BN1" s="260" t="str">
        <f t="shared" si="2"/>
        <v>BN</v>
      </c>
      <c r="BO1" s="263"/>
      <c r="BP1" s="262"/>
      <c r="BQ1" s="262"/>
      <c r="BR1" s="262"/>
      <c r="BS1" s="264">
        <v>1</v>
      </c>
      <c r="BT1" s="265" t="str">
        <f>SUBSTITUTE(ADDRESS(1,COLUMN(),4),"1","")</f>
        <v>BT</v>
      </c>
      <c r="BU1" s="266" t="str">
        <f>SUBSTITUTE(ADDRESS(1,COLUMN(),4),"1","")</f>
        <v>BU</v>
      </c>
    </row>
    <row r="2" spans="1:73" s="267" customFormat="1" ht="15" x14ac:dyDescent="0.25">
      <c r="A2" s="259"/>
      <c r="B2" s="259"/>
      <c r="C2" s="268">
        <f t="shared" ref="C2:R2" ca="1" si="3">CELL("largeur",C2)</f>
        <v>11</v>
      </c>
      <c r="D2" s="268">
        <f t="shared" ca="1" si="3"/>
        <v>18</v>
      </c>
      <c r="E2" s="268">
        <f t="shared" ca="1" si="3"/>
        <v>11</v>
      </c>
      <c r="F2" s="268">
        <f t="shared" ca="1" si="3"/>
        <v>11</v>
      </c>
      <c r="G2" s="268">
        <f t="shared" ca="1" si="3"/>
        <v>11</v>
      </c>
      <c r="H2" s="268">
        <f t="shared" ca="1" si="3"/>
        <v>11</v>
      </c>
      <c r="I2" s="268">
        <f t="shared" ca="1" si="3"/>
        <v>14</v>
      </c>
      <c r="J2" s="268">
        <f t="shared" ca="1" si="3"/>
        <v>16</v>
      </c>
      <c r="K2" s="268">
        <f t="shared" ca="1" si="3"/>
        <v>14</v>
      </c>
      <c r="L2" s="268">
        <f t="shared" ca="1" si="3"/>
        <v>14</v>
      </c>
      <c r="M2" s="268">
        <f t="shared" ca="1" si="3"/>
        <v>15</v>
      </c>
      <c r="N2" s="268">
        <f t="shared" ca="1" si="3"/>
        <v>14</v>
      </c>
      <c r="O2" s="268">
        <f t="shared" ca="1" si="3"/>
        <v>14</v>
      </c>
      <c r="P2" s="268">
        <f t="shared" ca="1" si="3"/>
        <v>14</v>
      </c>
      <c r="Q2" s="268">
        <f t="shared" ca="1" si="3"/>
        <v>10</v>
      </c>
      <c r="R2" s="268">
        <f t="shared" ca="1" si="3"/>
        <v>10</v>
      </c>
      <c r="S2" s="261"/>
      <c r="T2" s="268">
        <f t="shared" ref="T2:AH2" ca="1" si="4">CELL("largeur",T2)</f>
        <v>11</v>
      </c>
      <c r="U2" s="268">
        <f t="shared" ca="1" si="4"/>
        <v>18</v>
      </c>
      <c r="V2" s="268">
        <f t="shared" ca="1" si="4"/>
        <v>11</v>
      </c>
      <c r="W2" s="268">
        <f t="shared" ca="1" si="4"/>
        <v>11</v>
      </c>
      <c r="X2" s="268">
        <f t="shared" ca="1" si="4"/>
        <v>11</v>
      </c>
      <c r="Y2" s="268">
        <f t="shared" ca="1" si="4"/>
        <v>11</v>
      </c>
      <c r="Z2" s="268">
        <f t="shared" ca="1" si="4"/>
        <v>14</v>
      </c>
      <c r="AA2" s="268">
        <f t="shared" ca="1" si="4"/>
        <v>16</v>
      </c>
      <c r="AB2" s="268">
        <f t="shared" ca="1" si="4"/>
        <v>14</v>
      </c>
      <c r="AC2" s="268">
        <f t="shared" ca="1" si="4"/>
        <v>14</v>
      </c>
      <c r="AD2" s="268">
        <f t="shared" ca="1" si="4"/>
        <v>16</v>
      </c>
      <c r="AE2" s="268">
        <f t="shared" ca="1" si="4"/>
        <v>14</v>
      </c>
      <c r="AF2" s="268">
        <f t="shared" ca="1" si="4"/>
        <v>14</v>
      </c>
      <c r="AG2" s="268">
        <f t="shared" ca="1" si="4"/>
        <v>14</v>
      </c>
      <c r="AH2" s="268">
        <f t="shared" ca="1" si="4"/>
        <v>10</v>
      </c>
      <c r="AI2" s="262"/>
      <c r="AJ2" s="268">
        <f t="shared" ref="AJ2:BN2" ca="1" si="5">CELL("largeur",AJ2)</f>
        <v>11</v>
      </c>
      <c r="AK2" s="268">
        <f t="shared" ca="1" si="5"/>
        <v>18</v>
      </c>
      <c r="AL2" s="268">
        <f t="shared" ca="1" si="5"/>
        <v>11</v>
      </c>
      <c r="AM2" s="268">
        <f t="shared" ca="1" si="5"/>
        <v>11</v>
      </c>
      <c r="AN2" s="268">
        <f t="shared" ca="1" si="5"/>
        <v>11</v>
      </c>
      <c r="AO2" s="268">
        <f t="shared" ca="1" si="5"/>
        <v>11</v>
      </c>
      <c r="AP2" s="268">
        <f t="shared" ca="1" si="5"/>
        <v>14</v>
      </c>
      <c r="AQ2" s="268">
        <f t="shared" ca="1" si="5"/>
        <v>16</v>
      </c>
      <c r="AR2" s="268">
        <f t="shared" ca="1" si="5"/>
        <v>14</v>
      </c>
      <c r="AS2" s="268">
        <f t="shared" ca="1" si="5"/>
        <v>14</v>
      </c>
      <c r="AT2" s="268">
        <f t="shared" ca="1" si="5"/>
        <v>16</v>
      </c>
      <c r="AU2" s="268">
        <f t="shared" ca="1" si="5"/>
        <v>14</v>
      </c>
      <c r="AV2" s="268">
        <f t="shared" ca="1" si="5"/>
        <v>14</v>
      </c>
      <c r="AW2" s="268">
        <f t="shared" ca="1" si="5"/>
        <v>14</v>
      </c>
      <c r="AX2" s="268">
        <f t="shared" ca="1" si="5"/>
        <v>10</v>
      </c>
      <c r="AY2" s="262"/>
      <c r="AZ2" s="268">
        <f t="shared" ca="1" si="5"/>
        <v>11</v>
      </c>
      <c r="BA2" s="268">
        <f t="shared" ca="1" si="5"/>
        <v>18</v>
      </c>
      <c r="BB2" s="268">
        <f t="shared" ca="1" si="5"/>
        <v>11</v>
      </c>
      <c r="BC2" s="268">
        <f t="shared" ca="1" si="5"/>
        <v>11</v>
      </c>
      <c r="BD2" s="268">
        <f t="shared" ca="1" si="5"/>
        <v>11</v>
      </c>
      <c r="BE2" s="268">
        <f t="shared" ca="1" si="5"/>
        <v>11</v>
      </c>
      <c r="BF2" s="268">
        <f t="shared" ca="1" si="5"/>
        <v>14</v>
      </c>
      <c r="BG2" s="268">
        <f t="shared" ca="1" si="5"/>
        <v>16</v>
      </c>
      <c r="BH2" s="268">
        <f t="shared" ca="1" si="5"/>
        <v>14</v>
      </c>
      <c r="BI2" s="268">
        <f t="shared" ca="1" si="5"/>
        <v>14</v>
      </c>
      <c r="BJ2" s="268">
        <f t="shared" ca="1" si="5"/>
        <v>16</v>
      </c>
      <c r="BK2" s="268">
        <f t="shared" ca="1" si="5"/>
        <v>14</v>
      </c>
      <c r="BL2" s="268">
        <f t="shared" ca="1" si="5"/>
        <v>14</v>
      </c>
      <c r="BM2" s="268">
        <f t="shared" ca="1" si="5"/>
        <v>14</v>
      </c>
      <c r="BN2" s="268">
        <f t="shared" ca="1" si="5"/>
        <v>10</v>
      </c>
      <c r="BO2" s="268"/>
      <c r="BP2" s="262"/>
      <c r="BQ2" s="262"/>
      <c r="BR2" s="262"/>
      <c r="BS2" s="264">
        <v>1</v>
      </c>
      <c r="BT2" s="269" t="s">
        <v>6582</v>
      </c>
      <c r="BU2" s="270"/>
    </row>
    <row r="3" spans="1:73" s="267" customFormat="1" x14ac:dyDescent="0.25">
      <c r="A3" s="259"/>
      <c r="B3" s="259"/>
      <c r="C3" s="271">
        <v>13</v>
      </c>
      <c r="D3" s="271">
        <v>21</v>
      </c>
      <c r="E3" s="271">
        <v>13</v>
      </c>
      <c r="F3" s="271">
        <v>13</v>
      </c>
      <c r="G3" s="271">
        <v>13</v>
      </c>
      <c r="H3" s="271">
        <v>13</v>
      </c>
      <c r="I3" s="271">
        <v>16</v>
      </c>
      <c r="J3" s="271">
        <v>18</v>
      </c>
      <c r="K3" s="271">
        <v>16</v>
      </c>
      <c r="L3" s="271">
        <v>16</v>
      </c>
      <c r="M3" s="271">
        <v>18</v>
      </c>
      <c r="N3" s="271">
        <v>16</v>
      </c>
      <c r="O3" s="271">
        <v>16</v>
      </c>
      <c r="P3" s="271">
        <v>16</v>
      </c>
      <c r="Q3" s="271">
        <v>11</v>
      </c>
      <c r="R3" s="271">
        <v>11</v>
      </c>
      <c r="S3" s="261"/>
      <c r="T3" s="271">
        <v>13</v>
      </c>
      <c r="U3" s="271">
        <v>21</v>
      </c>
      <c r="V3" s="271">
        <v>13</v>
      </c>
      <c r="W3" s="271">
        <v>13</v>
      </c>
      <c r="X3" s="271">
        <v>13</v>
      </c>
      <c r="Y3" s="271">
        <v>13</v>
      </c>
      <c r="Z3" s="271">
        <v>16</v>
      </c>
      <c r="AA3" s="271">
        <v>18</v>
      </c>
      <c r="AB3" s="271">
        <v>16</v>
      </c>
      <c r="AC3" s="271">
        <v>16</v>
      </c>
      <c r="AD3" s="271">
        <v>18</v>
      </c>
      <c r="AE3" s="271">
        <v>16</v>
      </c>
      <c r="AF3" s="271">
        <v>16</v>
      </c>
      <c r="AG3" s="271">
        <v>16</v>
      </c>
      <c r="AH3" s="271">
        <v>11</v>
      </c>
      <c r="AI3" s="262"/>
      <c r="AJ3" s="271">
        <v>13</v>
      </c>
      <c r="AK3" s="271">
        <v>21</v>
      </c>
      <c r="AL3" s="271">
        <v>13</v>
      </c>
      <c r="AM3" s="271">
        <v>13</v>
      </c>
      <c r="AN3" s="271">
        <v>13</v>
      </c>
      <c r="AO3" s="271">
        <v>13</v>
      </c>
      <c r="AP3" s="271">
        <v>16</v>
      </c>
      <c r="AQ3" s="271">
        <v>18</v>
      </c>
      <c r="AR3" s="271">
        <v>16</v>
      </c>
      <c r="AS3" s="271">
        <v>16</v>
      </c>
      <c r="AT3" s="271">
        <v>18</v>
      </c>
      <c r="AU3" s="271">
        <v>16</v>
      </c>
      <c r="AV3" s="271">
        <v>16</v>
      </c>
      <c r="AW3" s="271">
        <v>16</v>
      </c>
      <c r="AX3" s="271">
        <v>11</v>
      </c>
      <c r="AY3" s="262"/>
      <c r="AZ3" s="271">
        <v>13</v>
      </c>
      <c r="BA3" s="271">
        <v>21</v>
      </c>
      <c r="BB3" s="271">
        <v>13</v>
      </c>
      <c r="BC3" s="271">
        <v>13</v>
      </c>
      <c r="BD3" s="271">
        <v>13</v>
      </c>
      <c r="BE3" s="271">
        <v>13</v>
      </c>
      <c r="BF3" s="271">
        <v>16</v>
      </c>
      <c r="BG3" s="271">
        <v>18</v>
      </c>
      <c r="BH3" s="271">
        <v>16</v>
      </c>
      <c r="BI3" s="271">
        <v>16</v>
      </c>
      <c r="BJ3" s="271">
        <v>18</v>
      </c>
      <c r="BK3" s="271">
        <v>16</v>
      </c>
      <c r="BL3" s="271">
        <v>16</v>
      </c>
      <c r="BM3" s="271">
        <v>16</v>
      </c>
      <c r="BN3" s="271">
        <v>11</v>
      </c>
      <c r="BO3" s="271"/>
      <c r="BP3" s="262"/>
      <c r="BQ3" s="262"/>
      <c r="BR3" s="262"/>
      <c r="BS3" s="264">
        <v>1</v>
      </c>
      <c r="BT3" s="272">
        <f ca="1">COUNTA(A1:BS43) + COUNTBLANK(A1:BS43)</f>
        <v>3053</v>
      </c>
      <c r="BU3" s="273" t="str">
        <f>"cellules entre -cells -celdas  "&amp;" " &amp;A1&amp;" et  "&amp;BS43</f>
        <v>cellules entre -cells -celdas   A1 et  BS43</v>
      </c>
    </row>
    <row r="4" spans="1:73" s="267" customFormat="1" ht="21" customHeight="1" x14ac:dyDescent="0.25">
      <c r="A4" s="259"/>
      <c r="B4" s="259"/>
      <c r="C4" s="274" t="s">
        <v>6583</v>
      </c>
      <c r="D4" s="259"/>
      <c r="E4" s="259"/>
      <c r="F4" s="259"/>
      <c r="G4" s="259"/>
      <c r="H4" s="259"/>
      <c r="I4" s="259"/>
      <c r="J4" s="259"/>
      <c r="K4" s="259"/>
      <c r="L4" s="259"/>
      <c r="M4" s="259"/>
      <c r="N4" s="259"/>
      <c r="O4" s="259"/>
      <c r="P4" s="259"/>
      <c r="Q4" s="259"/>
      <c r="R4" s="261"/>
      <c r="S4" s="261"/>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4">
        <v>1</v>
      </c>
      <c r="BT4" s="272">
        <f ca="1">COUNTA(A1:BS43)</f>
        <v>377</v>
      </c>
      <c r="BU4" s="273" t="s">
        <v>6584</v>
      </c>
    </row>
    <row r="5" spans="1:73" s="267" customFormat="1" ht="21" customHeight="1" x14ac:dyDescent="0.25">
      <c r="A5" s="259"/>
      <c r="B5" s="259"/>
      <c r="C5" s="274"/>
      <c r="D5" s="259"/>
      <c r="E5" s="259"/>
      <c r="F5" s="259"/>
      <c r="G5" s="259"/>
      <c r="H5" s="259"/>
      <c r="I5" s="259"/>
      <c r="J5" s="259"/>
      <c r="K5" s="259"/>
      <c r="L5" s="259"/>
      <c r="M5" s="259"/>
      <c r="N5" s="259"/>
      <c r="O5" s="259"/>
      <c r="P5" s="259"/>
      <c r="Q5" s="259"/>
      <c r="R5" s="261"/>
      <c r="S5" s="261"/>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75"/>
      <c r="BA5" s="275"/>
      <c r="BB5" s="275"/>
      <c r="BC5" s="275"/>
      <c r="BD5" s="275"/>
      <c r="BE5" s="275"/>
      <c r="BF5" s="275"/>
      <c r="BG5" s="275"/>
      <c r="BH5" s="262"/>
      <c r="BI5" s="262"/>
      <c r="BJ5" s="262"/>
      <c r="BK5" s="262"/>
      <c r="BL5" s="262"/>
      <c r="BM5" s="262"/>
      <c r="BN5" s="262"/>
      <c r="BO5" s="262"/>
      <c r="BP5" s="262"/>
      <c r="BQ5" s="262"/>
      <c r="BR5" s="262"/>
      <c r="BS5" s="264">
        <v>1</v>
      </c>
      <c r="BT5" s="272">
        <f ca="1">COUNTBLANK(A1:BS43)</f>
        <v>2676</v>
      </c>
      <c r="BU5" s="273" t="s">
        <v>6585</v>
      </c>
    </row>
    <row r="6" spans="1:73" s="267" customFormat="1" ht="21" customHeight="1" x14ac:dyDescent="0.25">
      <c r="A6" s="259"/>
      <c r="B6" s="259"/>
      <c r="C6" s="276"/>
      <c r="D6" s="259"/>
      <c r="E6" s="259"/>
      <c r="F6" s="259"/>
      <c r="G6" s="259"/>
      <c r="H6" s="259"/>
      <c r="I6" s="259"/>
      <c r="J6" s="259"/>
      <c r="K6" s="259"/>
      <c r="L6" s="259"/>
      <c r="M6" s="259"/>
      <c r="N6" s="259"/>
      <c r="O6" s="259"/>
      <c r="P6" s="259"/>
      <c r="Q6" s="259"/>
      <c r="R6" s="261"/>
      <c r="S6" s="261"/>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77"/>
      <c r="BA6" s="277"/>
      <c r="BB6" s="277"/>
      <c r="BC6" s="277"/>
      <c r="BD6" s="277"/>
      <c r="BE6" s="277"/>
      <c r="BF6" s="277"/>
      <c r="BG6" s="277" t="s">
        <v>6586</v>
      </c>
      <c r="BH6" s="262"/>
      <c r="BI6" s="262"/>
      <c r="BJ6" s="262"/>
      <c r="BK6" s="262"/>
      <c r="BL6" s="262"/>
      <c r="BM6" s="262"/>
      <c r="BN6" s="262"/>
      <c r="BO6" s="262"/>
      <c r="BP6" s="262"/>
      <c r="BQ6" s="262"/>
      <c r="BR6" s="262"/>
      <c r="BS6" s="264">
        <v>1</v>
      </c>
      <c r="BT6" s="272">
        <f>SUM(BS1:BS41)+2</f>
        <v>43</v>
      </c>
      <c r="BU6" s="273" t="s">
        <v>6587</v>
      </c>
    </row>
    <row r="7" spans="1:73" s="267" customFormat="1" ht="21" customHeight="1" x14ac:dyDescent="0.25">
      <c r="A7" s="259"/>
      <c r="B7" s="259"/>
      <c r="C7" s="276"/>
      <c r="D7" s="259"/>
      <c r="E7" s="259"/>
      <c r="F7" s="259"/>
      <c r="G7" s="259"/>
      <c r="H7" s="259"/>
      <c r="I7" s="259"/>
      <c r="J7" s="259"/>
      <c r="K7" s="259"/>
      <c r="L7" s="259"/>
      <c r="M7" s="259"/>
      <c r="N7" s="259"/>
      <c r="O7" s="259"/>
      <c r="P7" s="259"/>
      <c r="Q7" s="259"/>
      <c r="R7" s="261"/>
      <c r="S7" s="261"/>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78"/>
      <c r="BA7" s="278"/>
      <c r="BB7" s="278"/>
      <c r="BC7" s="278"/>
      <c r="BD7" s="278"/>
      <c r="BE7" s="278"/>
      <c r="BF7" s="278"/>
      <c r="BG7" s="278" t="s">
        <v>6588</v>
      </c>
      <c r="BH7" s="262"/>
      <c r="BI7" s="262"/>
      <c r="BJ7" s="262"/>
      <c r="BK7" s="262"/>
      <c r="BL7" s="262"/>
      <c r="BM7" s="262"/>
      <c r="BN7" s="262"/>
      <c r="BO7" s="262"/>
      <c r="BP7" s="262"/>
      <c r="BQ7" s="279" t="s">
        <v>6589</v>
      </c>
      <c r="BR7" s="258" t="str">
        <f>BS43</f>
        <v>BS43</v>
      </c>
      <c r="BS7" s="264">
        <v>1</v>
      </c>
      <c r="BT7" s="272">
        <f>SUM(A43:BR43)+1</f>
        <v>69</v>
      </c>
      <c r="BU7" s="273" t="s">
        <v>6590</v>
      </c>
    </row>
    <row r="8" spans="1:73" s="267" customFormat="1" ht="30" customHeight="1" x14ac:dyDescent="0.25">
      <c r="A8" s="259"/>
      <c r="B8" s="259"/>
      <c r="C8" s="280" t="s">
        <v>6591</v>
      </c>
      <c r="D8" s="259"/>
      <c r="E8" s="259"/>
      <c r="F8" s="259"/>
      <c r="G8" s="259"/>
      <c r="H8" s="259"/>
      <c r="I8" s="259"/>
      <c r="J8" s="259"/>
      <c r="K8" s="259"/>
      <c r="L8" s="259"/>
      <c r="M8" s="259"/>
      <c r="N8" s="259"/>
      <c r="O8" s="259"/>
      <c r="P8" s="259"/>
      <c r="Q8" s="259"/>
      <c r="R8" s="261"/>
      <c r="S8" s="261"/>
      <c r="T8" s="280" t="s">
        <v>6592</v>
      </c>
      <c r="U8" s="262"/>
      <c r="V8" s="262"/>
      <c r="W8" s="262"/>
      <c r="X8" s="262"/>
      <c r="Y8" s="262"/>
      <c r="Z8" s="262"/>
      <c r="AA8" s="262"/>
      <c r="AB8" s="262"/>
      <c r="AC8" s="262"/>
      <c r="AD8" s="262"/>
      <c r="AE8" s="262"/>
      <c r="AF8" s="262"/>
      <c r="AG8" s="262"/>
      <c r="AH8" s="262"/>
      <c r="AI8" s="262"/>
      <c r="AJ8" s="280" t="s">
        <v>6593</v>
      </c>
      <c r="AK8" s="262"/>
      <c r="AL8" s="262"/>
      <c r="AM8" s="262"/>
      <c r="AN8" s="262"/>
      <c r="AO8" s="262"/>
      <c r="AP8" s="262"/>
      <c r="AQ8" s="262"/>
      <c r="AR8" s="262"/>
      <c r="AS8" s="262"/>
      <c r="AT8" s="262"/>
      <c r="AU8" s="262"/>
      <c r="AV8" s="262"/>
      <c r="AW8" s="262"/>
      <c r="AX8" s="262"/>
      <c r="AY8" s="262"/>
      <c r="AZ8" s="278"/>
      <c r="BA8" s="278"/>
      <c r="BB8" s="278"/>
      <c r="BC8" s="278"/>
      <c r="BD8" s="278"/>
      <c r="BE8" s="278"/>
      <c r="BF8" s="278"/>
      <c r="BG8" s="278" t="s">
        <v>6594</v>
      </c>
      <c r="BH8" s="262"/>
      <c r="BI8" s="262"/>
      <c r="BJ8" s="262"/>
      <c r="BK8" s="262"/>
      <c r="BL8" s="262"/>
      <c r="BM8" s="262"/>
      <c r="BN8" s="262"/>
      <c r="BO8" s="262"/>
      <c r="BP8" s="262"/>
      <c r="BQ8" s="262"/>
      <c r="BR8" s="262"/>
      <c r="BS8" s="264">
        <v>1</v>
      </c>
      <c r="BT8" s="272"/>
      <c r="BU8" s="273"/>
    </row>
    <row r="9" spans="1:73" s="267" customFormat="1" ht="30" customHeight="1" x14ac:dyDescent="0.25">
      <c r="A9" s="259"/>
      <c r="B9" s="259"/>
      <c r="C9" s="280" t="s">
        <v>6595</v>
      </c>
      <c r="D9" s="261"/>
      <c r="E9" s="261"/>
      <c r="F9" s="261"/>
      <c r="G9" s="261"/>
      <c r="H9" s="261"/>
      <c r="I9" s="261"/>
      <c r="J9" s="261"/>
      <c r="K9" s="261"/>
      <c r="L9" s="261"/>
      <c r="M9" s="261"/>
      <c r="N9" s="261"/>
      <c r="O9" s="261"/>
      <c r="P9" s="261"/>
      <c r="Q9" s="259"/>
      <c r="R9" s="261"/>
      <c r="S9" s="261"/>
      <c r="T9" s="280" t="s">
        <v>6596</v>
      </c>
      <c r="U9" s="261"/>
      <c r="V9" s="261"/>
      <c r="W9" s="261"/>
      <c r="X9" s="261"/>
      <c r="Y9" s="261"/>
      <c r="Z9" s="261"/>
      <c r="AA9" s="261"/>
      <c r="AB9" s="261"/>
      <c r="AC9" s="261"/>
      <c r="AD9" s="262"/>
      <c r="AE9" s="261"/>
      <c r="AF9" s="261"/>
      <c r="AG9" s="261"/>
      <c r="AH9" s="261"/>
      <c r="AI9" s="261"/>
      <c r="AJ9" s="280" t="s">
        <v>6597</v>
      </c>
      <c r="AK9" s="261"/>
      <c r="AL9" s="261"/>
      <c r="AM9" s="261"/>
      <c r="AN9" s="261"/>
      <c r="AO9" s="261"/>
      <c r="AP9" s="261"/>
      <c r="AQ9" s="262"/>
      <c r="AR9" s="262"/>
      <c r="AS9" s="262"/>
      <c r="AT9" s="262"/>
      <c r="AU9" s="262"/>
      <c r="AV9" s="262"/>
      <c r="AW9" s="262"/>
      <c r="AX9" s="262"/>
      <c r="AY9" s="262"/>
      <c r="AZ9" s="278"/>
      <c r="BA9" s="278"/>
      <c r="BB9" s="278"/>
      <c r="BC9" s="278"/>
      <c r="BD9" s="278"/>
      <c r="BE9" s="278"/>
      <c r="BF9" s="278"/>
      <c r="BG9" s="278" t="s">
        <v>6598</v>
      </c>
      <c r="BH9" s="262"/>
      <c r="BI9" s="262"/>
      <c r="BJ9" s="262"/>
      <c r="BK9" s="262"/>
      <c r="BL9" s="262"/>
      <c r="BM9" s="262"/>
      <c r="BN9" s="262"/>
      <c r="BO9" s="262"/>
      <c r="BP9" s="262"/>
      <c r="BQ9" s="262"/>
      <c r="BR9" s="262"/>
      <c r="BS9" s="264">
        <v>1</v>
      </c>
    </row>
    <row r="10" spans="1:73" s="267" customFormat="1" ht="30" customHeight="1" x14ac:dyDescent="0.25">
      <c r="A10" s="259"/>
      <c r="B10" s="259"/>
      <c r="C10" s="280" t="s">
        <v>6599</v>
      </c>
      <c r="D10" s="281"/>
      <c r="E10" s="281"/>
      <c r="F10" s="281"/>
      <c r="G10" s="281"/>
      <c r="H10" s="281"/>
      <c r="I10" s="281"/>
      <c r="J10" s="281"/>
      <c r="K10" s="281"/>
      <c r="L10" s="261"/>
      <c r="M10" s="261"/>
      <c r="N10" s="261"/>
      <c r="O10" s="261"/>
      <c r="P10" s="261"/>
      <c r="Q10" s="259"/>
      <c r="R10" s="261"/>
      <c r="S10" s="261"/>
      <c r="T10" s="280" t="s">
        <v>6600</v>
      </c>
      <c r="U10" s="281"/>
      <c r="V10" s="281"/>
      <c r="W10" s="281"/>
      <c r="X10" s="281"/>
      <c r="Y10" s="281"/>
      <c r="Z10" s="281"/>
      <c r="AA10" s="281"/>
      <c r="AB10" s="281"/>
      <c r="AC10" s="261"/>
      <c r="AD10" s="262"/>
      <c r="AE10" s="261"/>
      <c r="AF10" s="261"/>
      <c r="AG10" s="261"/>
      <c r="AH10" s="261"/>
      <c r="AI10" s="261"/>
      <c r="AJ10" s="280" t="s">
        <v>6601</v>
      </c>
      <c r="AK10" s="281"/>
      <c r="AL10" s="281"/>
      <c r="AM10" s="281"/>
      <c r="AN10" s="281"/>
      <c r="AO10" s="281"/>
      <c r="AP10" s="281"/>
      <c r="AQ10" s="262"/>
      <c r="AR10" s="262"/>
      <c r="AS10" s="262"/>
      <c r="AT10" s="262"/>
      <c r="AU10" s="262"/>
      <c r="AV10" s="262"/>
      <c r="AW10" s="262"/>
      <c r="AX10" s="262"/>
      <c r="AY10" s="262"/>
      <c r="AZ10" s="280"/>
      <c r="BA10" s="281"/>
      <c r="BB10" s="281"/>
      <c r="BC10" s="281"/>
      <c r="BD10" s="281"/>
      <c r="BE10" s="281"/>
      <c r="BF10" s="281"/>
      <c r="BG10" s="262"/>
      <c r="BH10" s="262"/>
      <c r="BI10" s="262"/>
      <c r="BJ10" s="262"/>
      <c r="BK10" s="262"/>
      <c r="BL10" s="262"/>
      <c r="BM10" s="262"/>
      <c r="BN10" s="262"/>
      <c r="BO10" s="262"/>
      <c r="BP10" s="262"/>
      <c r="BQ10" s="262"/>
      <c r="BR10" s="262"/>
      <c r="BS10" s="264">
        <v>1</v>
      </c>
    </row>
    <row r="11" spans="1:73" s="267" customFormat="1" ht="30" customHeight="1" x14ac:dyDescent="0.25">
      <c r="A11" s="259"/>
      <c r="B11" s="259"/>
      <c r="C11" s="280" t="s">
        <v>6602</v>
      </c>
      <c r="D11" s="281"/>
      <c r="E11" s="281"/>
      <c r="F11" s="281"/>
      <c r="G11" s="281"/>
      <c r="H11" s="281"/>
      <c r="I11" s="281"/>
      <c r="J11" s="281"/>
      <c r="K11" s="281"/>
      <c r="L11" s="261"/>
      <c r="M11" s="261"/>
      <c r="N11" s="261"/>
      <c r="O11" s="261"/>
      <c r="P11" s="261"/>
      <c r="Q11" s="261"/>
      <c r="R11" s="261"/>
      <c r="S11" s="261"/>
      <c r="T11" s="280" t="s">
        <v>6603</v>
      </c>
      <c r="U11" s="281"/>
      <c r="V11" s="281"/>
      <c r="W11" s="281"/>
      <c r="X11" s="281"/>
      <c r="Y11" s="281"/>
      <c r="Z11" s="281"/>
      <c r="AA11" s="281"/>
      <c r="AB11" s="281"/>
      <c r="AC11" s="261"/>
      <c r="AD11" s="262"/>
      <c r="AE11" s="261"/>
      <c r="AF11" s="261"/>
      <c r="AG11" s="261"/>
      <c r="AH11" s="261"/>
      <c r="AI11" s="261"/>
      <c r="AJ11" s="280" t="s">
        <v>6604</v>
      </c>
      <c r="AK11" s="281"/>
      <c r="AL11" s="281"/>
      <c r="AM11" s="281"/>
      <c r="AN11" s="281"/>
      <c r="AO11" s="281"/>
      <c r="AP11" s="281"/>
      <c r="AQ11" s="262"/>
      <c r="AR11" s="262"/>
      <c r="AS11" s="262"/>
      <c r="AT11" s="262"/>
      <c r="AU11" s="262"/>
      <c r="AV11" s="262"/>
      <c r="AW11" s="262"/>
      <c r="AX11" s="262"/>
      <c r="AY11" s="262"/>
      <c r="AZ11" s="280"/>
      <c r="BA11" s="281"/>
      <c r="BB11" s="281"/>
      <c r="BC11" s="281"/>
      <c r="BD11" s="281"/>
      <c r="BE11" s="281"/>
      <c r="BF11" s="278"/>
      <c r="BG11" s="278"/>
      <c r="BH11" s="278"/>
      <c r="BI11" s="278"/>
      <c r="BJ11" s="278"/>
      <c r="BK11" s="278"/>
      <c r="BL11" s="278" t="s">
        <v>6605</v>
      </c>
      <c r="BM11" s="262"/>
      <c r="BN11" s="262"/>
      <c r="BO11" s="262"/>
      <c r="BP11" s="262"/>
      <c r="BQ11" s="262"/>
      <c r="BR11" s="262"/>
      <c r="BS11" s="264">
        <v>1</v>
      </c>
    </row>
    <row r="12" spans="1:73" s="267" customFormat="1" ht="30" customHeight="1" x14ac:dyDescent="0.25">
      <c r="A12" s="259"/>
      <c r="B12" s="259"/>
      <c r="C12" s="280"/>
      <c r="D12" s="282"/>
      <c r="E12" s="282"/>
      <c r="F12" s="282"/>
      <c r="G12" s="282"/>
      <c r="H12" s="282"/>
      <c r="I12" s="282"/>
      <c r="J12" s="282"/>
      <c r="K12" s="282"/>
      <c r="L12" s="282"/>
      <c r="M12" s="282"/>
      <c r="N12" s="282"/>
      <c r="O12" s="282"/>
      <c r="P12" s="282"/>
      <c r="Q12" s="282"/>
      <c r="R12" s="282"/>
      <c r="S12" s="282"/>
      <c r="T12" s="280"/>
      <c r="U12" s="282"/>
      <c r="V12" s="282"/>
      <c r="W12" s="282"/>
      <c r="X12" s="282"/>
      <c r="Y12" s="282"/>
      <c r="Z12" s="282"/>
      <c r="AA12" s="282"/>
      <c r="AB12" s="282"/>
      <c r="AC12" s="282"/>
      <c r="AD12" s="262"/>
      <c r="AE12" s="282"/>
      <c r="AF12" s="282"/>
      <c r="AG12" s="282"/>
      <c r="AH12" s="282"/>
      <c r="AI12" s="282"/>
      <c r="AJ12" s="280"/>
      <c r="AK12" s="282"/>
      <c r="AL12" s="282"/>
      <c r="AM12" s="282"/>
      <c r="AN12" s="282"/>
      <c r="AO12" s="282"/>
      <c r="AP12" s="282"/>
      <c r="AQ12" s="262"/>
      <c r="AR12" s="262"/>
      <c r="AS12" s="262"/>
      <c r="AT12" s="262"/>
      <c r="AU12" s="262"/>
      <c r="AV12" s="262"/>
      <c r="AW12" s="262"/>
      <c r="AX12" s="262"/>
      <c r="AY12" s="262"/>
      <c r="AZ12" s="280"/>
      <c r="BA12" s="282"/>
      <c r="BB12" s="282"/>
      <c r="BC12" s="282"/>
      <c r="BD12" s="282"/>
      <c r="BE12" s="282"/>
      <c r="BF12" s="282"/>
      <c r="BG12" s="262"/>
      <c r="BH12" s="262"/>
      <c r="BI12" s="262"/>
      <c r="BJ12" s="262"/>
      <c r="BK12" s="262"/>
      <c r="BL12" s="278"/>
      <c r="BM12" s="262"/>
      <c r="BN12" s="262"/>
      <c r="BO12" s="262"/>
      <c r="BP12" s="262"/>
      <c r="BQ12" s="262"/>
      <c r="BR12" s="262"/>
      <c r="BS12" s="264">
        <v>1</v>
      </c>
    </row>
    <row r="13" spans="1:73" s="267" customFormat="1" ht="30" customHeight="1" x14ac:dyDescent="0.25">
      <c r="A13" s="259"/>
      <c r="B13" s="259"/>
      <c r="C13" s="280" t="s">
        <v>6606</v>
      </c>
      <c r="D13" s="282"/>
      <c r="E13" s="282"/>
      <c r="F13" s="282"/>
      <c r="G13" s="282"/>
      <c r="H13" s="282"/>
      <c r="I13" s="282"/>
      <c r="J13" s="282"/>
      <c r="K13" s="282"/>
      <c r="L13" s="282"/>
      <c r="M13" s="282"/>
      <c r="N13" s="282"/>
      <c r="O13" s="282"/>
      <c r="P13" s="282"/>
      <c r="Q13" s="282"/>
      <c r="R13" s="282"/>
      <c r="S13" s="282"/>
      <c r="T13" s="280" t="s">
        <v>6607</v>
      </c>
      <c r="U13" s="282"/>
      <c r="V13" s="282"/>
      <c r="W13" s="282"/>
      <c r="X13" s="282"/>
      <c r="Y13" s="282"/>
      <c r="Z13" s="282"/>
      <c r="AA13" s="282"/>
      <c r="AB13" s="282"/>
      <c r="AC13" s="282"/>
      <c r="AD13" s="262"/>
      <c r="AE13" s="282"/>
      <c r="AF13" s="282"/>
      <c r="AG13" s="282"/>
      <c r="AH13" s="282"/>
      <c r="AI13" s="282"/>
      <c r="AJ13" s="280" t="s">
        <v>6608</v>
      </c>
      <c r="AK13" s="282"/>
      <c r="AL13" s="282"/>
      <c r="AM13" s="282"/>
      <c r="AN13" s="282"/>
      <c r="AO13" s="282"/>
      <c r="AP13" s="282"/>
      <c r="AQ13" s="262"/>
      <c r="AR13" s="262"/>
      <c r="AS13" s="262"/>
      <c r="AT13" s="262"/>
      <c r="AU13" s="262"/>
      <c r="AV13" s="262"/>
      <c r="AW13" s="262"/>
      <c r="AX13" s="262"/>
      <c r="AY13" s="262"/>
      <c r="AZ13" s="280"/>
      <c r="BA13" s="282"/>
      <c r="BB13" s="282"/>
      <c r="BC13" s="282"/>
      <c r="BD13" s="282"/>
      <c r="BE13" s="282"/>
      <c r="BF13" s="282"/>
      <c r="BG13" s="262"/>
      <c r="BH13" s="262"/>
      <c r="BI13" s="262"/>
      <c r="BJ13" s="262"/>
      <c r="BK13" s="262"/>
      <c r="BL13" s="278" t="s">
        <v>6609</v>
      </c>
      <c r="BM13" s="262"/>
      <c r="BN13" s="262"/>
      <c r="BO13" s="262"/>
      <c r="BP13" s="262"/>
      <c r="BQ13" s="262"/>
      <c r="BR13" s="262"/>
      <c r="BS13" s="264">
        <v>1</v>
      </c>
    </row>
    <row r="14" spans="1:73" s="267" customFormat="1" ht="30" customHeight="1" x14ac:dyDescent="0.25">
      <c r="A14" s="259"/>
      <c r="B14" s="259"/>
      <c r="C14" s="280" t="s">
        <v>6610</v>
      </c>
      <c r="D14" s="282"/>
      <c r="E14" s="282"/>
      <c r="F14" s="282"/>
      <c r="G14" s="282"/>
      <c r="H14" s="282"/>
      <c r="I14" s="282"/>
      <c r="J14" s="282"/>
      <c r="K14" s="282"/>
      <c r="L14" s="282"/>
      <c r="M14" s="282"/>
      <c r="N14" s="282"/>
      <c r="O14" s="282"/>
      <c r="P14" s="282"/>
      <c r="Q14" s="282"/>
      <c r="R14" s="282"/>
      <c r="S14" s="282"/>
      <c r="T14" s="280" t="s">
        <v>6611</v>
      </c>
      <c r="U14" s="282"/>
      <c r="V14" s="282"/>
      <c r="W14" s="282"/>
      <c r="X14" s="282"/>
      <c r="Y14" s="282"/>
      <c r="Z14" s="282"/>
      <c r="AA14" s="282"/>
      <c r="AB14" s="282"/>
      <c r="AC14" s="282"/>
      <c r="AD14" s="262"/>
      <c r="AE14" s="282"/>
      <c r="AF14" s="282"/>
      <c r="AG14" s="282"/>
      <c r="AH14" s="282"/>
      <c r="AI14" s="282"/>
      <c r="AJ14" s="280" t="s">
        <v>6612</v>
      </c>
      <c r="AK14" s="282"/>
      <c r="AL14" s="282"/>
      <c r="AM14" s="282"/>
      <c r="AN14" s="282"/>
      <c r="AO14" s="282"/>
      <c r="AP14" s="282"/>
      <c r="AQ14" s="262"/>
      <c r="AR14" s="262"/>
      <c r="AS14" s="262"/>
      <c r="AT14" s="262"/>
      <c r="AU14" s="262"/>
      <c r="AV14" s="262"/>
      <c r="AW14" s="262"/>
      <c r="AX14" s="262"/>
      <c r="AY14" s="262"/>
      <c r="AZ14" s="280"/>
      <c r="BA14" s="282"/>
      <c r="BB14" s="282"/>
      <c r="BC14" s="282"/>
      <c r="BD14" s="282"/>
      <c r="BE14" s="282"/>
      <c r="BF14" s="282"/>
      <c r="BG14" s="262"/>
      <c r="BH14" s="262"/>
      <c r="BI14" s="262"/>
      <c r="BJ14" s="262"/>
      <c r="BK14" s="262"/>
      <c r="BL14" s="278"/>
      <c r="BM14" s="262"/>
      <c r="BN14" s="262"/>
      <c r="BO14" s="262"/>
      <c r="BP14" s="262"/>
      <c r="BQ14" s="262"/>
      <c r="BR14" s="262"/>
      <c r="BS14" s="264">
        <v>1</v>
      </c>
    </row>
    <row r="15" spans="1:73" s="267" customFormat="1" ht="30" customHeight="1" x14ac:dyDescent="0.25">
      <c r="A15" s="259"/>
      <c r="B15" s="259"/>
      <c r="C15" s="280"/>
      <c r="D15" s="282"/>
      <c r="E15" s="282"/>
      <c r="F15" s="282"/>
      <c r="G15" s="282"/>
      <c r="H15" s="282"/>
      <c r="I15" s="282"/>
      <c r="J15" s="282"/>
      <c r="K15" s="282"/>
      <c r="L15" s="282"/>
      <c r="M15" s="282"/>
      <c r="N15" s="282"/>
      <c r="O15" s="282"/>
      <c r="P15" s="282"/>
      <c r="Q15" s="282"/>
      <c r="R15" s="282"/>
      <c r="S15" s="282"/>
      <c r="T15" s="280"/>
      <c r="U15" s="282"/>
      <c r="V15" s="282"/>
      <c r="W15" s="282"/>
      <c r="X15" s="282"/>
      <c r="Y15" s="282"/>
      <c r="Z15" s="282"/>
      <c r="AA15" s="282"/>
      <c r="AB15" s="282"/>
      <c r="AC15" s="282"/>
      <c r="AD15" s="262"/>
      <c r="AE15" s="282"/>
      <c r="AF15" s="282"/>
      <c r="AG15" s="282"/>
      <c r="AH15" s="282"/>
      <c r="AI15" s="282"/>
      <c r="AJ15" s="280"/>
      <c r="AK15" s="282"/>
      <c r="AL15" s="282"/>
      <c r="AM15" s="282"/>
      <c r="AN15" s="282"/>
      <c r="AO15" s="282"/>
      <c r="AP15" s="282"/>
      <c r="AQ15" s="262"/>
      <c r="AR15" s="262"/>
      <c r="AS15" s="262"/>
      <c r="AT15" s="262"/>
      <c r="AU15" s="262"/>
      <c r="AV15" s="262"/>
      <c r="AW15" s="262"/>
      <c r="AX15" s="262"/>
      <c r="AY15" s="262"/>
      <c r="AZ15" s="280"/>
      <c r="BA15" s="282"/>
      <c r="BB15" s="282"/>
      <c r="BC15" s="282"/>
      <c r="BD15" s="282"/>
      <c r="BE15" s="282"/>
      <c r="BF15" s="282"/>
      <c r="BG15" s="262"/>
      <c r="BH15" s="262"/>
      <c r="BI15" s="262"/>
      <c r="BJ15" s="262"/>
      <c r="BK15" s="262"/>
      <c r="BL15" s="278" t="s">
        <v>6613</v>
      </c>
      <c r="BM15" s="262"/>
      <c r="BN15" s="262"/>
      <c r="BO15" s="262"/>
      <c r="BP15" s="262"/>
      <c r="BQ15" s="262"/>
      <c r="BR15" s="262"/>
      <c r="BS15" s="264">
        <v>1</v>
      </c>
    </row>
    <row r="16" spans="1:73" s="267" customFormat="1" ht="30" customHeight="1" x14ac:dyDescent="0.25">
      <c r="A16" s="259"/>
      <c r="B16" s="259"/>
      <c r="C16" s="280" t="s">
        <v>6614</v>
      </c>
      <c r="D16" s="282"/>
      <c r="E16" s="282"/>
      <c r="F16" s="282"/>
      <c r="G16" s="282"/>
      <c r="H16" s="282"/>
      <c r="I16" s="282"/>
      <c r="J16" s="282"/>
      <c r="K16" s="282"/>
      <c r="L16" s="282"/>
      <c r="M16" s="282"/>
      <c r="N16" s="282"/>
      <c r="O16" s="282"/>
      <c r="P16" s="282"/>
      <c r="Q16" s="282"/>
      <c r="R16" s="282"/>
      <c r="S16" s="282"/>
      <c r="T16" s="280" t="s">
        <v>6615</v>
      </c>
      <c r="U16" s="282"/>
      <c r="V16" s="282"/>
      <c r="W16" s="282"/>
      <c r="X16" s="282"/>
      <c r="Y16" s="282"/>
      <c r="Z16" s="282"/>
      <c r="AA16" s="282"/>
      <c r="AB16" s="282"/>
      <c r="AC16" s="282"/>
      <c r="AD16" s="262"/>
      <c r="AE16" s="282"/>
      <c r="AF16" s="282"/>
      <c r="AG16" s="282"/>
      <c r="AH16" s="282"/>
      <c r="AI16" s="282"/>
      <c r="AJ16" s="280" t="s">
        <v>6616</v>
      </c>
      <c r="AK16" s="282"/>
      <c r="AL16" s="282"/>
      <c r="AM16" s="282"/>
      <c r="AN16" s="282"/>
      <c r="AO16" s="282"/>
      <c r="AP16" s="282"/>
      <c r="AQ16" s="262"/>
      <c r="AR16" s="262"/>
      <c r="AS16" s="262"/>
      <c r="AT16" s="262"/>
      <c r="AU16" s="262"/>
      <c r="AV16" s="262"/>
      <c r="AW16" s="262"/>
      <c r="AX16" s="262"/>
      <c r="AY16" s="262"/>
      <c r="AZ16" s="280"/>
      <c r="BA16" s="282"/>
      <c r="BB16" s="282"/>
      <c r="BC16" s="282"/>
      <c r="BD16" s="282"/>
      <c r="BE16" s="282"/>
      <c r="BF16" s="282"/>
      <c r="BG16" s="262"/>
      <c r="BH16" s="262"/>
      <c r="BI16" s="262"/>
      <c r="BJ16" s="262"/>
      <c r="BK16" s="262"/>
      <c r="BL16" s="278"/>
      <c r="BM16" s="262"/>
      <c r="BN16" s="262"/>
      <c r="BO16" s="262"/>
      <c r="BP16" s="262"/>
      <c r="BQ16" s="262"/>
      <c r="BR16" s="262"/>
      <c r="BS16" s="264">
        <v>1</v>
      </c>
    </row>
    <row r="17" spans="1:71" s="267" customFormat="1" ht="30" customHeight="1" x14ac:dyDescent="0.25">
      <c r="A17" s="259"/>
      <c r="B17" s="259"/>
      <c r="C17" s="280" t="s">
        <v>6617</v>
      </c>
      <c r="D17" s="282"/>
      <c r="E17" s="282"/>
      <c r="F17" s="282"/>
      <c r="G17" s="282"/>
      <c r="H17" s="282"/>
      <c r="I17" s="282"/>
      <c r="J17" s="282"/>
      <c r="K17" s="282"/>
      <c r="L17" s="282"/>
      <c r="M17" s="282"/>
      <c r="N17" s="282"/>
      <c r="O17" s="282"/>
      <c r="P17" s="282"/>
      <c r="Q17" s="282"/>
      <c r="R17" s="282"/>
      <c r="S17" s="282"/>
      <c r="T17" s="280" t="s">
        <v>6618</v>
      </c>
      <c r="U17" s="282"/>
      <c r="V17" s="282"/>
      <c r="W17" s="282"/>
      <c r="X17" s="282"/>
      <c r="Y17" s="282"/>
      <c r="Z17" s="282"/>
      <c r="AA17" s="282"/>
      <c r="AB17" s="282"/>
      <c r="AC17" s="282"/>
      <c r="AD17" s="262"/>
      <c r="AE17" s="282"/>
      <c r="AF17" s="282"/>
      <c r="AG17" s="282"/>
      <c r="AH17" s="282"/>
      <c r="AI17" s="282"/>
      <c r="AJ17" s="280" t="s">
        <v>6619</v>
      </c>
      <c r="AK17" s="282"/>
      <c r="AL17" s="282"/>
      <c r="AM17" s="282"/>
      <c r="AN17" s="282"/>
      <c r="AO17" s="282"/>
      <c r="AP17" s="282"/>
      <c r="AQ17" s="262"/>
      <c r="AR17" s="262"/>
      <c r="AS17" s="262"/>
      <c r="AT17" s="262"/>
      <c r="AU17" s="262"/>
      <c r="AV17" s="262"/>
      <c r="AW17" s="262"/>
      <c r="AX17" s="262"/>
      <c r="AY17" s="262"/>
      <c r="AZ17" s="280"/>
      <c r="BA17" s="282"/>
      <c r="BB17" s="282"/>
      <c r="BC17" s="282"/>
      <c r="BD17" s="282"/>
      <c r="BE17" s="282"/>
      <c r="BF17" s="282"/>
      <c r="BG17" s="262"/>
      <c r="BH17" s="262"/>
      <c r="BI17" s="262"/>
      <c r="BJ17" s="262"/>
      <c r="BK17" s="262"/>
      <c r="BL17" s="278" t="s">
        <v>6620</v>
      </c>
      <c r="BM17" s="262"/>
      <c r="BN17" s="262"/>
      <c r="BO17" s="262"/>
      <c r="BP17" s="262"/>
      <c r="BQ17" s="262"/>
      <c r="BR17" s="262"/>
      <c r="BS17" s="264">
        <v>1</v>
      </c>
    </row>
    <row r="18" spans="1:71" s="267" customFormat="1" ht="30" customHeight="1" x14ac:dyDescent="0.25">
      <c r="A18" s="259"/>
      <c r="B18" s="259"/>
      <c r="C18" s="280"/>
      <c r="D18" s="282"/>
      <c r="E18" s="282"/>
      <c r="F18" s="282"/>
      <c r="G18" s="282"/>
      <c r="H18" s="282"/>
      <c r="I18" s="282"/>
      <c r="J18" s="282"/>
      <c r="K18" s="282"/>
      <c r="L18" s="282"/>
      <c r="M18" s="282"/>
      <c r="N18" s="282"/>
      <c r="O18" s="282"/>
      <c r="P18" s="282"/>
      <c r="Q18" s="282"/>
      <c r="R18" s="282"/>
      <c r="S18" s="282"/>
      <c r="T18" s="280"/>
      <c r="U18" s="282"/>
      <c r="V18" s="282"/>
      <c r="W18" s="282"/>
      <c r="X18" s="282"/>
      <c r="Y18" s="282"/>
      <c r="Z18" s="282"/>
      <c r="AA18" s="282"/>
      <c r="AB18" s="282"/>
      <c r="AC18" s="282"/>
      <c r="AD18" s="262"/>
      <c r="AE18" s="282"/>
      <c r="AF18" s="282"/>
      <c r="AG18" s="282"/>
      <c r="AH18" s="282"/>
      <c r="AI18" s="282"/>
      <c r="AJ18" s="280"/>
      <c r="AK18" s="282"/>
      <c r="AL18" s="282"/>
      <c r="AM18" s="282"/>
      <c r="AN18" s="282"/>
      <c r="AO18" s="282"/>
      <c r="AP18" s="282"/>
      <c r="AQ18" s="262"/>
      <c r="AR18" s="262"/>
      <c r="AS18" s="262"/>
      <c r="AT18" s="262"/>
      <c r="AU18" s="262"/>
      <c r="AV18" s="262"/>
      <c r="AW18" s="262"/>
      <c r="AX18" s="262"/>
      <c r="AY18" s="262"/>
      <c r="AZ18" s="280"/>
      <c r="BA18" s="282"/>
      <c r="BB18" s="282"/>
      <c r="BC18" s="282"/>
      <c r="BD18" s="282"/>
      <c r="BE18" s="282"/>
      <c r="BF18" s="282"/>
      <c r="BG18" s="262"/>
      <c r="BH18" s="262"/>
      <c r="BI18" s="262"/>
      <c r="BJ18" s="262"/>
      <c r="BK18" s="262"/>
      <c r="BL18" s="278"/>
      <c r="BM18" s="262"/>
      <c r="BN18" s="262"/>
      <c r="BO18" s="262"/>
      <c r="BP18" s="262"/>
      <c r="BQ18" s="262"/>
      <c r="BR18" s="262"/>
      <c r="BS18" s="264">
        <v>1</v>
      </c>
    </row>
    <row r="19" spans="1:71" s="267" customFormat="1" ht="30" customHeight="1" x14ac:dyDescent="0.25">
      <c r="A19" s="259"/>
      <c r="B19" s="259"/>
      <c r="C19" s="280" t="s">
        <v>6621</v>
      </c>
      <c r="D19" s="282"/>
      <c r="E19" s="282"/>
      <c r="F19" s="282"/>
      <c r="G19" s="282"/>
      <c r="H19" s="282"/>
      <c r="I19" s="282"/>
      <c r="J19" s="282"/>
      <c r="K19" s="282"/>
      <c r="L19" s="282"/>
      <c r="M19" s="282"/>
      <c r="N19" s="282"/>
      <c r="O19" s="282"/>
      <c r="P19" s="282"/>
      <c r="Q19" s="282"/>
      <c r="R19" s="282"/>
      <c r="S19" s="282"/>
      <c r="T19" s="280" t="s">
        <v>6622</v>
      </c>
      <c r="U19" s="282"/>
      <c r="V19" s="282"/>
      <c r="W19" s="282"/>
      <c r="X19" s="282"/>
      <c r="Y19" s="282"/>
      <c r="Z19" s="282"/>
      <c r="AA19" s="282"/>
      <c r="AB19" s="282"/>
      <c r="AC19" s="282"/>
      <c r="AD19" s="262"/>
      <c r="AE19" s="282"/>
      <c r="AF19" s="282"/>
      <c r="AG19" s="282"/>
      <c r="AH19" s="282"/>
      <c r="AI19" s="282"/>
      <c r="AJ19" s="280" t="s">
        <v>6623</v>
      </c>
      <c r="AK19" s="282"/>
      <c r="AL19" s="282"/>
      <c r="AM19" s="282"/>
      <c r="AN19" s="282"/>
      <c r="AO19" s="282"/>
      <c r="AP19" s="282"/>
      <c r="AQ19" s="262"/>
      <c r="AR19" s="262"/>
      <c r="AS19" s="262"/>
      <c r="AT19" s="262"/>
      <c r="AU19" s="262"/>
      <c r="AV19" s="262"/>
      <c r="AW19" s="262"/>
      <c r="AX19" s="262"/>
      <c r="AY19" s="262"/>
      <c r="AZ19" s="280"/>
      <c r="BA19" s="282"/>
      <c r="BB19" s="282"/>
      <c r="BC19" s="282"/>
      <c r="BD19" s="282"/>
      <c r="BE19" s="282"/>
      <c r="BF19" s="282"/>
      <c r="BG19" s="262"/>
      <c r="BH19" s="262"/>
      <c r="BI19" s="262"/>
      <c r="BJ19" s="262"/>
      <c r="BK19" s="262"/>
      <c r="BL19" s="278" t="s">
        <v>6624</v>
      </c>
      <c r="BM19" s="262"/>
      <c r="BN19" s="262"/>
      <c r="BO19" s="262"/>
      <c r="BP19" s="262"/>
      <c r="BQ19" s="262"/>
      <c r="BR19" s="262"/>
      <c r="BS19" s="264">
        <v>1</v>
      </c>
    </row>
    <row r="20" spans="1:71" s="267" customFormat="1" ht="30" customHeight="1" x14ac:dyDescent="0.25">
      <c r="A20" s="259"/>
      <c r="B20" s="259"/>
      <c r="C20" s="280" t="s">
        <v>6625</v>
      </c>
      <c r="D20" s="282"/>
      <c r="E20" s="282"/>
      <c r="F20" s="282"/>
      <c r="G20" s="282"/>
      <c r="H20" s="282"/>
      <c r="I20" s="282"/>
      <c r="J20" s="282"/>
      <c r="K20" s="282"/>
      <c r="L20" s="282"/>
      <c r="M20" s="282"/>
      <c r="N20" s="282"/>
      <c r="O20" s="282"/>
      <c r="P20" s="282"/>
      <c r="Q20" s="282"/>
      <c r="R20" s="282"/>
      <c r="S20" s="282"/>
      <c r="T20" s="280" t="s">
        <v>6626</v>
      </c>
      <c r="U20" s="282"/>
      <c r="V20" s="282"/>
      <c r="W20" s="282"/>
      <c r="X20" s="282"/>
      <c r="Y20" s="282"/>
      <c r="Z20" s="282"/>
      <c r="AA20" s="282"/>
      <c r="AB20" s="282"/>
      <c r="AC20" s="282"/>
      <c r="AD20" s="262"/>
      <c r="AE20" s="282"/>
      <c r="AF20" s="282"/>
      <c r="AG20" s="282"/>
      <c r="AH20" s="282"/>
      <c r="AI20" s="282"/>
      <c r="AJ20" s="280" t="s">
        <v>6627</v>
      </c>
      <c r="AK20" s="282"/>
      <c r="AL20" s="282"/>
      <c r="AM20" s="282"/>
      <c r="AN20" s="282"/>
      <c r="AO20" s="282"/>
      <c r="AP20" s="282"/>
      <c r="AQ20" s="262"/>
      <c r="AR20" s="262"/>
      <c r="AS20" s="262"/>
      <c r="AT20" s="262"/>
      <c r="AU20" s="262"/>
      <c r="AV20" s="262"/>
      <c r="AW20" s="262"/>
      <c r="AX20" s="262"/>
      <c r="AY20" s="262"/>
      <c r="AZ20" s="280"/>
      <c r="BA20" s="282"/>
      <c r="BB20" s="282"/>
      <c r="BC20" s="282"/>
      <c r="BD20" s="282"/>
      <c r="BE20" s="282"/>
      <c r="BF20" s="282"/>
      <c r="BG20" s="262"/>
      <c r="BH20" s="262"/>
      <c r="BI20" s="262"/>
      <c r="BJ20" s="262"/>
      <c r="BK20" s="262"/>
      <c r="BL20" s="278"/>
      <c r="BM20" s="262"/>
      <c r="BN20" s="262"/>
      <c r="BO20" s="262"/>
      <c r="BP20" s="262"/>
      <c r="BQ20" s="262"/>
      <c r="BR20" s="262"/>
      <c r="BS20" s="264">
        <v>1</v>
      </c>
    </row>
    <row r="21" spans="1:71" s="267" customFormat="1" ht="30" customHeight="1" x14ac:dyDescent="0.25">
      <c r="A21" s="259"/>
      <c r="B21" s="259"/>
      <c r="C21" s="280"/>
      <c r="D21" s="282"/>
      <c r="E21" s="282"/>
      <c r="F21" s="282"/>
      <c r="G21" s="282"/>
      <c r="H21" s="282"/>
      <c r="I21" s="282"/>
      <c r="J21" s="282"/>
      <c r="K21" s="282"/>
      <c r="L21" s="282"/>
      <c r="M21" s="282"/>
      <c r="N21" s="282"/>
      <c r="O21" s="282"/>
      <c r="P21" s="282"/>
      <c r="Q21" s="282"/>
      <c r="R21" s="282"/>
      <c r="S21" s="282"/>
      <c r="T21" s="280"/>
      <c r="U21" s="282"/>
      <c r="V21" s="282"/>
      <c r="W21" s="282"/>
      <c r="X21" s="282"/>
      <c r="Y21" s="282"/>
      <c r="Z21" s="282"/>
      <c r="AA21" s="282"/>
      <c r="AB21" s="282"/>
      <c r="AC21" s="282"/>
      <c r="AD21" s="262"/>
      <c r="AE21" s="282"/>
      <c r="AF21" s="282"/>
      <c r="AG21" s="282"/>
      <c r="AH21" s="282"/>
      <c r="AI21" s="282"/>
      <c r="AJ21" s="280"/>
      <c r="AK21" s="282"/>
      <c r="AL21" s="282"/>
      <c r="AM21" s="282"/>
      <c r="AN21" s="282"/>
      <c r="AO21" s="282"/>
      <c r="AP21" s="282"/>
      <c r="AQ21" s="262"/>
      <c r="AR21" s="262"/>
      <c r="AS21" s="262"/>
      <c r="AT21" s="262"/>
      <c r="AU21" s="262"/>
      <c r="AV21" s="262"/>
      <c r="AW21" s="262"/>
      <c r="AX21" s="262"/>
      <c r="AY21" s="262"/>
      <c r="AZ21" s="280"/>
      <c r="BA21" s="282"/>
      <c r="BB21" s="282"/>
      <c r="BC21" s="282"/>
      <c r="BD21" s="282"/>
      <c r="BE21" s="282"/>
      <c r="BF21" s="282"/>
      <c r="BG21" s="262"/>
      <c r="BH21" s="262"/>
      <c r="BI21" s="262"/>
      <c r="BJ21" s="262"/>
      <c r="BK21" s="262"/>
      <c r="BL21" s="278" t="s">
        <v>6628</v>
      </c>
      <c r="BM21" s="262"/>
      <c r="BN21" s="262"/>
      <c r="BO21" s="262"/>
      <c r="BP21" s="262"/>
      <c r="BQ21" s="262"/>
      <c r="BR21" s="262"/>
      <c r="BS21" s="264">
        <v>1</v>
      </c>
    </row>
    <row r="22" spans="1:71" s="267" customFormat="1" ht="30" customHeight="1" x14ac:dyDescent="0.25">
      <c r="A22" s="259"/>
      <c r="B22" s="259"/>
      <c r="C22" s="283" t="s">
        <v>6629</v>
      </c>
      <c r="D22" s="282"/>
      <c r="E22" s="282"/>
      <c r="F22" s="282"/>
      <c r="G22" s="282"/>
      <c r="H22" s="282"/>
      <c r="I22" s="282"/>
      <c r="J22" s="282"/>
      <c r="K22" s="282"/>
      <c r="L22" s="282"/>
      <c r="M22" s="282"/>
      <c r="N22" s="282"/>
      <c r="O22" s="282"/>
      <c r="P22" s="282"/>
      <c r="Q22" s="282"/>
      <c r="R22" s="282"/>
      <c r="S22" s="282"/>
      <c r="T22" s="283" t="s">
        <v>6630</v>
      </c>
      <c r="U22" s="282"/>
      <c r="V22" s="282"/>
      <c r="W22" s="282"/>
      <c r="X22" s="282"/>
      <c r="Y22" s="282"/>
      <c r="Z22" s="282"/>
      <c r="AA22" s="282"/>
      <c r="AB22" s="282"/>
      <c r="AC22" s="282"/>
      <c r="AD22" s="262"/>
      <c r="AE22" s="282"/>
      <c r="AF22" s="282"/>
      <c r="AG22" s="282"/>
      <c r="AH22" s="282"/>
      <c r="AI22" s="282"/>
      <c r="AJ22" s="283" t="s">
        <v>6631</v>
      </c>
      <c r="AK22" s="282"/>
      <c r="AL22" s="282"/>
      <c r="AM22" s="282"/>
      <c r="AN22" s="282"/>
      <c r="AO22" s="282"/>
      <c r="AP22" s="282"/>
      <c r="AQ22" s="262"/>
      <c r="AR22" s="262"/>
      <c r="AS22" s="262"/>
      <c r="AT22" s="262"/>
      <c r="AU22" s="262"/>
      <c r="AV22" s="262"/>
      <c r="AW22" s="262"/>
      <c r="AX22" s="262"/>
      <c r="AY22" s="262"/>
      <c r="AZ22" s="283"/>
      <c r="BA22" s="282"/>
      <c r="BB22" s="282"/>
      <c r="BC22" s="282"/>
      <c r="BD22" s="282"/>
      <c r="BE22" s="282"/>
      <c r="BF22" s="282"/>
      <c r="BG22" s="262"/>
      <c r="BH22" s="262"/>
      <c r="BI22" s="262"/>
      <c r="BJ22" s="262"/>
      <c r="BK22" s="262"/>
      <c r="BL22" s="278"/>
      <c r="BM22" s="262"/>
      <c r="BN22" s="262"/>
      <c r="BO22" s="262"/>
      <c r="BP22" s="262"/>
      <c r="BQ22" s="262"/>
      <c r="BR22" s="262"/>
      <c r="BS22" s="264">
        <v>1</v>
      </c>
    </row>
    <row r="23" spans="1:71" s="267" customFormat="1" ht="30" customHeight="1" x14ac:dyDescent="0.25">
      <c r="A23" s="259"/>
      <c r="B23" s="259"/>
      <c r="C23" s="283" t="s">
        <v>6632</v>
      </c>
      <c r="D23" s="282"/>
      <c r="E23" s="282"/>
      <c r="F23" s="282"/>
      <c r="G23" s="282"/>
      <c r="H23" s="282"/>
      <c r="I23" s="282"/>
      <c r="J23" s="282"/>
      <c r="K23" s="282"/>
      <c r="L23" s="282"/>
      <c r="M23" s="282"/>
      <c r="N23" s="282"/>
      <c r="O23" s="282"/>
      <c r="P23" s="282"/>
      <c r="Q23" s="282"/>
      <c r="R23" s="282"/>
      <c r="S23" s="282"/>
      <c r="T23" s="283" t="s">
        <v>6633</v>
      </c>
      <c r="U23" s="282"/>
      <c r="V23" s="282"/>
      <c r="W23" s="282"/>
      <c r="X23" s="282"/>
      <c r="Y23" s="282"/>
      <c r="Z23" s="282"/>
      <c r="AA23" s="282"/>
      <c r="AB23" s="282"/>
      <c r="AC23" s="282"/>
      <c r="AD23" s="262"/>
      <c r="AE23" s="282"/>
      <c r="AF23" s="282"/>
      <c r="AG23" s="282"/>
      <c r="AH23" s="282"/>
      <c r="AI23" s="282"/>
      <c r="AJ23" s="283" t="s">
        <v>6634</v>
      </c>
      <c r="AK23" s="282"/>
      <c r="AL23" s="282"/>
      <c r="AM23" s="282"/>
      <c r="AN23" s="282"/>
      <c r="AO23" s="282"/>
      <c r="AP23" s="282"/>
      <c r="AQ23" s="262"/>
      <c r="AR23" s="262"/>
      <c r="AS23" s="262"/>
      <c r="AT23" s="262"/>
      <c r="AU23" s="262"/>
      <c r="AV23" s="262"/>
      <c r="AW23" s="262"/>
      <c r="AX23" s="262"/>
      <c r="AY23" s="262"/>
      <c r="AZ23" s="283"/>
      <c r="BA23" s="282"/>
      <c r="BB23" s="282"/>
      <c r="BC23" s="282"/>
      <c r="BD23" s="282"/>
      <c r="BE23" s="282"/>
      <c r="BF23" s="282"/>
      <c r="BG23" s="262"/>
      <c r="BH23" s="262"/>
      <c r="BI23" s="262"/>
      <c r="BJ23" s="262"/>
      <c r="BK23" s="262"/>
      <c r="BL23" s="278" t="s">
        <v>6635</v>
      </c>
      <c r="BM23" s="262"/>
      <c r="BN23" s="262"/>
      <c r="BO23" s="262"/>
      <c r="BP23" s="262"/>
      <c r="BQ23" s="262"/>
      <c r="BR23" s="262"/>
      <c r="BS23" s="264">
        <v>1</v>
      </c>
    </row>
    <row r="24" spans="1:71" s="267" customFormat="1" ht="30" customHeight="1" x14ac:dyDescent="0.25">
      <c r="A24" s="259"/>
      <c r="B24" s="259"/>
      <c r="C24" s="283" t="s">
        <v>6636</v>
      </c>
      <c r="D24" s="282"/>
      <c r="E24" s="282"/>
      <c r="F24" s="282"/>
      <c r="G24" s="282"/>
      <c r="H24" s="282"/>
      <c r="I24" s="282"/>
      <c r="J24" s="282"/>
      <c r="K24" s="282"/>
      <c r="L24" s="282"/>
      <c r="M24" s="282"/>
      <c r="N24" s="282"/>
      <c r="O24" s="282"/>
      <c r="P24" s="282"/>
      <c r="Q24" s="282"/>
      <c r="R24" s="282"/>
      <c r="S24" s="282"/>
      <c r="T24" s="283" t="s">
        <v>6637</v>
      </c>
      <c r="U24" s="282"/>
      <c r="V24" s="282"/>
      <c r="W24" s="282"/>
      <c r="X24" s="282"/>
      <c r="Y24" s="282"/>
      <c r="Z24" s="282"/>
      <c r="AA24" s="282"/>
      <c r="AB24" s="282"/>
      <c r="AC24" s="282"/>
      <c r="AD24" s="262"/>
      <c r="AE24" s="282"/>
      <c r="AF24" s="282"/>
      <c r="AG24" s="282"/>
      <c r="AH24" s="282"/>
      <c r="AI24" s="282"/>
      <c r="AJ24" s="283" t="s">
        <v>6638</v>
      </c>
      <c r="AK24" s="282"/>
      <c r="AL24" s="282"/>
      <c r="AM24" s="282"/>
      <c r="AN24" s="282"/>
      <c r="AO24" s="282"/>
      <c r="AP24" s="282"/>
      <c r="AQ24" s="262"/>
      <c r="AR24" s="262"/>
      <c r="AS24" s="262"/>
      <c r="AT24" s="262"/>
      <c r="AU24" s="262"/>
      <c r="AV24" s="262"/>
      <c r="AW24" s="262"/>
      <c r="AX24" s="262"/>
      <c r="AY24" s="262"/>
      <c r="AZ24" s="283"/>
      <c r="BA24" s="282"/>
      <c r="BB24" s="282"/>
      <c r="BC24" s="282"/>
      <c r="BD24" s="282"/>
      <c r="BE24" s="282"/>
      <c r="BF24" s="282"/>
      <c r="BG24" s="262"/>
      <c r="BH24" s="262"/>
      <c r="BI24" s="262"/>
      <c r="BJ24" s="262"/>
      <c r="BK24" s="262"/>
      <c r="BL24" s="278"/>
      <c r="BM24" s="262"/>
      <c r="BN24" s="262"/>
      <c r="BO24" s="262"/>
      <c r="BP24" s="262"/>
      <c r="BQ24" s="262"/>
      <c r="BR24" s="262"/>
      <c r="BS24" s="264">
        <v>1</v>
      </c>
    </row>
    <row r="25" spans="1:71" s="267" customFormat="1" ht="30" customHeight="1" x14ac:dyDescent="0.25">
      <c r="A25" s="259"/>
      <c r="B25" s="259"/>
      <c r="C25" s="283"/>
      <c r="D25" s="282"/>
      <c r="E25" s="282"/>
      <c r="F25" s="282"/>
      <c r="G25" s="282"/>
      <c r="H25" s="282"/>
      <c r="I25" s="282"/>
      <c r="J25" s="282"/>
      <c r="K25" s="282"/>
      <c r="L25" s="282"/>
      <c r="M25" s="282"/>
      <c r="N25" s="282"/>
      <c r="O25" s="282"/>
      <c r="P25" s="282"/>
      <c r="Q25" s="282"/>
      <c r="R25" s="282"/>
      <c r="S25" s="282"/>
      <c r="T25" s="283"/>
      <c r="U25" s="282"/>
      <c r="V25" s="282"/>
      <c r="W25" s="282"/>
      <c r="X25" s="282"/>
      <c r="Y25" s="282"/>
      <c r="Z25" s="282"/>
      <c r="AA25" s="282"/>
      <c r="AB25" s="282"/>
      <c r="AC25" s="282"/>
      <c r="AD25" s="262"/>
      <c r="AE25" s="282"/>
      <c r="AF25" s="282"/>
      <c r="AG25" s="282"/>
      <c r="AH25" s="282"/>
      <c r="AI25" s="282"/>
      <c r="AJ25" s="283"/>
      <c r="AK25" s="282"/>
      <c r="AL25" s="282"/>
      <c r="AM25" s="282"/>
      <c r="AN25" s="282"/>
      <c r="AO25" s="282"/>
      <c r="AP25" s="282"/>
      <c r="AQ25" s="262"/>
      <c r="AR25" s="262"/>
      <c r="AS25" s="262"/>
      <c r="AT25" s="262"/>
      <c r="AU25" s="262"/>
      <c r="AV25" s="262"/>
      <c r="AW25" s="262"/>
      <c r="AX25" s="262"/>
      <c r="AY25" s="262"/>
      <c r="AZ25" s="283"/>
      <c r="BA25" s="282"/>
      <c r="BB25" s="282"/>
      <c r="BC25" s="282"/>
      <c r="BD25" s="282"/>
      <c r="BE25" s="282"/>
      <c r="BF25" s="282"/>
      <c r="BG25" s="262"/>
      <c r="BH25" s="262"/>
      <c r="BI25" s="262"/>
      <c r="BJ25" s="262"/>
      <c r="BK25" s="262"/>
      <c r="BL25" s="278" t="s">
        <v>6639</v>
      </c>
      <c r="BM25" s="262"/>
      <c r="BN25" s="262"/>
      <c r="BO25" s="262"/>
      <c r="BP25" s="262"/>
      <c r="BQ25" s="262"/>
      <c r="BR25" s="262"/>
      <c r="BS25" s="264">
        <v>1</v>
      </c>
    </row>
    <row r="26" spans="1:71" s="267" customFormat="1" ht="30" customHeight="1" x14ac:dyDescent="0.25">
      <c r="A26" s="259"/>
      <c r="B26" s="259"/>
      <c r="C26" s="283" t="s">
        <v>6640</v>
      </c>
      <c r="D26" s="282"/>
      <c r="E26" s="282"/>
      <c r="F26" s="282"/>
      <c r="G26" s="282"/>
      <c r="H26" s="282"/>
      <c r="I26" s="282"/>
      <c r="J26" s="282"/>
      <c r="K26" s="282"/>
      <c r="L26" s="282"/>
      <c r="M26" s="282"/>
      <c r="N26" s="282"/>
      <c r="O26" s="282"/>
      <c r="P26" s="282"/>
      <c r="Q26" s="282"/>
      <c r="R26" s="282"/>
      <c r="S26" s="282"/>
      <c r="T26" s="283" t="s">
        <v>6641</v>
      </c>
      <c r="U26" s="282"/>
      <c r="V26" s="282"/>
      <c r="W26" s="282"/>
      <c r="X26" s="282"/>
      <c r="Y26" s="282"/>
      <c r="Z26" s="282"/>
      <c r="AA26" s="282"/>
      <c r="AB26" s="282"/>
      <c r="AC26" s="282"/>
      <c r="AD26" s="262"/>
      <c r="AE26" s="282"/>
      <c r="AF26" s="282"/>
      <c r="AG26" s="282"/>
      <c r="AH26" s="282"/>
      <c r="AI26" s="282"/>
      <c r="AJ26" s="283" t="s">
        <v>6642</v>
      </c>
      <c r="AK26" s="282"/>
      <c r="AL26" s="282"/>
      <c r="AM26" s="282"/>
      <c r="AN26" s="282"/>
      <c r="AO26" s="282"/>
      <c r="AP26" s="282"/>
      <c r="AQ26" s="262"/>
      <c r="AR26" s="262"/>
      <c r="AS26" s="262"/>
      <c r="AT26" s="262"/>
      <c r="AU26" s="262"/>
      <c r="AV26" s="262"/>
      <c r="AW26" s="262"/>
      <c r="AX26" s="262"/>
      <c r="AY26" s="262"/>
      <c r="AZ26" s="283"/>
      <c r="BA26" s="282"/>
      <c r="BB26" s="282"/>
      <c r="BC26" s="282"/>
      <c r="BD26" s="282"/>
      <c r="BE26" s="282"/>
      <c r="BF26" s="282"/>
      <c r="BG26" s="262"/>
      <c r="BH26" s="262"/>
      <c r="BI26" s="262"/>
      <c r="BJ26" s="262"/>
      <c r="BK26" s="262"/>
      <c r="BL26" s="278"/>
      <c r="BM26" s="262"/>
      <c r="BN26" s="262"/>
      <c r="BO26" s="262"/>
      <c r="BP26" s="262"/>
      <c r="BQ26" s="262"/>
      <c r="BR26" s="262"/>
      <c r="BS26" s="264">
        <v>1</v>
      </c>
    </row>
    <row r="27" spans="1:71" s="267" customFormat="1" ht="30" customHeight="1" x14ac:dyDescent="0.25">
      <c r="A27" s="259"/>
      <c r="B27" s="259"/>
      <c r="C27" s="283" t="s">
        <v>6643</v>
      </c>
      <c r="D27" s="282"/>
      <c r="E27" s="282"/>
      <c r="F27" s="282"/>
      <c r="G27" s="282"/>
      <c r="H27" s="282"/>
      <c r="I27" s="282"/>
      <c r="J27" s="282"/>
      <c r="K27" s="282"/>
      <c r="L27" s="282"/>
      <c r="M27" s="282"/>
      <c r="N27" s="282"/>
      <c r="O27" s="282"/>
      <c r="P27" s="282"/>
      <c r="Q27" s="282"/>
      <c r="R27" s="282"/>
      <c r="S27" s="282"/>
      <c r="T27" s="283" t="s">
        <v>6644</v>
      </c>
      <c r="U27" s="282"/>
      <c r="V27" s="282"/>
      <c r="W27" s="282"/>
      <c r="X27" s="282"/>
      <c r="Y27" s="282"/>
      <c r="Z27" s="282"/>
      <c r="AA27" s="282"/>
      <c r="AB27" s="282"/>
      <c r="AC27" s="282"/>
      <c r="AD27" s="262"/>
      <c r="AE27" s="282"/>
      <c r="AF27" s="282"/>
      <c r="AG27" s="282"/>
      <c r="AH27" s="282"/>
      <c r="AI27" s="282"/>
      <c r="AJ27" s="283" t="s">
        <v>6645</v>
      </c>
      <c r="AK27" s="282"/>
      <c r="AL27" s="282"/>
      <c r="AM27" s="282"/>
      <c r="AN27" s="282"/>
      <c r="AO27" s="282"/>
      <c r="AP27" s="282"/>
      <c r="AQ27" s="262"/>
      <c r="AR27" s="262"/>
      <c r="AS27" s="262"/>
      <c r="AT27" s="262"/>
      <c r="AU27" s="262"/>
      <c r="AV27" s="262"/>
      <c r="AW27" s="262"/>
      <c r="AX27" s="262"/>
      <c r="AY27" s="262"/>
      <c r="AZ27" s="283"/>
      <c r="BA27" s="282"/>
      <c r="BB27" s="282"/>
      <c r="BC27" s="282"/>
      <c r="BD27" s="282"/>
      <c r="BE27" s="282"/>
      <c r="BF27" s="282"/>
      <c r="BG27" s="262"/>
      <c r="BH27" s="262"/>
      <c r="BI27" s="262"/>
      <c r="BJ27" s="262"/>
      <c r="BK27" s="262"/>
      <c r="BL27" s="278" t="s">
        <v>6646</v>
      </c>
      <c r="BM27" s="262"/>
      <c r="BN27" s="262"/>
      <c r="BO27" s="262"/>
      <c r="BP27" s="262"/>
      <c r="BQ27" s="262"/>
      <c r="BR27" s="262"/>
      <c r="BS27" s="264">
        <v>1</v>
      </c>
    </row>
    <row r="28" spans="1:71" s="267" customFormat="1" ht="30" customHeight="1" x14ac:dyDescent="0.25">
      <c r="A28" s="259"/>
      <c r="B28" s="259"/>
      <c r="C28" s="283"/>
      <c r="D28" s="282"/>
      <c r="E28" s="282"/>
      <c r="F28" s="282"/>
      <c r="G28" s="282"/>
      <c r="H28" s="282"/>
      <c r="I28" s="282"/>
      <c r="J28" s="282"/>
      <c r="K28" s="282"/>
      <c r="L28" s="282"/>
      <c r="M28" s="282"/>
      <c r="N28" s="282"/>
      <c r="O28" s="282"/>
      <c r="P28" s="282"/>
      <c r="Q28" s="282"/>
      <c r="R28" s="282"/>
      <c r="S28" s="282"/>
      <c r="T28" s="280"/>
      <c r="U28" s="282"/>
      <c r="V28" s="282"/>
      <c r="W28" s="282"/>
      <c r="X28" s="282"/>
      <c r="Y28" s="282"/>
      <c r="Z28" s="282"/>
      <c r="AA28" s="282"/>
      <c r="AB28" s="282"/>
      <c r="AC28" s="282"/>
      <c r="AD28" s="262"/>
      <c r="AE28" s="282"/>
      <c r="AF28" s="282"/>
      <c r="AG28" s="282"/>
      <c r="AH28" s="282"/>
      <c r="AI28" s="282"/>
      <c r="AJ28" s="280"/>
      <c r="AK28" s="282"/>
      <c r="AL28" s="282"/>
      <c r="AM28" s="282"/>
      <c r="AN28" s="282"/>
      <c r="AO28" s="282"/>
      <c r="AP28" s="282"/>
      <c r="AQ28" s="262"/>
      <c r="AR28" s="262"/>
      <c r="AS28" s="262"/>
      <c r="AT28" s="262"/>
      <c r="AU28" s="262"/>
      <c r="AV28" s="262"/>
      <c r="AW28" s="262"/>
      <c r="AX28" s="262"/>
      <c r="AY28" s="262"/>
      <c r="AZ28" s="280"/>
      <c r="BA28" s="282"/>
      <c r="BB28" s="282"/>
      <c r="BC28" s="282"/>
      <c r="BD28" s="282"/>
      <c r="BE28" s="282"/>
      <c r="BF28" s="282"/>
      <c r="BG28" s="262"/>
      <c r="BH28" s="262"/>
      <c r="BI28" s="262"/>
      <c r="BJ28" s="262"/>
      <c r="BK28" s="262"/>
      <c r="BL28" s="278" t="s">
        <v>6647</v>
      </c>
      <c r="BM28" s="262"/>
      <c r="BN28" s="262"/>
      <c r="BO28" s="262"/>
      <c r="BP28" s="262"/>
      <c r="BQ28" s="262"/>
      <c r="BR28" s="262"/>
      <c r="BS28" s="264">
        <v>1</v>
      </c>
    </row>
    <row r="29" spans="1:71" s="267" customFormat="1" ht="30" customHeight="1" x14ac:dyDescent="0.25">
      <c r="A29" s="259"/>
      <c r="B29" s="259"/>
      <c r="C29" s="280" t="s">
        <v>6648</v>
      </c>
      <c r="D29" s="282"/>
      <c r="E29" s="282"/>
      <c r="F29" s="282"/>
      <c r="G29" s="282"/>
      <c r="H29" s="282"/>
      <c r="I29" s="282"/>
      <c r="J29" s="282"/>
      <c r="K29" s="282"/>
      <c r="L29" s="282"/>
      <c r="M29" s="282"/>
      <c r="N29" s="282"/>
      <c r="O29" s="282"/>
      <c r="P29" s="282"/>
      <c r="Q29" s="282"/>
      <c r="R29" s="282"/>
      <c r="S29" s="282"/>
      <c r="T29" s="280" t="s">
        <v>6649</v>
      </c>
      <c r="U29" s="282"/>
      <c r="V29" s="282"/>
      <c r="W29" s="282"/>
      <c r="X29" s="282"/>
      <c r="Y29" s="282"/>
      <c r="Z29" s="282"/>
      <c r="AA29" s="282"/>
      <c r="AB29" s="282"/>
      <c r="AC29" s="282"/>
      <c r="AD29" s="262"/>
      <c r="AE29" s="282"/>
      <c r="AF29" s="282"/>
      <c r="AG29" s="282"/>
      <c r="AH29" s="282"/>
      <c r="AI29" s="282"/>
      <c r="AJ29" s="280" t="s">
        <v>6650</v>
      </c>
      <c r="AK29" s="282"/>
      <c r="AL29" s="282"/>
      <c r="AM29" s="282"/>
      <c r="AN29" s="282"/>
      <c r="AO29" s="282"/>
      <c r="AP29" s="282"/>
      <c r="AQ29" s="262"/>
      <c r="AR29" s="262"/>
      <c r="AS29" s="262"/>
      <c r="AT29" s="262"/>
      <c r="AU29" s="262"/>
      <c r="AV29" s="262"/>
      <c r="AW29" s="262"/>
      <c r="AX29" s="262"/>
      <c r="AY29" s="262"/>
      <c r="AZ29" s="280"/>
      <c r="BA29" s="282"/>
      <c r="BB29" s="282"/>
      <c r="BC29" s="282"/>
      <c r="BD29" s="282"/>
      <c r="BE29" s="282"/>
      <c r="BF29" s="282"/>
      <c r="BG29" s="262"/>
      <c r="BH29" s="262"/>
      <c r="BI29" s="262"/>
      <c r="BJ29" s="262"/>
      <c r="BK29" s="262"/>
      <c r="BL29" s="278" t="s">
        <v>6651</v>
      </c>
      <c r="BM29" s="262"/>
      <c r="BN29" s="262"/>
      <c r="BO29" s="262"/>
      <c r="BP29" s="262"/>
      <c r="BQ29" s="262"/>
      <c r="BR29" s="262"/>
      <c r="BS29" s="264">
        <v>1</v>
      </c>
    </row>
    <row r="30" spans="1:71" s="267" customFormat="1" ht="30" customHeight="1" x14ac:dyDescent="0.25">
      <c r="A30" s="259"/>
      <c r="B30" s="259"/>
      <c r="C30" s="280"/>
      <c r="D30" s="282"/>
      <c r="E30" s="282"/>
      <c r="F30" s="282"/>
      <c r="G30" s="282"/>
      <c r="H30" s="282"/>
      <c r="I30" s="282"/>
      <c r="J30" s="282"/>
      <c r="K30" s="282"/>
      <c r="L30" s="282"/>
      <c r="M30" s="282"/>
      <c r="N30" s="282"/>
      <c r="O30" s="282"/>
      <c r="P30" s="282"/>
      <c r="Q30" s="282"/>
      <c r="R30" s="282"/>
      <c r="S30" s="282"/>
      <c r="T30" s="280"/>
      <c r="U30" s="282"/>
      <c r="V30" s="282"/>
      <c r="W30" s="282"/>
      <c r="X30" s="282"/>
      <c r="Y30" s="282"/>
      <c r="Z30" s="282"/>
      <c r="AA30" s="282"/>
      <c r="AB30" s="282"/>
      <c r="AC30" s="282"/>
      <c r="AD30" s="262"/>
      <c r="AE30" s="282"/>
      <c r="AF30" s="282"/>
      <c r="AG30" s="282"/>
      <c r="AH30" s="282"/>
      <c r="AI30" s="282"/>
      <c r="AJ30" s="280"/>
      <c r="AK30" s="282"/>
      <c r="AL30" s="282"/>
      <c r="AM30" s="282"/>
      <c r="AN30" s="282"/>
      <c r="AO30" s="282"/>
      <c r="AP30" s="282"/>
      <c r="AQ30" s="262"/>
      <c r="AR30" s="262"/>
      <c r="AS30" s="262"/>
      <c r="AT30" s="262"/>
      <c r="AU30" s="262"/>
      <c r="AV30" s="262"/>
      <c r="AW30" s="262"/>
      <c r="AX30" s="262"/>
      <c r="AY30" s="262"/>
      <c r="AZ30" s="280"/>
      <c r="BA30" s="282"/>
      <c r="BB30" s="282"/>
      <c r="BC30" s="282"/>
      <c r="BD30" s="282"/>
      <c r="BE30" s="282"/>
      <c r="BF30" s="282"/>
      <c r="BG30" s="262"/>
      <c r="BH30" s="262"/>
      <c r="BI30" s="262"/>
      <c r="BJ30" s="262"/>
      <c r="BK30" s="262"/>
      <c r="BL30" s="262"/>
      <c r="BM30" s="262"/>
      <c r="BN30" s="262"/>
      <c r="BO30" s="262"/>
      <c r="BP30" s="262"/>
      <c r="BQ30" s="262"/>
      <c r="BR30" s="262"/>
      <c r="BS30" s="264">
        <v>1</v>
      </c>
    </row>
    <row r="31" spans="1:71" s="267" customFormat="1" ht="21" customHeight="1" x14ac:dyDescent="0.25">
      <c r="A31" s="259"/>
      <c r="B31" s="259"/>
      <c r="C31" s="284" t="s">
        <v>6652</v>
      </c>
      <c r="D31" s="285" t="str">
        <f ca="1">CELL("nomfichier")</f>
        <v>D:\Données\1.UPRT\0-UPRT.fait\1-UPRT.FR-SITE-WEB\ff-fiches-fabrications\ff.fiches.fabrication.2023\UPRT.23.aout\[T_Transition.Alimentaire.1.xlsx]APPRENTISSAGE.TRANSITION.1</v>
      </c>
      <c r="E31" s="282"/>
      <c r="F31" s="282"/>
      <c r="G31" s="282"/>
      <c r="H31" s="282"/>
      <c r="I31" s="282"/>
      <c r="J31" s="282"/>
      <c r="K31" s="282"/>
      <c r="L31" s="282"/>
      <c r="M31" s="282"/>
      <c r="N31" s="282"/>
      <c r="O31" s="282"/>
      <c r="P31" s="282"/>
      <c r="Q31" s="282"/>
      <c r="R31" s="282"/>
      <c r="S31" s="282"/>
      <c r="T31" s="280"/>
      <c r="U31" s="282"/>
      <c r="V31" s="282"/>
      <c r="W31" s="282"/>
      <c r="X31" s="282"/>
      <c r="Y31" s="282"/>
      <c r="Z31" s="282"/>
      <c r="AA31" s="282"/>
      <c r="AB31" s="282"/>
      <c r="AC31" s="282"/>
      <c r="AD31" s="262"/>
      <c r="AE31" s="282"/>
      <c r="AF31" s="282"/>
      <c r="AG31" s="282"/>
      <c r="AH31" s="282"/>
      <c r="AI31" s="282"/>
      <c r="AJ31" s="280"/>
      <c r="AK31" s="282"/>
      <c r="AL31" s="282"/>
      <c r="AM31" s="282"/>
      <c r="AN31" s="282"/>
      <c r="AO31" s="282"/>
      <c r="AP31" s="282"/>
      <c r="AQ31" s="262"/>
      <c r="AR31" s="262"/>
      <c r="AS31" s="262"/>
      <c r="AT31" s="262"/>
      <c r="AU31" s="262"/>
      <c r="AV31" s="262"/>
      <c r="AW31" s="262"/>
      <c r="AX31" s="262"/>
      <c r="AY31" s="262"/>
      <c r="AZ31" s="280"/>
      <c r="BA31" s="282"/>
      <c r="BB31" s="282"/>
      <c r="BC31" s="282"/>
      <c r="BD31" s="282"/>
      <c r="BE31" s="282"/>
      <c r="BF31" s="282"/>
      <c r="BG31" s="262"/>
      <c r="BH31" s="262"/>
      <c r="BI31" s="262"/>
      <c r="BJ31" s="262"/>
      <c r="BK31" s="262"/>
      <c r="BL31" s="262"/>
      <c r="BM31" s="262"/>
      <c r="BN31" s="262"/>
      <c r="BO31" s="262"/>
      <c r="BP31" s="262"/>
      <c r="BQ31" s="262"/>
      <c r="BR31" s="262"/>
      <c r="BS31" s="264">
        <v>1</v>
      </c>
    </row>
    <row r="32" spans="1:71" s="267" customFormat="1" ht="21" customHeight="1" x14ac:dyDescent="0.25">
      <c r="A32" s="259"/>
      <c r="B32" s="259"/>
      <c r="C32" s="285"/>
      <c r="D32" s="285"/>
      <c r="E32" s="282"/>
      <c r="F32" s="282"/>
      <c r="G32" s="282"/>
      <c r="H32" s="282"/>
      <c r="I32" s="282"/>
      <c r="J32" s="282"/>
      <c r="K32" s="282"/>
      <c r="L32" s="282"/>
      <c r="M32" s="282"/>
      <c r="N32" s="282"/>
      <c r="O32" s="282"/>
      <c r="P32" s="282"/>
      <c r="Q32" s="282"/>
      <c r="R32" s="282"/>
      <c r="S32" s="282"/>
      <c r="T32" s="283"/>
      <c r="U32" s="282"/>
      <c r="V32" s="282"/>
      <c r="W32" s="282"/>
      <c r="X32" s="282"/>
      <c r="Y32" s="282"/>
      <c r="Z32" s="282"/>
      <c r="AA32" s="282"/>
      <c r="AB32" s="282"/>
      <c r="AC32" s="282"/>
      <c r="AD32" s="262"/>
      <c r="AE32" s="282"/>
      <c r="AF32" s="282"/>
      <c r="AG32" s="282"/>
      <c r="AH32" s="282"/>
      <c r="AI32" s="282"/>
      <c r="AJ32" s="283"/>
      <c r="AK32" s="282"/>
      <c r="AL32" s="282"/>
      <c r="AM32" s="282"/>
      <c r="AN32" s="282"/>
      <c r="AO32" s="282"/>
      <c r="AP32" s="282"/>
      <c r="AQ32" s="262"/>
      <c r="AR32" s="262"/>
      <c r="AS32" s="262"/>
      <c r="AT32" s="262"/>
      <c r="AU32" s="262"/>
      <c r="AV32" s="262"/>
      <c r="AW32" s="262"/>
      <c r="AX32" s="262"/>
      <c r="AY32" s="262"/>
      <c r="AZ32" s="283"/>
      <c r="BA32" s="282"/>
      <c r="BB32" s="282"/>
      <c r="BC32" s="282"/>
      <c r="BD32" s="282"/>
      <c r="BE32" s="282"/>
      <c r="BF32" s="282"/>
      <c r="BG32" s="262"/>
      <c r="BH32" s="262"/>
      <c r="BI32" s="262"/>
      <c r="BJ32" s="262"/>
      <c r="BK32" s="262"/>
      <c r="BL32" s="262"/>
      <c r="BM32" s="262"/>
      <c r="BN32" s="262"/>
      <c r="BO32" s="262"/>
      <c r="BP32" s="262"/>
      <c r="BQ32" s="262"/>
      <c r="BR32" s="262"/>
      <c r="BS32" s="264">
        <v>1</v>
      </c>
    </row>
    <row r="33" spans="1:73" s="267" customFormat="1" ht="21" customHeight="1" x14ac:dyDescent="0.25">
      <c r="A33" s="259"/>
      <c r="B33" s="259"/>
      <c r="C33" s="286"/>
      <c r="D33" s="285"/>
      <c r="E33" s="282"/>
      <c r="F33" s="282"/>
      <c r="G33" s="282"/>
      <c r="H33" s="282"/>
      <c r="I33" s="287" t="s">
        <v>6653</v>
      </c>
      <c r="J33" s="288" t="s">
        <v>6654</v>
      </c>
      <c r="K33" s="282"/>
      <c r="L33" s="282"/>
      <c r="M33" s="282"/>
      <c r="N33" s="282"/>
      <c r="O33" s="282"/>
      <c r="P33" s="282"/>
      <c r="Q33" s="282"/>
      <c r="R33" s="282"/>
      <c r="S33" s="282"/>
      <c r="T33" s="280"/>
      <c r="U33" s="282"/>
      <c r="V33" s="282"/>
      <c r="W33" s="282"/>
      <c r="X33" s="282"/>
      <c r="Y33" s="282"/>
      <c r="Z33" s="282"/>
      <c r="AA33" s="282"/>
      <c r="AB33" s="282"/>
      <c r="AC33" s="282"/>
      <c r="AD33" s="262"/>
      <c r="AE33" s="282"/>
      <c r="AF33" s="282"/>
      <c r="AG33" s="282"/>
      <c r="AH33" s="282"/>
      <c r="AI33" s="282"/>
      <c r="AJ33" s="280"/>
      <c r="AK33" s="282"/>
      <c r="AL33" s="282"/>
      <c r="AM33" s="282"/>
      <c r="AN33" s="282"/>
      <c r="AO33" s="282"/>
      <c r="AP33" s="282"/>
      <c r="AQ33" s="262"/>
      <c r="AR33" s="262"/>
      <c r="AS33" s="262"/>
      <c r="AT33" s="262"/>
      <c r="AU33" s="262"/>
      <c r="AV33" s="262"/>
      <c r="AW33" s="262"/>
      <c r="AX33" s="262"/>
      <c r="AY33" s="262"/>
      <c r="AZ33" s="280"/>
      <c r="BA33" s="282"/>
      <c r="BB33" s="282"/>
      <c r="BC33" s="282"/>
      <c r="BD33" s="282"/>
      <c r="BE33" s="282"/>
      <c r="BF33" s="282"/>
      <c r="BG33" s="262"/>
      <c r="BH33" s="262"/>
      <c r="BI33" s="262"/>
      <c r="BJ33" s="262"/>
      <c r="BK33" s="262"/>
      <c r="BL33" s="262"/>
      <c r="BM33" s="262"/>
      <c r="BN33" s="262"/>
      <c r="BO33" s="262"/>
      <c r="BP33" s="262"/>
      <c r="BQ33" s="262"/>
      <c r="BR33" s="262"/>
      <c r="BS33" s="264">
        <v>1</v>
      </c>
    </row>
    <row r="34" spans="1:73" s="267" customFormat="1" ht="21" customHeight="1" x14ac:dyDescent="0.25">
      <c r="A34" s="259"/>
      <c r="B34" s="259"/>
      <c r="C34" s="285"/>
      <c r="D34" s="285"/>
      <c r="E34" s="282"/>
      <c r="F34" s="282"/>
      <c r="G34" s="282"/>
      <c r="H34" s="282"/>
      <c r="I34" s="282"/>
      <c r="J34" s="282"/>
      <c r="K34" s="282"/>
      <c r="L34" s="282"/>
      <c r="M34" s="282"/>
      <c r="N34" s="282"/>
      <c r="O34" s="282"/>
      <c r="P34" s="282"/>
      <c r="Q34" s="282"/>
      <c r="R34" s="282"/>
      <c r="S34" s="282"/>
      <c r="T34" s="280"/>
      <c r="U34" s="282"/>
      <c r="V34" s="282"/>
      <c r="W34" s="282"/>
      <c r="X34" s="282"/>
      <c r="Y34" s="282"/>
      <c r="Z34" s="282"/>
      <c r="AA34" s="282"/>
      <c r="AB34" s="282"/>
      <c r="AC34" s="282"/>
      <c r="AD34" s="262"/>
      <c r="AE34" s="282"/>
      <c r="AF34" s="282"/>
      <c r="AG34" s="282"/>
      <c r="AH34" s="282"/>
      <c r="AI34" s="282"/>
      <c r="AJ34" s="280"/>
      <c r="AK34" s="282"/>
      <c r="AL34" s="282"/>
      <c r="AM34" s="282"/>
      <c r="AN34" s="282"/>
      <c r="AO34" s="282"/>
      <c r="AP34" s="282"/>
      <c r="AQ34" s="262"/>
      <c r="AR34" s="262"/>
      <c r="AS34" s="262"/>
      <c r="AT34" s="262"/>
      <c r="AU34" s="262"/>
      <c r="AV34" s="262"/>
      <c r="AW34" s="262"/>
      <c r="AX34" s="262"/>
      <c r="AY34" s="262"/>
      <c r="AZ34" s="280"/>
      <c r="BA34" s="282"/>
      <c r="BB34" s="282"/>
      <c r="BC34" s="282"/>
      <c r="BD34" s="282"/>
      <c r="BE34" s="282"/>
      <c r="BF34" s="282"/>
      <c r="BG34" s="262"/>
      <c r="BH34" s="262"/>
      <c r="BI34" s="262"/>
      <c r="BJ34" s="262"/>
      <c r="BK34" s="262"/>
      <c r="BL34" s="262"/>
      <c r="BM34" s="262"/>
      <c r="BN34" s="262"/>
      <c r="BO34" s="262"/>
      <c r="BP34" s="262"/>
      <c r="BQ34" s="262"/>
      <c r="BR34" s="262"/>
      <c r="BS34" s="264">
        <v>1</v>
      </c>
    </row>
    <row r="35" spans="1:73" s="295" customFormat="1" ht="21" customHeight="1" x14ac:dyDescent="0.25">
      <c r="A35" s="289"/>
      <c r="B35" s="290"/>
      <c r="C35" s="291" t="s">
        <v>6655</v>
      </c>
      <c r="D35" s="291"/>
      <c r="E35" s="291"/>
      <c r="F35" s="291"/>
      <c r="G35" s="291"/>
      <c r="H35" s="291"/>
      <c r="I35" s="291"/>
      <c r="J35" s="291"/>
      <c r="K35" s="291"/>
      <c r="L35" s="291"/>
      <c r="M35" s="292"/>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4"/>
      <c r="BS35" s="264">
        <v>1</v>
      </c>
    </row>
    <row r="36" spans="1:73" s="295" customFormat="1" ht="21" customHeight="1" x14ac:dyDescent="0.25">
      <c r="A36" s="289"/>
      <c r="B36" s="290"/>
      <c r="C36" s="296" t="s">
        <v>3923</v>
      </c>
      <c r="D36" s="289"/>
      <c r="E36" s="289"/>
      <c r="F36" s="289"/>
      <c r="G36" s="297"/>
      <c r="H36" s="297"/>
      <c r="I36" s="297"/>
      <c r="J36" s="298" t="s">
        <v>6656</v>
      </c>
      <c r="K36" s="297"/>
      <c r="L36" s="297"/>
      <c r="M36" s="297"/>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4"/>
      <c r="BS36" s="264">
        <v>1</v>
      </c>
    </row>
    <row r="37" spans="1:73" s="295" customFormat="1" ht="21" customHeight="1" x14ac:dyDescent="0.25">
      <c r="A37" s="289"/>
      <c r="B37" s="290"/>
      <c r="C37" s="299" t="s">
        <v>3924</v>
      </c>
      <c r="D37" s="289"/>
      <c r="E37" s="289"/>
      <c r="F37" s="289"/>
      <c r="G37" s="298"/>
      <c r="H37" s="297"/>
      <c r="I37" s="289"/>
      <c r="J37" s="289"/>
      <c r="K37" s="289"/>
      <c r="L37" s="289"/>
      <c r="M37" s="289"/>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4"/>
      <c r="BS37" s="264">
        <v>1</v>
      </c>
    </row>
    <row r="38" spans="1:73" s="295" customFormat="1" ht="21" customHeight="1" x14ac:dyDescent="0.25">
      <c r="A38" s="289"/>
      <c r="B38" s="290"/>
      <c r="C38" s="300" t="s">
        <v>3925</v>
      </c>
      <c r="D38" s="289"/>
      <c r="E38" s="289"/>
      <c r="F38" s="289"/>
      <c r="G38" s="298"/>
      <c r="H38" s="297"/>
      <c r="I38" s="289"/>
      <c r="J38" s="289"/>
      <c r="K38" s="289"/>
      <c r="L38" s="289"/>
      <c r="M38" s="289"/>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293"/>
      <c r="AL38" s="293"/>
      <c r="AM38" s="294"/>
      <c r="BS38" s="264">
        <v>1</v>
      </c>
    </row>
    <row r="39" spans="1:73" s="295" customFormat="1" ht="21" customHeight="1" x14ac:dyDescent="0.25">
      <c r="A39" s="289"/>
      <c r="B39" s="290"/>
      <c r="C39" s="300" t="s">
        <v>3926</v>
      </c>
      <c r="D39" s="289"/>
      <c r="E39" s="289"/>
      <c r="F39" s="289"/>
      <c r="G39" s="298"/>
      <c r="H39" s="297"/>
      <c r="I39" s="289"/>
      <c r="J39" s="289"/>
      <c r="K39" s="301" t="s">
        <v>6657</v>
      </c>
      <c r="L39" s="289"/>
      <c r="M39" s="302"/>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4"/>
      <c r="BS39" s="264">
        <v>1</v>
      </c>
    </row>
    <row r="40" spans="1:73" s="295" customFormat="1" ht="21" customHeight="1" x14ac:dyDescent="0.25">
      <c r="A40" s="289"/>
      <c r="B40" s="290"/>
      <c r="C40" s="303" t="s">
        <v>6658</v>
      </c>
      <c r="D40" s="289"/>
      <c r="E40" s="289"/>
      <c r="F40" s="289"/>
      <c r="G40" s="289"/>
      <c r="H40" s="289"/>
      <c r="I40" s="297"/>
      <c r="J40" s="289"/>
      <c r="K40" s="304" t="s">
        <v>6659</v>
      </c>
      <c r="L40" s="289"/>
      <c r="M40" s="302" t="s">
        <v>6660</v>
      </c>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293"/>
      <c r="AL40" s="293"/>
      <c r="AM40" s="294"/>
      <c r="BS40" s="264">
        <v>1</v>
      </c>
    </row>
    <row r="41" spans="1:73" s="295" customFormat="1" ht="21" customHeight="1" x14ac:dyDescent="0.25">
      <c r="A41" s="289"/>
      <c r="B41" s="290"/>
      <c r="C41" s="303" t="s">
        <v>6661</v>
      </c>
      <c r="D41" s="289"/>
      <c r="E41" s="289"/>
      <c r="F41" s="289"/>
      <c r="G41" s="289"/>
      <c r="H41" s="289"/>
      <c r="I41" s="297"/>
      <c r="J41" s="289"/>
      <c r="K41" s="289"/>
      <c r="L41" s="289"/>
      <c r="M41" s="289"/>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4"/>
      <c r="BS41" s="264">
        <v>1</v>
      </c>
    </row>
    <row r="42" spans="1:73" s="295" customFormat="1" ht="21" customHeight="1" x14ac:dyDescent="0.25">
      <c r="A42" s="289"/>
      <c r="B42" s="290"/>
      <c r="C42" s="305" t="s">
        <v>6662</v>
      </c>
      <c r="D42" s="289"/>
      <c r="E42" s="289"/>
      <c r="F42" s="289"/>
      <c r="G42" s="289"/>
      <c r="H42" s="289"/>
      <c r="I42" s="297"/>
      <c r="J42" s="289"/>
      <c r="K42" s="289"/>
      <c r="L42" s="289"/>
      <c r="M42" s="289"/>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293"/>
      <c r="AL42" s="293"/>
      <c r="AM42" s="294"/>
      <c r="BS42" s="306" t="s">
        <v>3943</v>
      </c>
    </row>
    <row r="43" spans="1:73" x14ac:dyDescent="0.25">
      <c r="A43" s="264">
        <v>1</v>
      </c>
      <c r="B43" s="264">
        <v>1</v>
      </c>
      <c r="C43" s="264">
        <v>1</v>
      </c>
      <c r="D43" s="264">
        <v>1</v>
      </c>
      <c r="E43" s="264">
        <v>1</v>
      </c>
      <c r="F43" s="264">
        <v>1</v>
      </c>
      <c r="G43" s="264">
        <v>1</v>
      </c>
      <c r="H43" s="264">
        <v>1</v>
      </c>
      <c r="I43" s="264">
        <v>1</v>
      </c>
      <c r="J43" s="264">
        <v>1</v>
      </c>
      <c r="K43" s="264">
        <v>1</v>
      </c>
      <c r="L43" s="264">
        <v>1</v>
      </c>
      <c r="M43" s="264">
        <v>1</v>
      </c>
      <c r="N43" s="264">
        <v>1</v>
      </c>
      <c r="O43" s="264">
        <v>1</v>
      </c>
      <c r="P43" s="264">
        <v>1</v>
      </c>
      <c r="Q43" s="264">
        <v>1</v>
      </c>
      <c r="R43" s="264">
        <v>1</v>
      </c>
      <c r="S43" s="264">
        <v>1</v>
      </c>
      <c r="T43" s="264">
        <v>1</v>
      </c>
      <c r="U43" s="264">
        <v>1</v>
      </c>
      <c r="V43" s="264">
        <v>1</v>
      </c>
      <c r="W43" s="264">
        <v>1</v>
      </c>
      <c r="X43" s="264">
        <v>1</v>
      </c>
      <c r="Y43" s="264">
        <v>1</v>
      </c>
      <c r="Z43" s="264">
        <v>1</v>
      </c>
      <c r="AA43" s="264">
        <v>1</v>
      </c>
      <c r="AB43" s="264">
        <v>1</v>
      </c>
      <c r="AC43" s="264">
        <v>1</v>
      </c>
      <c r="AD43" s="264">
        <v>1</v>
      </c>
      <c r="AE43" s="264">
        <v>1</v>
      </c>
      <c r="AF43" s="264">
        <v>1</v>
      </c>
      <c r="AG43" s="264">
        <v>1</v>
      </c>
      <c r="AH43" s="264">
        <v>1</v>
      </c>
      <c r="AI43" s="264">
        <v>1</v>
      </c>
      <c r="AJ43" s="264">
        <v>1</v>
      </c>
      <c r="AK43" s="264">
        <v>1</v>
      </c>
      <c r="AL43" s="264">
        <v>1</v>
      </c>
      <c r="AM43" s="264">
        <v>1</v>
      </c>
      <c r="AN43" s="264">
        <v>1</v>
      </c>
      <c r="AO43" s="264">
        <v>1</v>
      </c>
      <c r="AP43" s="264">
        <v>1</v>
      </c>
      <c r="AQ43" s="264">
        <v>1</v>
      </c>
      <c r="AR43" s="264">
        <v>1</v>
      </c>
      <c r="AS43" s="264">
        <v>1</v>
      </c>
      <c r="AT43" s="264">
        <v>1</v>
      </c>
      <c r="AU43" s="264">
        <v>1</v>
      </c>
      <c r="AV43" s="264">
        <v>1</v>
      </c>
      <c r="AW43" s="264">
        <v>1</v>
      </c>
      <c r="AX43" s="264">
        <v>1</v>
      </c>
      <c r="AY43" s="264"/>
      <c r="AZ43" s="264">
        <v>1</v>
      </c>
      <c r="BA43" s="264">
        <v>1</v>
      </c>
      <c r="BB43" s="264">
        <v>1</v>
      </c>
      <c r="BC43" s="264">
        <v>1</v>
      </c>
      <c r="BD43" s="264">
        <v>1</v>
      </c>
      <c r="BE43" s="264">
        <v>1</v>
      </c>
      <c r="BF43" s="264">
        <v>1</v>
      </c>
      <c r="BG43" s="264">
        <v>1</v>
      </c>
      <c r="BH43" s="264">
        <v>1</v>
      </c>
      <c r="BI43" s="264">
        <v>1</v>
      </c>
      <c r="BJ43" s="264">
        <v>1</v>
      </c>
      <c r="BK43" s="264">
        <v>1</v>
      </c>
      <c r="BL43" s="264">
        <v>1</v>
      </c>
      <c r="BM43" s="264">
        <v>1</v>
      </c>
      <c r="BN43" s="264">
        <v>1</v>
      </c>
      <c r="BO43" s="264"/>
      <c r="BP43" s="264">
        <v>1</v>
      </c>
      <c r="BQ43" s="264">
        <v>1</v>
      </c>
      <c r="BR43" s="264">
        <v>1</v>
      </c>
      <c r="BS43" s="307" t="str">
        <f>ADDRESS(ROW(),COLUMN(),4)</f>
        <v>BS43</v>
      </c>
      <c r="BT43" s="272"/>
      <c r="BU43" s="273"/>
    </row>
  </sheetData>
  <hyperlinks>
    <hyperlink ref="J33" r:id="rId1" xr:uid="{798CC019-4019-4529-BC63-6F5ED6CB9799}"/>
    <hyperlink ref="K40" r:id="rId2" xr:uid="{E1DE5377-E7C7-4C7A-AEAD-A611D5844E42}"/>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APPRENTISSAGE.TRANSITION.1</vt:lpstr>
      <vt:lpstr>Questions-Réponses.1</vt:lpstr>
      <vt:lpstr>INFOS</vt:lpstr>
      <vt:lpstr>Mode_d'emploi.2</vt:lpstr>
      <vt:lpstr>MOTEUR_TRANSITION.2</vt:lpstr>
      <vt:lpstr>Questions.Réponses.2</vt:lpstr>
      <vt:lpstr>AUDIT_TECHNIQUE.2</vt:lpstr>
      <vt:lpstr>PROMPTS_CFA</vt:lpstr>
      <vt:lpstr>Transmission des savoirs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2026-05-14T08:01:47Z</dcterms:created>
  <dcterms:modified xsi:type="dcterms:W3CDTF">2026-08-23T12:57:18Z</dcterms:modified>
</cp:coreProperties>
</file>